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urch_list" sheetId="1" r:id="rId4"/>
    <sheet state="visible" name="statistics" sheetId="2" r:id="rId5"/>
    <sheet state="visible" name="presbyteries" sheetId="3" r:id="rId6"/>
    <sheet state="visible" name="bucketed_data" sheetId="4" r:id="rId7"/>
    <sheet state="visible" name="raw_data" sheetId="5" r:id="rId8"/>
  </sheets>
  <definedNames>
    <definedName hidden="1" localSheetId="0" name="_xlnm._FilterDatabase">church_list!$A$1:$M$1965</definedName>
    <definedName hidden="1" localSheetId="2" name="_xlnm._FilterDatabase">presbyteries!$A$1:$G$88</definedName>
    <definedName hidden="1" localSheetId="3" name="_xlnm._FilterDatabase">bucketed_data!$A$1:$H$977</definedName>
    <definedName hidden="1" localSheetId="4" name="_xlnm._FilterDatabase">raw_data!$A$1:$H$1010</definedName>
  </definedNames>
  <calcPr/>
</workbook>
</file>

<file path=xl/sharedStrings.xml><?xml version="1.0" encoding="utf-8"?>
<sst xmlns="http://schemas.openxmlformats.org/spreadsheetml/2006/main" count="35185" uniqueCount="10291">
  <si>
    <t>Presbytery</t>
  </si>
  <si>
    <t>Church</t>
  </si>
  <si>
    <t>Phone</t>
  </si>
  <si>
    <t>Website</t>
  </si>
  <si>
    <t>Email</t>
  </si>
  <si>
    <t>Pastor</t>
  </si>
  <si>
    <t>Review Date</t>
  </si>
  <si>
    <r>
      <rPr>
        <rFont val="Arial"/>
        <b/>
        <color theme="1"/>
      </rPr>
      <t xml:space="preserve">Elders on Website? </t>
    </r>
    <r>
      <rPr>
        <rFont val="Arial"/>
        <b/>
        <i/>
        <color theme="1"/>
      </rPr>
      <t>(Y/N)</t>
    </r>
  </si>
  <si>
    <r>
      <rPr>
        <rFont val="Arial"/>
        <b/>
        <color theme="1"/>
      </rPr>
      <t xml:space="preserve">Deacons on Website? </t>
    </r>
    <r>
      <rPr>
        <rFont val="Arial"/>
        <b/>
        <i/>
        <color theme="1"/>
      </rPr>
      <t>(Y/N)</t>
    </r>
  </si>
  <si>
    <r>
      <rPr>
        <rFont val="Arial"/>
        <b/>
        <color theme="1"/>
      </rPr>
      <t xml:space="preserve">Other Staff on Website? </t>
    </r>
    <r>
      <rPr>
        <rFont val="Arial"/>
        <b/>
        <i/>
        <color theme="1"/>
      </rPr>
      <t>(Y/N)</t>
    </r>
  </si>
  <si>
    <r>
      <rPr>
        <rFont val="Arial"/>
        <b/>
        <color theme="1"/>
      </rPr>
      <t xml:space="preserve">Shepherdesses? </t>
    </r>
    <r>
      <rPr>
        <rFont val="Arial"/>
        <b/>
        <i/>
        <color theme="1"/>
      </rPr>
      <t>(Y/N)</t>
    </r>
  </si>
  <si>
    <r>
      <rPr>
        <rFont val="Arial"/>
        <b/>
        <color theme="1"/>
      </rPr>
      <t xml:space="preserve">Deaconesses? </t>
    </r>
    <r>
      <rPr>
        <rFont val="Arial"/>
        <b/>
        <i/>
        <color theme="1"/>
      </rPr>
      <t>(Y/N)</t>
    </r>
  </si>
  <si>
    <t>Website Status</t>
  </si>
  <si>
    <t>Arizona</t>
  </si>
  <si>
    <t>Ascension Church of Phoenix</t>
  </si>
  <si>
    <t>601-209-5609</t>
  </si>
  <si>
    <t>ascensionphx.org</t>
  </si>
  <si>
    <t>gray@ascensionphx.org</t>
  </si>
  <si>
    <t>Rev. Gray A. Ewing</t>
  </si>
  <si>
    <t>Y</t>
  </si>
  <si>
    <t>N</t>
  </si>
  <si>
    <t>Functional</t>
  </si>
  <si>
    <t>Catalina Foothills Church</t>
  </si>
  <si>
    <t>520-615-8500</t>
  </si>
  <si>
    <t>www.cfcpca.org</t>
  </si>
  <si>
    <t>cfc@cfcpca.org</t>
  </si>
  <si>
    <t>-</t>
  </si>
  <si>
    <t>Church of the Resurrection</t>
  </si>
  <si>
    <t>928-699-2715</t>
  </si>
  <si>
    <t>www.cor-pca.org</t>
  </si>
  <si>
    <t>corflagstaff@gmail.com</t>
  </si>
  <si>
    <t>Rev. Joshua Walker</t>
  </si>
  <si>
    <t>Covenant Presbyterian Church</t>
  </si>
  <si>
    <t>623-584-7417</t>
  </si>
  <si>
    <t>www.covenantsuncitywest.org</t>
  </si>
  <si>
    <t>covenantscw@gmail.com</t>
  </si>
  <si>
    <t>Rev. Paul Muresan</t>
  </si>
  <si>
    <t>Desert Palms Church</t>
  </si>
  <si>
    <t>480-422-2499</t>
  </si>
  <si>
    <t>www.desertpalmschurch.com</t>
  </si>
  <si>
    <t>office@desertpalmschurch.com</t>
  </si>
  <si>
    <t>Rev. Kelley Hand</t>
  </si>
  <si>
    <t>Desert Springs Presbyterian Church</t>
  </si>
  <si>
    <t>520-742-8990</t>
  </si>
  <si>
    <t>www.desertspringspca.org</t>
  </si>
  <si>
    <t>dsrtsprngs@gmail.com</t>
  </si>
  <si>
    <t>Fellowship of Grace Church</t>
  </si>
  <si>
    <t>623-979-3514</t>
  </si>
  <si>
    <t>www.fgcpca.org</t>
  </si>
  <si>
    <t>office@fgcpca.org</t>
  </si>
  <si>
    <t>Rev. Jonathan Foster</t>
  </si>
  <si>
    <t>Grace Presbyterian Church</t>
  </si>
  <si>
    <t>520-458-0034</t>
  </si>
  <si>
    <t>www.gpcsv.org</t>
  </si>
  <si>
    <t>office@gpcsv.org</t>
  </si>
  <si>
    <t>Rev. Judson Marvel</t>
  </si>
  <si>
    <t>Holy Cross Church</t>
  </si>
  <si>
    <t>520-222-9709</t>
  </si>
  <si>
    <t>www.holycrosstucson.com</t>
  </si>
  <si>
    <t>info@holycrosstucson.com</t>
  </si>
  <si>
    <t>Hope Community Church</t>
  </si>
  <si>
    <t>480-269-4517</t>
  </si>
  <si>
    <t>hopecc.church</t>
  </si>
  <si>
    <t>jc@hopecc.church</t>
  </si>
  <si>
    <t>Rev. James Curtis Baysinger</t>
  </si>
  <si>
    <t>King of Kings</t>
  </si>
  <si>
    <t>480-578-9267</t>
  </si>
  <si>
    <t>www.kkchurch.org</t>
  </si>
  <si>
    <t>office@kkchurch.org</t>
  </si>
  <si>
    <t>Rev. Joshua Harp</t>
  </si>
  <si>
    <t>Midtown Presbyterian Church</t>
  </si>
  <si>
    <t>678-849-7918</t>
  </si>
  <si>
    <t>mpctucson.org</t>
  </si>
  <si>
    <t>office@mpctucson.org</t>
  </si>
  <si>
    <t>Rev. Charles Garland</t>
  </si>
  <si>
    <t>New City Barrio Nuevo Phoenix</t>
  </si>
  <si>
    <t>480-236-1400</t>
  </si>
  <si>
    <t>www.newcity-barrionuevo.com</t>
  </si>
  <si>
    <t>newcity53@icloud.com</t>
  </si>
  <si>
    <t>Rev. David E. Bennett</t>
  </si>
  <si>
    <t>N/A</t>
  </si>
  <si>
    <t>Broken</t>
  </si>
  <si>
    <t>New Valley Church</t>
  </si>
  <si>
    <t>480-940-5560</t>
  </si>
  <si>
    <t>www.newvalleychurch.org</t>
  </si>
  <si>
    <t>amanda@newvalleychurch.org</t>
  </si>
  <si>
    <t>Rev. Scott Brown</t>
  </si>
  <si>
    <t>Reconciled Church of South Scottsdale</t>
  </si>
  <si>
    <t>480-331-1333</t>
  </si>
  <si>
    <t>reconciledchurchaz.org</t>
  </si>
  <si>
    <t>info@rcssaz.org</t>
  </si>
  <si>
    <t>Rev. Brad Chaney</t>
  </si>
  <si>
    <t>Rincon Mountain Presbyterian Church</t>
  </si>
  <si>
    <t>520-327-2390</t>
  </si>
  <si>
    <t>www.rinconpres.org</t>
  </si>
  <si>
    <t>office@rinconpres.org</t>
  </si>
  <si>
    <t>Rev. Phil Scott Kruis</t>
  </si>
  <si>
    <t>Sojourn Church</t>
  </si>
  <si>
    <t>602-753-8298</t>
  </si>
  <si>
    <t>sojournchurchaz.com</t>
  </si>
  <si>
    <t>scott@sojournchurchaz.com</t>
  </si>
  <si>
    <t>Rev. Scott R. Korljan</t>
  </si>
  <si>
    <t>The King's Well</t>
  </si>
  <si>
    <t>623-238-6560</t>
  </si>
  <si>
    <t>Thekingswell.org</t>
  </si>
  <si>
    <t>Alex@thekingswell.org</t>
  </si>
  <si>
    <t>Rev. Alex Diaz</t>
  </si>
  <si>
    <t>Ascension</t>
  </si>
  <si>
    <t>Berean Presbyterian Church</t>
  </si>
  <si>
    <t>724-758-7671</t>
  </si>
  <si>
    <t>www.bereanpca.org</t>
  </si>
  <si>
    <t>berean@zoominternet.net</t>
  </si>
  <si>
    <t>Rev. Cody Hooper</t>
  </si>
  <si>
    <t>Chapel Presbyterian Church</t>
  </si>
  <si>
    <t>724-495-0297</t>
  </si>
  <si>
    <t>www.chapelpca.com</t>
  </si>
  <si>
    <t>info@chapelpca.com</t>
  </si>
  <si>
    <t>Rev. Thomas J. Stein Jr.</t>
  </si>
  <si>
    <t>Christ Covenant PCA</t>
  </si>
  <si>
    <t>814-670-9925</t>
  </si>
  <si>
    <t>christcovpca.com</t>
  </si>
  <si>
    <t>jcoyer.ccf@gmail.com</t>
  </si>
  <si>
    <t>Rev. Jeremy James Coyer</t>
  </si>
  <si>
    <t>Christ Presbyterian Church</t>
  </si>
  <si>
    <t>724-843-1423</t>
  </si>
  <si>
    <t>christpca.com</t>
  </si>
  <si>
    <t>Rev. Scott P. Moreland</t>
  </si>
  <si>
    <t>Fairview Reformed Presbyterian Church</t>
  </si>
  <si>
    <t>724-643-8104</t>
  </si>
  <si>
    <t>www.fairviewpca.org</t>
  </si>
  <si>
    <t>office@fairviewpca.org</t>
  </si>
  <si>
    <t>Rev. Jeff K. Zehnder</t>
  </si>
  <si>
    <t>Faith Reformed Church</t>
  </si>
  <si>
    <t>814-566-7742</t>
  </si>
  <si>
    <t>www.frcerie.info</t>
  </si>
  <si>
    <t>faithreformederie@gmail.com</t>
  </si>
  <si>
    <t>Rev. David W. Hills</t>
  </si>
  <si>
    <t>Gospel Fellowship Presbyterian Church</t>
  </si>
  <si>
    <t>724-898-3322</t>
  </si>
  <si>
    <t>www.gospelfellowshippca.org</t>
  </si>
  <si>
    <t>gospelfellowshippca@gmail.com</t>
  </si>
  <si>
    <t>Rev. Matthew Everhard</t>
  </si>
  <si>
    <t>Hillcrest Presbyterian Church</t>
  </si>
  <si>
    <t>724-533-4315</t>
  </si>
  <si>
    <t>www.hillcrestpresbyterian.org</t>
  </si>
  <si>
    <t>Rev. Stephen Richman</t>
  </si>
  <si>
    <t>Middlesex Presbyterian Church</t>
  </si>
  <si>
    <t>724-586-7096</t>
  </si>
  <si>
    <t>https://www.middlesexpca.com/</t>
  </si>
  <si>
    <t>Rev. Kevin M. Bowen</t>
  </si>
  <si>
    <t>New Life Presbyterian Church of Hopewell Township</t>
  </si>
  <si>
    <t>724-378-4389</t>
  </si>
  <si>
    <t>www.newlifehopewell.com</t>
  </si>
  <si>
    <t>pastorjared@newlifehopewell.com</t>
  </si>
  <si>
    <t>Rev. Jared Nelson</t>
  </si>
  <si>
    <t>Reformed Presbyterian Church of Slate Lick</t>
  </si>
  <si>
    <t>724-545-6441</t>
  </si>
  <si>
    <t>www.rpcofslatelickpca.com</t>
  </si>
  <si>
    <t>richcrofutt@rpcofslatelickpca.com</t>
  </si>
  <si>
    <t>Rev. Richard Crofutt</t>
  </si>
  <si>
    <t>Rocky Springs Presbyterian Church</t>
  </si>
  <si>
    <t>724-967-2756</t>
  </si>
  <si>
    <t>www.rockyspringschurch.org</t>
  </si>
  <si>
    <t>rscpca@gmail.com</t>
  </si>
  <si>
    <t>Rev. Scott L. Fleming</t>
  </si>
  <si>
    <t>West Erie Presbyterian Church</t>
  </si>
  <si>
    <t>814-504-6513</t>
  </si>
  <si>
    <t>www.wepca.org</t>
  </si>
  <si>
    <t>westeriepca@gmail.com</t>
  </si>
  <si>
    <t>Rev. Marc D. Miller</t>
  </si>
  <si>
    <t>Westminster Presbyterian Church</t>
  </si>
  <si>
    <t>724-283-4204</t>
  </si>
  <si>
    <t>www.westminsterpca.com</t>
  </si>
  <si>
    <t>office@westminsterpca.com</t>
  </si>
  <si>
    <t>Rev. Dwight Dunn</t>
  </si>
  <si>
    <t>Blue Ridge</t>
  </si>
  <si>
    <t>Boonsboro Presbyterian Church</t>
  </si>
  <si>
    <t>434-515-1177</t>
  </si>
  <si>
    <t>www.redeemerlynchburg.org</t>
  </si>
  <si>
    <t>elders@redeemerlynchburg.org</t>
  </si>
  <si>
    <t>Rev. Robert Lee Smith III</t>
  </si>
  <si>
    <t>Christ Central</t>
  </si>
  <si>
    <t>434-466-9944</t>
  </si>
  <si>
    <t>www.christcentralcville.org</t>
  </si>
  <si>
    <t>info@christcentralcville.org</t>
  </si>
  <si>
    <t>Rev. Joseph Andrew Magri</t>
  </si>
  <si>
    <t>540-383-5014</t>
  </si>
  <si>
    <t>www.christ-presbyterian.org</t>
  </si>
  <si>
    <t>bill@christ-presbyterian.org</t>
  </si>
  <si>
    <t>Rev. William B. Leach</t>
  </si>
  <si>
    <t>Christ the King Presbyterian Church</t>
  </si>
  <si>
    <t>540-725-5835</t>
  </si>
  <si>
    <t>www.ctkroanoke.org</t>
  </si>
  <si>
    <t>office@ctkroanoke.org</t>
  </si>
  <si>
    <t>Rev. John Pennylegion</t>
  </si>
  <si>
    <t>540-433-3051</t>
  </si>
  <si>
    <t>www.cov-pres.org</t>
  </si>
  <si>
    <t>office@cov-pres.org</t>
  </si>
  <si>
    <t>Rev. Todd Pruitt</t>
  </si>
  <si>
    <t>Draper's Valley Presbyterian Church</t>
  </si>
  <si>
    <t>540-994-9015</t>
  </si>
  <si>
    <t>www.dvpca.org</t>
  </si>
  <si>
    <t>drapers.valley@dvpca.org</t>
  </si>
  <si>
    <t>Rev. Roland Mathews</t>
  </si>
  <si>
    <t>Eagle Heights Presbyterian Church</t>
  </si>
  <si>
    <t>843-301-4197</t>
  </si>
  <si>
    <t>www.eagleheightspca.org</t>
  </si>
  <si>
    <t>office@eagleheightspca.org</t>
  </si>
  <si>
    <t>Rev. Clenton A. Ilderton</t>
  </si>
  <si>
    <t>Grace Community Church</t>
  </si>
  <si>
    <t>434-975-2259</t>
  </si>
  <si>
    <t>www.cvillegrace.org</t>
  </si>
  <si>
    <t>info@cvillegrace.org</t>
  </si>
  <si>
    <t>Rev. Jon Christopher Anderson</t>
  </si>
  <si>
    <t>Grace Covenant Presbyterian Church</t>
  </si>
  <si>
    <t>540-552-3364</t>
  </si>
  <si>
    <t>www.gracecovenantpca.org</t>
  </si>
  <si>
    <t>secretary@gracecovenantpca.org</t>
  </si>
  <si>
    <t>Rev. Christopher A. Hutchinson</t>
  </si>
  <si>
    <t>540-463-2374</t>
  </si>
  <si>
    <t>www.gracerockbridge.org</t>
  </si>
  <si>
    <t>office@gracerockbridge.org</t>
  </si>
  <si>
    <t>Rev. Justin Clement</t>
  </si>
  <si>
    <t>Harvestwood Covenant Presbyterian Church</t>
  </si>
  <si>
    <t>540-745-3614</t>
  </si>
  <si>
    <t>harvestwood.org</t>
  </si>
  <si>
    <t>hatterstudio@gmail.com</t>
  </si>
  <si>
    <t>Rev. Michael Hill</t>
  </si>
  <si>
    <t>High Bridge Presbyterian</t>
  </si>
  <si>
    <t>434-414-1375</t>
  </si>
  <si>
    <t>highbridgepres@gmail.com</t>
  </si>
  <si>
    <t>No Website</t>
  </si>
  <si>
    <t>Holy Cross Presbyterian Church</t>
  </si>
  <si>
    <t>540-885-5551</t>
  </si>
  <si>
    <t>https://holycrosspca.org/</t>
  </si>
  <si>
    <t>office@holycrosspca.org</t>
  </si>
  <si>
    <t>Rev. Jake A. Bennett</t>
  </si>
  <si>
    <t>Hope Presbyterian Church</t>
  </si>
  <si>
    <t>276-638-2050</t>
  </si>
  <si>
    <t>www.martinsvillehopepca.org</t>
  </si>
  <si>
    <t>pastor@martinsvillehopepca.org</t>
  </si>
  <si>
    <t>Rev. Matthew Pinckard</t>
  </si>
  <si>
    <t>Hope Presbyterian Church of Crozet</t>
  </si>
  <si>
    <t>434-829-2181</t>
  </si>
  <si>
    <t>www.hopecrozet.org</t>
  </si>
  <si>
    <t>office@hopecrozet.org</t>
  </si>
  <si>
    <t>Rev. Todd Johnson</t>
  </si>
  <si>
    <t>Mercy Presbyterian Church</t>
  </si>
  <si>
    <t>434-237-1370</t>
  </si>
  <si>
    <t>www.mercypres.org</t>
  </si>
  <si>
    <t>office@mercypres.org</t>
  </si>
  <si>
    <t>Rev. Bryan Rigg</t>
  </si>
  <si>
    <t>Providence Presbyterian Church</t>
  </si>
  <si>
    <t>540-250-2925</t>
  </si>
  <si>
    <t>www.providencechristiansburg.org</t>
  </si>
  <si>
    <t>office@providencechristiansburg.org</t>
  </si>
  <si>
    <t>Rev. Brian Waters</t>
  </si>
  <si>
    <t>540-204-1191</t>
  </si>
  <si>
    <t>www.provroanoke.org/</t>
  </si>
  <si>
    <t>jake@provroanoke.org</t>
  </si>
  <si>
    <t>Rev. Jake Hooker</t>
  </si>
  <si>
    <t>Tabernacle Presbyterian Church</t>
  </si>
  <si>
    <t>540-932-1778</t>
  </si>
  <si>
    <t>www.tab-pres.org</t>
  </si>
  <si>
    <t>office@tab-pres.org</t>
  </si>
  <si>
    <t>Rev. Essen G. Daley</t>
  </si>
  <si>
    <t>Trinity Presbyterian Church</t>
  </si>
  <si>
    <t>434-977-3700</t>
  </si>
  <si>
    <t>www.trinitycville.org</t>
  </si>
  <si>
    <t>trinity@trinitycville.org</t>
  </si>
  <si>
    <t>Rev. Christopher Paul Colquitt</t>
  </si>
  <si>
    <t>540-562-0924</t>
  </si>
  <si>
    <t>www.westpca.org</t>
  </si>
  <si>
    <t>westminster@westpca.org</t>
  </si>
  <si>
    <t>Rev. Kyle James Ferguson</t>
  </si>
  <si>
    <t>Calvary</t>
  </si>
  <si>
    <t>Antioch Presbyterian Church</t>
  </si>
  <si>
    <t>864-670-9000</t>
  </si>
  <si>
    <t>www.antiochpca.com</t>
  </si>
  <si>
    <t>info@antiochpca.com</t>
  </si>
  <si>
    <t>Rev. Zachary Groff</t>
  </si>
  <si>
    <t>Blue Ridge Presbyterian Church</t>
  </si>
  <si>
    <t>864-616-8537</t>
  </si>
  <si>
    <t>blueridgepres.com/</t>
  </si>
  <si>
    <t>blueridgepca@gmail.com</t>
  </si>
  <si>
    <t>Rev. Thomas Griffith</t>
  </si>
  <si>
    <t>Center Point Presbyterian Church</t>
  </si>
  <si>
    <t>864-576-7617</t>
  </si>
  <si>
    <t>cppc1090@att.net</t>
  </si>
  <si>
    <t>Rev. Raymond A. Hellings Sr.</t>
  </si>
  <si>
    <t>Christ Community Church</t>
  </si>
  <si>
    <t>864-967-2815</t>
  </si>
  <si>
    <t>www.christcommunitychurchonline.org</t>
  </si>
  <si>
    <t>admin@christcommunitychurchonline.org</t>
  </si>
  <si>
    <t>Rev. Paul Lambert Sanders</t>
  </si>
  <si>
    <t>Clemson Presbyterian Church</t>
  </si>
  <si>
    <t>864-654-4772</t>
  </si>
  <si>
    <t>www.clemsonpres.org</t>
  </si>
  <si>
    <t>contactus@clemsonpres.org</t>
  </si>
  <si>
    <t>Rev. Bryan Jordan Counts</t>
  </si>
  <si>
    <t>864-859-0967</t>
  </si>
  <si>
    <t>www.mycovenantpc.com</t>
  </si>
  <si>
    <t>info@mycovenantpc.com</t>
  </si>
  <si>
    <t>Rev. David Preston</t>
  </si>
  <si>
    <t>Crossgate Church</t>
  </si>
  <si>
    <t>864-886-8005</t>
  </si>
  <si>
    <t>www.crossgatepca.org</t>
  </si>
  <si>
    <t>info@crossgatepca.org</t>
  </si>
  <si>
    <t>Rev. David Story</t>
  </si>
  <si>
    <t>Downtown Presbyterian Church</t>
  </si>
  <si>
    <t>864-608-5529</t>
  </si>
  <si>
    <t>www.downtownpres.org</t>
  </si>
  <si>
    <t>updates@downtownpres.org</t>
  </si>
  <si>
    <t>Rev. Brian C. Habig</t>
  </si>
  <si>
    <t>Durres Reformed Presbyterian Church</t>
  </si>
  <si>
    <t>kishareformuardurres.org/</t>
  </si>
  <si>
    <t>bertikona@gmail.com</t>
  </si>
  <si>
    <t>Rev. Albert Kona</t>
  </si>
  <si>
    <t>Eastside Presbyterian Church</t>
  </si>
  <si>
    <t>864-678-5100</t>
  </si>
  <si>
    <t>www.eastsidepres.com</t>
  </si>
  <si>
    <t>info@eastsidepres.com</t>
  </si>
  <si>
    <t>Rev. Mark Auffarth</t>
  </si>
  <si>
    <t>Emmanuel Upstate Presbyterian Church</t>
  </si>
  <si>
    <t>864-381-8062</t>
  </si>
  <si>
    <t>emmanuelupstate.org</t>
  </si>
  <si>
    <t>info@emmanuelupstate.org</t>
  </si>
  <si>
    <t>Rev. William Castro</t>
  </si>
  <si>
    <t>Fairview Presbyterian Church</t>
  </si>
  <si>
    <t>864-862-2403</t>
  </si>
  <si>
    <t>www.fairviewpca.com</t>
  </si>
  <si>
    <t>pastor@fairviewpca.com</t>
  </si>
  <si>
    <t>Rev. Kenny Maple</t>
  </si>
  <si>
    <t>Fellowship Presbyterian Church</t>
  </si>
  <si>
    <t>864-877-3267</t>
  </si>
  <si>
    <t>www.fellowshippres.org</t>
  </si>
  <si>
    <t>office@fellowshippres.org</t>
  </si>
  <si>
    <t>Rev. Marty Huskey Martin</t>
  </si>
  <si>
    <t>Friendship Presbyterian Church</t>
  </si>
  <si>
    <t>864-575-2257</t>
  </si>
  <si>
    <t>www.friendshippca.org</t>
  </si>
  <si>
    <t>fpc@prtcnet.com</t>
  </si>
  <si>
    <t>Rev. Robert D. Cathcart Jr.</t>
  </si>
  <si>
    <t>Fulton Presbyterian Church</t>
  </si>
  <si>
    <t>864-879-3190</t>
  </si>
  <si>
    <t>www.fultonpca.org</t>
  </si>
  <si>
    <t>fultonchurch@bellsouth.net</t>
  </si>
  <si>
    <t>Rev. Grover B. Timms Jr.</t>
  </si>
  <si>
    <t>Good Shepherd Presbyterian Church</t>
  </si>
  <si>
    <t>www.goodshepgvl.com</t>
  </si>
  <si>
    <t>emily@goodshepgvl.com</t>
  </si>
  <si>
    <t>Rev. Chandler Machemehl</t>
  </si>
  <si>
    <t>Grace &amp; Peace Presbyterian Church</t>
  </si>
  <si>
    <t>864-283-6603</t>
  </si>
  <si>
    <t>graceandpeacepres.com</t>
  </si>
  <si>
    <t>office@graceandpeacepres.com</t>
  </si>
  <si>
    <t>Rev. Timothy Joseph Udouj</t>
  </si>
  <si>
    <t>864-381-7075</t>
  </si>
  <si>
    <t>www.gracespartanburg.com</t>
  </si>
  <si>
    <t>admin@gracespartanburg.com</t>
  </si>
  <si>
    <t>Rev. Justin Kendrick</t>
  </si>
  <si>
    <t>Greenwood Presbyterian Church</t>
  </si>
  <si>
    <t>864-942-0950</t>
  </si>
  <si>
    <t>greenwoodpres.com</t>
  </si>
  <si>
    <t>mail@gpc-pca.org</t>
  </si>
  <si>
    <t>Rev. Paul Garibay Patrick</t>
  </si>
  <si>
    <t>Horizon Church</t>
  </si>
  <si>
    <t>864-286-9911</t>
  </si>
  <si>
    <t>www.HorizonChurch.org</t>
  </si>
  <si>
    <t>office@horizonchurch.org</t>
  </si>
  <si>
    <t>Rev. Joseph A. Franks IV</t>
  </si>
  <si>
    <t>Lebanon Presbyterian Church</t>
  </si>
  <si>
    <t>864-446-2247</t>
  </si>
  <si>
    <t>lebanonpca-abbeville.com</t>
  </si>
  <si>
    <t>lebanonpresby@gmail.com</t>
  </si>
  <si>
    <t>Rev. John Owen Butler</t>
  </si>
  <si>
    <t>Liberty Springs Presbyterian Church Mission</t>
  </si>
  <si>
    <t>864-256-1310</t>
  </si>
  <si>
    <t>libertyspringspca@gmail.com</t>
  </si>
  <si>
    <t>Rev. Andrew Perrie</t>
  </si>
  <si>
    <t>Living Hope</t>
  </si>
  <si>
    <t>864-934-4080</t>
  </si>
  <si>
    <t>www.livinghopeanderson.com</t>
  </si>
  <si>
    <t>livinghopeanderson@gmail.com</t>
  </si>
  <si>
    <t>Mitchell Road Presbyterian Church</t>
  </si>
  <si>
    <t>864-268-2218</t>
  </si>
  <si>
    <t>www.mitchellroad.org</t>
  </si>
  <si>
    <t>info@mitchellroad.org</t>
  </si>
  <si>
    <t>Rev. Andy Lewis</t>
  </si>
  <si>
    <t>Mount Calvary Presbyterian Church</t>
  </si>
  <si>
    <t>864-576-6156</t>
  </si>
  <si>
    <t>www.mtcalvary.org</t>
  </si>
  <si>
    <t>ruthie@mtcalvary.org</t>
  </si>
  <si>
    <t>Rev. Richard M. Thomas</t>
  </si>
  <si>
    <t>Mountville Presbyterian Church</t>
  </si>
  <si>
    <t>New Covenant Church</t>
  </si>
  <si>
    <t>864-224-8724</t>
  </si>
  <si>
    <t>www.ncchurch.net</t>
  </si>
  <si>
    <t>office@ncchurch.net</t>
  </si>
  <si>
    <t>Dr. T. David Rountree</t>
  </si>
  <si>
    <t>New Harmony Presbyterian Church</t>
  </si>
  <si>
    <t>864-862-3748</t>
  </si>
  <si>
    <t>bstoddardoakgrove@att.net</t>
  </si>
  <si>
    <t>New Hope Presbyterian Church</t>
  </si>
  <si>
    <t>864-366-5684</t>
  </si>
  <si>
    <t>newhopeabbeville.org</t>
  </si>
  <si>
    <t>newhopeabbevilleoffice@gmail.com</t>
  </si>
  <si>
    <t>Norris Hill Presbyterian Church</t>
  </si>
  <si>
    <t>864-296-2522</t>
  </si>
  <si>
    <t>nhpca@bellsouth.net</t>
  </si>
  <si>
    <t>Oconee Presbyterian Church</t>
  </si>
  <si>
    <t>864-882-8444</t>
  </si>
  <si>
    <t>oconeepres.org</t>
  </si>
  <si>
    <t>office@oconeepres.org</t>
  </si>
  <si>
    <t>Rev. Scott Charles Cook</t>
  </si>
  <si>
    <t>Palmetto Hills Presbyterian Church</t>
  </si>
  <si>
    <t>864-963-9600</t>
  </si>
  <si>
    <t>www.palmettohills.com</t>
  </si>
  <si>
    <t>office@palmettohills.com</t>
  </si>
  <si>
    <t>Rev. Joshua A. Martin</t>
  </si>
  <si>
    <t>Powell Presbyterian Church</t>
  </si>
  <si>
    <t>864-587-1486</t>
  </si>
  <si>
    <t>powellpresbyterianchurch.org</t>
  </si>
  <si>
    <t>powellpresbyterian@gmail.com</t>
  </si>
  <si>
    <t>Rev. Bruce Tjelta</t>
  </si>
  <si>
    <t>864-579-1665</t>
  </si>
  <si>
    <t>www.providencepresbyterianchurch.com</t>
  </si>
  <si>
    <t>providencespartanburg@gmail.com</t>
  </si>
  <si>
    <t>Rev. Daniel C. Coleman</t>
  </si>
  <si>
    <t>Redeemer Presbyterian Church</t>
  </si>
  <si>
    <t>864-610-9400</t>
  </si>
  <si>
    <t>www.redeemerpres.church</t>
  </si>
  <si>
    <t>admin@redeemerpres.church</t>
  </si>
  <si>
    <t>Rev. Nick Turner</t>
  </si>
  <si>
    <t>Reidville Presbyterian Church</t>
  </si>
  <si>
    <t>864-524-8020</t>
  </si>
  <si>
    <t>reidvillepca.org</t>
  </si>
  <si>
    <t>office@reidvillepca.org</t>
  </si>
  <si>
    <t>Rev. Duncan Hoopes</t>
  </si>
  <si>
    <t>Resurrection Presbyterian Church</t>
  </si>
  <si>
    <t>864-720-4078</t>
  </si>
  <si>
    <t>www.resurrectiongvl.com/</t>
  </si>
  <si>
    <t>jonathan@resurrectiongvl.com</t>
  </si>
  <si>
    <t>Rev. Jonathan Patrick Davis</t>
  </si>
  <si>
    <t>Rock Bridge Presbyterian Church</t>
  </si>
  <si>
    <t>864-682-3925</t>
  </si>
  <si>
    <t>velmafaulkner@yahoo.com</t>
  </si>
  <si>
    <t>Roebuck Presbyterian Church</t>
  </si>
  <si>
    <t>864-576-5717</t>
  </si>
  <si>
    <t>roebuckpca.com</t>
  </si>
  <si>
    <t>church@roebuckpca.com</t>
  </si>
  <si>
    <t>Second Presbyterian Church</t>
  </si>
  <si>
    <t>864-232-7621</t>
  </si>
  <si>
    <t>www.spcgreenville.org</t>
  </si>
  <si>
    <t>info@spcgreenville.org</t>
  </si>
  <si>
    <t>Rev. Richard D. Phillips</t>
  </si>
  <si>
    <t>Smyrna Presbyterian Church</t>
  </si>
  <si>
    <t>803-276-3943</t>
  </si>
  <si>
    <t>www.smyrnanewberry.com</t>
  </si>
  <si>
    <t>dan@smyrnanewberry.com</t>
  </si>
  <si>
    <t>Rev. Jim Daniel Wilkerson</t>
  </si>
  <si>
    <t>864-833-1275</t>
  </si>
  <si>
    <t>wmpres.com</t>
  </si>
  <si>
    <t>info@wmpres.com</t>
  </si>
  <si>
    <t>Rev. James L. Braden</t>
  </si>
  <si>
    <t>Woodruff Road Presbyterian Church</t>
  </si>
  <si>
    <t>864-297-5257</t>
  </si>
  <si>
    <t>www.woodruffroad.com</t>
  </si>
  <si>
    <t>office@woodruffroad.com</t>
  </si>
  <si>
    <t>Rev. Carl Robbins</t>
  </si>
  <si>
    <t>Canada West</t>
  </si>
  <si>
    <t>Amazing Grace Community Church</t>
  </si>
  <si>
    <t>www.agccl.org</t>
  </si>
  <si>
    <t>office.agccl.pca@gmail.com</t>
  </si>
  <si>
    <t>Rev. Rohan Crown</t>
  </si>
  <si>
    <t>Crestwood Presbyterian Church</t>
  </si>
  <si>
    <t>780-452-3020</t>
  </si>
  <si>
    <t>www.crestwoodpca.ca</t>
  </si>
  <si>
    <t>office@crestwoodpca.ca</t>
  </si>
  <si>
    <t>Rev. Jeffrey Kerr</t>
  </si>
  <si>
    <t>Faith Reformed Presbyterian Church</t>
  </si>
  <si>
    <t>604-438-8755</t>
  </si>
  <si>
    <t>www.faithvan.com</t>
  </si>
  <si>
    <t>faithvanpca@gmail.com</t>
  </si>
  <si>
    <t>Rev. Mark Jones</t>
  </si>
  <si>
    <t>Free Grace Presbyterian Church</t>
  </si>
  <si>
    <t>902-322-8599</t>
  </si>
  <si>
    <t>www.freegracevernon.com</t>
  </si>
  <si>
    <t>freegracevernon@gmail.com</t>
  </si>
  <si>
    <t>Rev. Ian W. Crooks</t>
  </si>
  <si>
    <t>Grace Vancouver</t>
  </si>
  <si>
    <t>604-738-3537</t>
  </si>
  <si>
    <t>www.gracevancouver.com</t>
  </si>
  <si>
    <t>mail@gracevancouver.com</t>
  </si>
  <si>
    <t>Rev. Dr. Michael N. Hsu</t>
  </si>
  <si>
    <t>King's Cross South Edmonton Mission</t>
  </si>
  <si>
    <t>Rev. Chris Pignatiello</t>
  </si>
  <si>
    <t>Lighthouse Presbyterian Church</t>
  </si>
  <si>
    <t>250-818-9252</t>
  </si>
  <si>
    <t>lighthousechurch.ca</t>
  </si>
  <si>
    <t>info@lighthousechurch.ca</t>
  </si>
  <si>
    <t>Rev. Scott McDowell</t>
  </si>
  <si>
    <t>New City Church Calgary</t>
  </si>
  <si>
    <t>825-733-1852</t>
  </si>
  <si>
    <t>www.newcitychurch.ca</t>
  </si>
  <si>
    <t>office@newcitychurch.ca</t>
  </si>
  <si>
    <t>Rev. Connan A.V. Kublik</t>
  </si>
  <si>
    <t>Westminster Chapel</t>
  </si>
  <si>
    <t>403-329-1446</t>
  </si>
  <si>
    <t>www.westminsterchapelpca.ca</t>
  </si>
  <si>
    <t>admin@westminsterchapelpca.ca</t>
  </si>
  <si>
    <t>Rev. N. Adam Harris</t>
  </si>
  <si>
    <t>Woodgreen Presbyterian Church</t>
  </si>
  <si>
    <t>587-887-1792</t>
  </si>
  <si>
    <t>www.woodgreenpca.org</t>
  </si>
  <si>
    <t>office@woodgreenpca.org</t>
  </si>
  <si>
    <t>Rev. Don Hulsey</t>
  </si>
  <si>
    <t>Catawba Valley</t>
  </si>
  <si>
    <t>Back Creek Presbyterian Church</t>
  </si>
  <si>
    <t>704-278-2798</t>
  </si>
  <si>
    <t>www.backcreekpca.com</t>
  </si>
  <si>
    <t>office@backcreekpca.com</t>
  </si>
  <si>
    <t>Christ Church at River's Edge</t>
  </si>
  <si>
    <t>704-461-8614</t>
  </si>
  <si>
    <t>churchinbelmont.com</t>
  </si>
  <si>
    <t>ccarepca@gmail.com</t>
  </si>
  <si>
    <t>Rev. William S. Troutman</t>
  </si>
  <si>
    <t>First Presbyterian Church</t>
  </si>
  <si>
    <t>704-263-4275</t>
  </si>
  <si>
    <t>www.fpcstanley.org</t>
  </si>
  <si>
    <t>info@fpcstanley.org</t>
  </si>
  <si>
    <t>Rev. Jay Paul Krestar</t>
  </si>
  <si>
    <t>Goshen Presbyterian Church</t>
  </si>
  <si>
    <t>704-601-5146</t>
  </si>
  <si>
    <t>www.goshenpcabelmont.com</t>
  </si>
  <si>
    <t>office@goshenpcabelmont.com</t>
  </si>
  <si>
    <t>Rev. Steven Robert McCullough</t>
  </si>
  <si>
    <t>Grace Church</t>
  </si>
  <si>
    <t>704-455-9312</t>
  </si>
  <si>
    <t>www.graceharrisburg.org</t>
  </si>
  <si>
    <t>office@graceharrisburg.org</t>
  </si>
  <si>
    <t>Rev. Eugene Oldham</t>
  </si>
  <si>
    <t>Grace Covenant Church</t>
  </si>
  <si>
    <t>828-345-0345</t>
  </si>
  <si>
    <t>www.gcpca.org</t>
  </si>
  <si>
    <t>shinson@gcpca.org</t>
  </si>
  <si>
    <t>Rev. Michael M. Gordon</t>
  </si>
  <si>
    <t>Harbor Church PCA</t>
  </si>
  <si>
    <t>704-662-6540</t>
  </si>
  <si>
    <t>www.harborchurch.org</t>
  </si>
  <si>
    <t>harborchurchpca@gmail.com</t>
  </si>
  <si>
    <t>Rev. Michael Colvard</t>
  </si>
  <si>
    <t>Harvest Presbyterian Church</t>
  </si>
  <si>
    <t>704-732-9978</t>
  </si>
  <si>
    <t>harvestpca.net</t>
  </si>
  <si>
    <t>info@harvestpca.net</t>
  </si>
  <si>
    <t>Rev. Scott Deneen</t>
  </si>
  <si>
    <t>Lakeshore Church</t>
  </si>
  <si>
    <t>704-483-3265</t>
  </si>
  <si>
    <t>www.lakeshorepca.org</t>
  </si>
  <si>
    <t>office@lakeshorepca.org</t>
  </si>
  <si>
    <t>Rev. Berry Stubbs</t>
  </si>
  <si>
    <t>Meadowview Reformed Presbyterian Church</t>
  </si>
  <si>
    <t>336-249-2680</t>
  </si>
  <si>
    <t>www.meadowviewpca.org</t>
  </si>
  <si>
    <t>secretary@meadowviewpca.org</t>
  </si>
  <si>
    <t>Rev. George Sayour</t>
  </si>
  <si>
    <t>704-857-3211</t>
  </si>
  <si>
    <t>www.new-hope-pca.com</t>
  </si>
  <si>
    <t>office@new-hope-pca.com</t>
  </si>
  <si>
    <t>Rev. James S. Byers</t>
  </si>
  <si>
    <t>NorthCross Church</t>
  </si>
  <si>
    <t>704-237-4853</t>
  </si>
  <si>
    <t>www.northcrosschurch.com</t>
  </si>
  <si>
    <t>info@northcrosschurch.com</t>
  </si>
  <si>
    <t>Dr. Gary Purdy</t>
  </si>
  <si>
    <t>Prosperity Presbyterian Church</t>
  </si>
  <si>
    <t>704-875-1182</t>
  </si>
  <si>
    <t>www.prosperitychurch.org</t>
  </si>
  <si>
    <t>email@prosperitychurch.org</t>
  </si>
  <si>
    <t>Rev. Bruce Brown</t>
  </si>
  <si>
    <t>704-788-8899</t>
  </si>
  <si>
    <t>www.ppcnet.net</t>
  </si>
  <si>
    <t>admin@ppcnet.net</t>
  </si>
  <si>
    <t>Rev. Mark Weathers</t>
  </si>
  <si>
    <t>Shearer Presbyterian Church</t>
  </si>
  <si>
    <t>704-892-8866</t>
  </si>
  <si>
    <t>shearerpca.org/</t>
  </si>
  <si>
    <t>admin@shearerpca.com</t>
  </si>
  <si>
    <t>Rev. Stephen O. Stout</t>
  </si>
  <si>
    <t>Southlake Presbyterian Church</t>
  </si>
  <si>
    <t>704-929-2292</t>
  </si>
  <si>
    <t>SLchurch.net</t>
  </si>
  <si>
    <t>contact@slchurch.net</t>
  </si>
  <si>
    <t>Rev. Robert Daniel King</t>
  </si>
  <si>
    <t>StoneBridge Church Community</t>
  </si>
  <si>
    <t>704-549-8272</t>
  </si>
  <si>
    <t>www.stonebridge.org</t>
  </si>
  <si>
    <t>info@stonebridge.org</t>
  </si>
  <si>
    <t>Rev. Soon Pak</t>
  </si>
  <si>
    <t>Central Carolina</t>
  </si>
  <si>
    <t>Carolina Presbyterian Church</t>
  </si>
  <si>
    <t>704-888-4435</t>
  </si>
  <si>
    <t>www.carolinapca.org</t>
  </si>
  <si>
    <t>office@carolinapca.org</t>
  </si>
  <si>
    <t>Rev. Jackson Alexander Roylston</t>
  </si>
  <si>
    <t>Christ Central Church</t>
  </si>
  <si>
    <t>704-608-9146</t>
  </si>
  <si>
    <t>www.christcentralchurch.com</t>
  </si>
  <si>
    <t>office@christcentralchurch.com</t>
  </si>
  <si>
    <t>Rev. Anthony Myles</t>
  </si>
  <si>
    <t>Christ Church Sanford</t>
  </si>
  <si>
    <t>770-530-2714</t>
  </si>
  <si>
    <t>www.christchurchsanfordpca.com</t>
  </si>
  <si>
    <t>rwjtarheel@gmail.com</t>
  </si>
  <si>
    <t>Rev. Ralph Johnston</t>
  </si>
  <si>
    <t>Christ Covenant Church</t>
  </si>
  <si>
    <t>704-847-3505</t>
  </si>
  <si>
    <t>www.christcovenant.org</t>
  </si>
  <si>
    <t>info@christcovenant.org</t>
  </si>
  <si>
    <t>Dr. Kevin DeYoung</t>
  </si>
  <si>
    <t>Christ Hills Church</t>
  </si>
  <si>
    <t>980-328-2435</t>
  </si>
  <si>
    <t>christhills.org</t>
  </si>
  <si>
    <t>trentthomaspca@gmail.com</t>
  </si>
  <si>
    <t>Christ Our King Church</t>
  </si>
  <si>
    <t>616-450-4834</t>
  </si>
  <si>
    <t>myersparkinitiative.org</t>
  </si>
  <si>
    <t>gregsalazaris@gmail.com</t>
  </si>
  <si>
    <t>Rev. Greg Salazar</t>
  </si>
  <si>
    <t>Church of the Redeemer</t>
  </si>
  <si>
    <t>704-225-0161</t>
  </si>
  <si>
    <t>www.redeemerweb.com</t>
  </si>
  <si>
    <t>info@redeemerweb.com</t>
  </si>
  <si>
    <t>Rev. Adam Troy Mumpower</t>
  </si>
  <si>
    <t>Cross Covenant Chinese Church</t>
  </si>
  <si>
    <t>704-666-3120</t>
  </si>
  <si>
    <t>www.crossccc.org</t>
  </si>
  <si>
    <t>contact@crossccc.org</t>
  </si>
  <si>
    <t>Rev. Allen Chen</t>
  </si>
  <si>
    <t>Cross Creek Presbyterian Church</t>
  </si>
  <si>
    <t>910-864-4031</t>
  </si>
  <si>
    <t>www.crosscreekpca.org</t>
  </si>
  <si>
    <t>ccpadmin@crosscreekpca.org</t>
  </si>
  <si>
    <t>Rev. Walt Alan Coppersmith</t>
  </si>
  <si>
    <t>Cross Park Church</t>
  </si>
  <si>
    <t>980-285-7020</t>
  </si>
  <si>
    <t>www.crossparkchurch.org</t>
  </si>
  <si>
    <t>crossparkchurch@crossparkchurch.org</t>
  </si>
  <si>
    <t>East Charlotte Presbyterian Church</t>
  </si>
  <si>
    <t>704-502-3030</t>
  </si>
  <si>
    <t>www.eastcharlottepres.org</t>
  </si>
  <si>
    <t>admin@eastcharlottepres.org</t>
  </si>
  <si>
    <t>Rev. Tyler Dirks</t>
  </si>
  <si>
    <t>910-652-5231</t>
  </si>
  <si>
    <t>ellerbechurch.org</t>
  </si>
  <si>
    <t>fpcellerbe1803@gmail.com</t>
  </si>
  <si>
    <t>www.gracecarolina.org</t>
  </si>
  <si>
    <t>dvinson@gracecarolina.org</t>
  </si>
  <si>
    <t>Rev. Daniel Paul Vinson</t>
  </si>
  <si>
    <t>704-521-1033</t>
  </si>
  <si>
    <t>www.hopecommunity.com</t>
  </si>
  <si>
    <t>info@hopecommunity.com</t>
  </si>
  <si>
    <t>Rev. Mark E. Upton</t>
  </si>
  <si>
    <t>Lake Tillery Church</t>
  </si>
  <si>
    <t>910-639-0324</t>
  </si>
  <si>
    <t>www.laketillerychurch.com</t>
  </si>
  <si>
    <t>ctmcaulay@gmail.com</t>
  </si>
  <si>
    <t>Rev. Charles Thomas McAulay</t>
  </si>
  <si>
    <t>Lumberton Mission Church</t>
  </si>
  <si>
    <t>910-316-0378</t>
  </si>
  <si>
    <t>lumbertonmissionchurch.org</t>
  </si>
  <si>
    <t>pastor@lumbertonmissionchurch.org</t>
  </si>
  <si>
    <t>Rev. Andrew Martin</t>
  </si>
  <si>
    <t>Mount Carmel Presbyterian Church</t>
  </si>
  <si>
    <t>jbwatson45@gmail.com</t>
  </si>
  <si>
    <t>Rev. James B. Watson</t>
  </si>
  <si>
    <t>Norman Presbyterian Church</t>
  </si>
  <si>
    <t>910-637-0415</t>
  </si>
  <si>
    <t>jwbowling42@yahoo.com</t>
  </si>
  <si>
    <t>Dr. Jack W. Bowling</t>
  </si>
  <si>
    <t>Redeemer Church</t>
  </si>
  <si>
    <t>910-725-0819</t>
  </si>
  <si>
    <t>www.redeemerchurchpca.org</t>
  </si>
  <si>
    <t>info@redeemerchurchpca.org</t>
  </si>
  <si>
    <t>Rev. Wendell F. Collins III</t>
  </si>
  <si>
    <t>Second Street Presbyterian Church</t>
  </si>
  <si>
    <t>704-982-6824</t>
  </si>
  <si>
    <t>www.secondstpres.org</t>
  </si>
  <si>
    <t>secondstpres@gmail.com</t>
  </si>
  <si>
    <t>Rev. John Chandler Black</t>
  </si>
  <si>
    <t>South Charlotte Presbyterian Church</t>
  </si>
  <si>
    <t>704-312-5163</t>
  </si>
  <si>
    <t>www.southcltpres.org</t>
  </si>
  <si>
    <t>contactus@southcltpres.org</t>
  </si>
  <si>
    <t>Dr. Dean Faulkner</t>
  </si>
  <si>
    <t>Sovereign Grace Presbyterian Church</t>
  </si>
  <si>
    <t>704-553-9600</t>
  </si>
  <si>
    <t>www.sovereigngrace.org</t>
  </si>
  <si>
    <t>info@sovereigngrace.org</t>
  </si>
  <si>
    <t>Dr. William B. Barcley</t>
  </si>
  <si>
    <t>Uptown Church, PCA</t>
  </si>
  <si>
    <t>704-375-7355</t>
  </si>
  <si>
    <t>www.uptownchurch.org</t>
  </si>
  <si>
    <t>uptownchurch@uptownchurch.org</t>
  </si>
  <si>
    <t>Rev. Jordan Farrell Olshefski</t>
  </si>
  <si>
    <t>Vive Charlotte Church</t>
  </si>
  <si>
    <t>281-622-9409</t>
  </si>
  <si>
    <t>www.vivecharlotte.com</t>
  </si>
  <si>
    <t>info@vivecharlotte.com</t>
  </si>
  <si>
    <t>Rev. José Portillo</t>
  </si>
  <si>
    <t>West Charlotte Church at Freedom</t>
  </si>
  <si>
    <t>704-394-8525</t>
  </si>
  <si>
    <t>westcharlottechurch.com</t>
  </si>
  <si>
    <t>admin@westcharlottechurch.com</t>
  </si>
  <si>
    <t>Rev. David Andrew Yoran</t>
  </si>
  <si>
    <t>Central Florida</t>
  </si>
  <si>
    <t>321-269-2478</t>
  </si>
  <si>
    <t>www.ccctitusville.org</t>
  </si>
  <si>
    <t>admin.cccoffice@gmail.com</t>
  </si>
  <si>
    <t>772-978-5848</t>
  </si>
  <si>
    <t>www.ctkvb.org</t>
  </si>
  <si>
    <t>info@ctkvb.org</t>
  </si>
  <si>
    <t>Rev. Seth Wallace</t>
  </si>
  <si>
    <t>Christ United Fellowship Orlando</t>
  </si>
  <si>
    <t>407-708-3515</t>
  </si>
  <si>
    <t>christunitedfellowship.org</t>
  </si>
  <si>
    <t>info@cuforlando.org</t>
  </si>
  <si>
    <t>Rev. Michael Aitcheson</t>
  </si>
  <si>
    <t>Coquina Presbyterian Church</t>
  </si>
  <si>
    <t>386-677-2041</t>
  </si>
  <si>
    <t>www.coquinachurchpca.org</t>
  </si>
  <si>
    <t>info@coquinachurchpca.org</t>
  </si>
  <si>
    <t>Rev. Cornelius J. Ganzel Jr.</t>
  </si>
  <si>
    <t>Covenant Church</t>
  </si>
  <si>
    <t>321-727-2661</t>
  </si>
  <si>
    <t>www.covenantpalmbay.org</t>
  </si>
  <si>
    <t>info@covenantpalmbay.org</t>
  </si>
  <si>
    <t>Rev. Jerry Klemm</t>
  </si>
  <si>
    <t>Covenant Life Community Church</t>
  </si>
  <si>
    <t>407-529-8452</t>
  </si>
  <si>
    <t>clccpca.org</t>
  </si>
  <si>
    <t>hello@clccpca.org</t>
  </si>
  <si>
    <t>Rev. Moses Han</t>
  </si>
  <si>
    <t>407-542-0813</t>
  </si>
  <si>
    <t>cpcoviedo.com</t>
  </si>
  <si>
    <t>admin@cpcoviedo.com</t>
  </si>
  <si>
    <t>Rev. Randy R. Greenwald</t>
  </si>
  <si>
    <t>Faith Church Brooksville</t>
  </si>
  <si>
    <t>352 796 4969</t>
  </si>
  <si>
    <t>faithchurchbrooksville.com/</t>
  </si>
  <si>
    <t>pastoralonso@FaithChurchBrooksville.com</t>
  </si>
  <si>
    <t>352-291-9199</t>
  </si>
  <si>
    <t>www.gspcocala.com</t>
  </si>
  <si>
    <t>gspcofficeocala@gmail.com</t>
  </si>
  <si>
    <t>Rev. Michael Rauls</t>
  </si>
  <si>
    <t>352-629-1537</t>
  </si>
  <si>
    <t>www.gpcocala.org</t>
  </si>
  <si>
    <t>admin@gpcocala.org</t>
  </si>
  <si>
    <t>Rev. Theo van Blerk</t>
  </si>
  <si>
    <t>Hope Fellowship PCA</t>
  </si>
  <si>
    <t>941-224-4629</t>
  </si>
  <si>
    <t>hopefellowshippca.snappages.site</t>
  </si>
  <si>
    <t>office@hopefellowshipocala.com</t>
  </si>
  <si>
    <t>Rev. Josh Gilman</t>
  </si>
  <si>
    <t>Immanuel Presbyterian Church</t>
  </si>
  <si>
    <t>386-738-1811</t>
  </si>
  <si>
    <t>www.immanuelpca.com</t>
  </si>
  <si>
    <t>office@immanuelpca.com</t>
  </si>
  <si>
    <t>Rev. Deren Harper</t>
  </si>
  <si>
    <t>Kissimmee Fellowship</t>
  </si>
  <si>
    <t>330-417-0307</t>
  </si>
  <si>
    <t>kissimmeefellowship.org</t>
  </si>
  <si>
    <t>hola@kissimmeefellowship.org</t>
  </si>
  <si>
    <t>Rev. Heath Zuniga</t>
  </si>
  <si>
    <t>La Vina</t>
  </si>
  <si>
    <t>321-310-0983</t>
  </si>
  <si>
    <t>lavinaorlando.org</t>
  </si>
  <si>
    <t>pablo@lavinaorlando.org</t>
  </si>
  <si>
    <t>Lake Baldwin Church</t>
  </si>
  <si>
    <t>407-802-7100</t>
  </si>
  <si>
    <t>www.lakebaldwinchurch.com</t>
  </si>
  <si>
    <t>hello@lakebaldwinchurch.com</t>
  </si>
  <si>
    <t>Lake Nona Presbyterian Church</t>
  </si>
  <si>
    <t>407-573-2208</t>
  </si>
  <si>
    <t>www.lnpca.church</t>
  </si>
  <si>
    <t>info@lnpca.church</t>
  </si>
  <si>
    <t>Rev. Angel Gabriel Roman Diaz</t>
  </si>
  <si>
    <t>Lakeside Covenant Church</t>
  </si>
  <si>
    <t>352-483-3833</t>
  </si>
  <si>
    <t>lakesidecovenant.com</t>
  </si>
  <si>
    <t>office@lakesidecovenant.com</t>
  </si>
  <si>
    <t>Rev. Matthew Matulia</t>
  </si>
  <si>
    <t>New City Church</t>
  </si>
  <si>
    <t>321-727 2661</t>
  </si>
  <si>
    <t>newcitypalmbay.org</t>
  </si>
  <si>
    <t>www.newhopepca.com</t>
  </si>
  <si>
    <t>office@newhopepca.com</t>
  </si>
  <si>
    <t>Rev. Richard L. Burguet</t>
  </si>
  <si>
    <t>New Life PCA</t>
  </si>
  <si>
    <t>352-241-8101</t>
  </si>
  <si>
    <t>yournewlife.church</t>
  </si>
  <si>
    <t>newlifechurchpca@gmail.com</t>
  </si>
  <si>
    <t>Rev. John R. Bopp</t>
  </si>
  <si>
    <t>NewCity Orlando</t>
  </si>
  <si>
    <t>www.newcityorlando.com</t>
  </si>
  <si>
    <t>newcity@newcityorlando.com</t>
  </si>
  <si>
    <t>Rev. Benjamin Kandt</t>
  </si>
  <si>
    <t>Northside Presbyterian Church</t>
  </si>
  <si>
    <t>321-255-0701</t>
  </si>
  <si>
    <t>www.northsidepca.org</t>
  </si>
  <si>
    <t>office@northsidepca.org</t>
  </si>
  <si>
    <t>Rev. Coleman Woody</t>
  </si>
  <si>
    <t>Orangewood Church</t>
  </si>
  <si>
    <t>407-539-1500</t>
  </si>
  <si>
    <t>www.orangewood.org</t>
  </si>
  <si>
    <t>info@orangewood.org</t>
  </si>
  <si>
    <t>Dr. Tyler L. Groff</t>
  </si>
  <si>
    <t>Orlando Chinese Evangelical Christian Church</t>
  </si>
  <si>
    <t>407-331-1477</t>
  </si>
  <si>
    <t>www.ocecc.org</t>
  </si>
  <si>
    <t>servants@ocecc.org</t>
  </si>
  <si>
    <t>Rev. Jinan Zhang</t>
  </si>
  <si>
    <t>Korean</t>
  </si>
  <si>
    <t>Pine Ridge Presbyterian Church</t>
  </si>
  <si>
    <t>407-293-7298</t>
  </si>
  <si>
    <t>www.pineridgepca.org</t>
  </si>
  <si>
    <t>pineridgepca@gmail.com</t>
  </si>
  <si>
    <t>Rev. William J. Colclasure</t>
  </si>
  <si>
    <t>Redeemer Community Church PCA</t>
  </si>
  <si>
    <t>352-369-4422</t>
  </si>
  <si>
    <t>www.Rccocala.com</t>
  </si>
  <si>
    <t>Hello@rccocala.com</t>
  </si>
  <si>
    <t>Rev. Charles G. DeBardeleben</t>
  </si>
  <si>
    <t>352-726-0077</t>
  </si>
  <si>
    <t>www.rpcinverness.com</t>
  </si>
  <si>
    <t>info@rpcinverness.com</t>
  </si>
  <si>
    <t>Rev. Ryan S. Jeffes</t>
  </si>
  <si>
    <t>321-264-0035</t>
  </si>
  <si>
    <t>www.myredeemer.cc</t>
  </si>
  <si>
    <t>office@myredeemer.cc</t>
  </si>
  <si>
    <t>Rev. Gary Ginn</t>
  </si>
  <si>
    <t>River Oaks Presbyterian Church</t>
  </si>
  <si>
    <t>407-330-9103</t>
  </si>
  <si>
    <t>www.riveroakschurch.com</t>
  </si>
  <si>
    <t>riveroaks@riveroakschurch.com</t>
  </si>
  <si>
    <t>Rev. David Camera</t>
  </si>
  <si>
    <t>Saint Andrews Chapel</t>
  </si>
  <si>
    <t>407-328-1139</t>
  </si>
  <si>
    <t>sachapel.com</t>
  </si>
  <si>
    <t>info@sachapel.com</t>
  </si>
  <si>
    <t>Rev. Burk Parsons</t>
  </si>
  <si>
    <t>Seven Rivers Presbyterian Church</t>
  </si>
  <si>
    <t>352-746-6200</t>
  </si>
  <si>
    <t>www.sevenrivers.org</t>
  </si>
  <si>
    <t>srpc@sevenrivers.org</t>
  </si>
  <si>
    <t>Rev. Brandon Lauranzon</t>
  </si>
  <si>
    <t>Seven Rivers Villages Church</t>
  </si>
  <si>
    <t>(864) 650-1465</t>
  </si>
  <si>
    <t>Sevenriversvillages.org</t>
  </si>
  <si>
    <t>sspeaks@sevenrivers.org</t>
  </si>
  <si>
    <t>Rev. Stephen Speaks</t>
  </si>
  <si>
    <t>South Florida Chinese Bible Church</t>
  </si>
  <si>
    <t>(786) 766-0301</t>
  </si>
  <si>
    <t>https://www.sflcbc.org</t>
  </si>
  <si>
    <t>Springs Presbyterian Church</t>
  </si>
  <si>
    <t>352-489-8992</t>
  </si>
  <si>
    <t>www.springspca.org</t>
  </si>
  <si>
    <t>spc@springspca.org</t>
  </si>
  <si>
    <t>Spruce Creek Presbyterian Church</t>
  </si>
  <si>
    <t>386-761-2902</t>
  </si>
  <si>
    <t>www.sprucecreekpca.org</t>
  </si>
  <si>
    <t>scpca@cfl.rr.com</t>
  </si>
  <si>
    <t>Dr. Joshua D. Owen</t>
  </si>
  <si>
    <t>St. John's Presbyterian Church</t>
  </si>
  <si>
    <t>407 749 4022</t>
  </si>
  <si>
    <t>stjohnspca.com</t>
  </si>
  <si>
    <t>info@stjohnspca.org</t>
  </si>
  <si>
    <t>Rev. Frank Cavalli</t>
  </si>
  <si>
    <t>St. Paul's Presbyterian Church</t>
  </si>
  <si>
    <t>407-647-7774</t>
  </si>
  <si>
    <t>stpaulsorlando.com</t>
  </si>
  <si>
    <t>staff@stpaulsorlando.com</t>
  </si>
  <si>
    <t>Rev. Justin Borger</t>
  </si>
  <si>
    <t>University Presbyterian Church</t>
  </si>
  <si>
    <t>407-384-3300</t>
  </si>
  <si>
    <t>upcorlando.org</t>
  </si>
  <si>
    <t>upcoffice@upcorlando.org</t>
  </si>
  <si>
    <t>Rev. Richard John Gilmartin</t>
  </si>
  <si>
    <t>Willow Creek Church</t>
  </si>
  <si>
    <t>407-699-8211</t>
  </si>
  <si>
    <t>www.willowcreekchurch.org</t>
  </si>
  <si>
    <t>info@willowcreekchurch.org</t>
  </si>
  <si>
    <t>Rev. Greg Doty</t>
  </si>
  <si>
    <t>Central Georgia</t>
  </si>
  <si>
    <t>Bethany Presbyterian Church</t>
  </si>
  <si>
    <t>706-817-9578</t>
  </si>
  <si>
    <t>dtoller02@yahoo.com</t>
  </si>
  <si>
    <t>Rev. David Toller</t>
  </si>
  <si>
    <t>Christ Community Presbyterian Church</t>
  </si>
  <si>
    <t>229-226-6848</t>
  </si>
  <si>
    <t>www.ccpcthomasville.com</t>
  </si>
  <si>
    <t>ccpc.pca@gmail.com</t>
  </si>
  <si>
    <t>Rev. Oscar Jackson</t>
  </si>
  <si>
    <t>478-453-9628</t>
  </si>
  <si>
    <t>covenantchurchmville.org</t>
  </si>
  <si>
    <t>khbryan@gmail.com</t>
  </si>
  <si>
    <t>Rev. Kreg Bryan</t>
  </si>
  <si>
    <t>478-929-4770</t>
  </si>
  <si>
    <t>www.covenantpcawr.org</t>
  </si>
  <si>
    <t>covenantpcawr@gmail.com</t>
  </si>
  <si>
    <t>Rev. Robert L. Jarrett</t>
  </si>
  <si>
    <t>Dayspring Presbyterian Church</t>
  </si>
  <si>
    <t>478-994-4503</t>
  </si>
  <si>
    <t>www.dayspringpca.com</t>
  </si>
  <si>
    <t>dayspringpcaforsyth@gmail.com</t>
  </si>
  <si>
    <t>Rev. David Martin</t>
  </si>
  <si>
    <t>478-746-3223</t>
  </si>
  <si>
    <t>www.fpcmacon.org</t>
  </si>
  <si>
    <t>info@fpcmacon.org</t>
  </si>
  <si>
    <t>Rev. George W. Miller Jr.</t>
  </si>
  <si>
    <t>478-731-3313</t>
  </si>
  <si>
    <t>www.GraceChurchMacon.com</t>
  </si>
  <si>
    <t>GraceChurchMacon@aol.com</t>
  </si>
  <si>
    <t>Rev. Robert F. Veazey</t>
  </si>
  <si>
    <t>Houston Lake Presbyterian Church</t>
  </si>
  <si>
    <t>478-987-7503</t>
  </si>
  <si>
    <t>www.houstonlakepres.org</t>
  </si>
  <si>
    <t>pbankson@houstonlakepres.org</t>
  </si>
  <si>
    <t>Rev. Paul L. Bankson</t>
  </si>
  <si>
    <t>Lake Oconee Presbyterian Church</t>
  </si>
  <si>
    <t>706-484-0600</t>
  </si>
  <si>
    <t>www.lopc-pca.org</t>
  </si>
  <si>
    <t>lopc@lopc-pca.org</t>
  </si>
  <si>
    <t>New Life Presbyterian Church</t>
  </si>
  <si>
    <t>229-382-7238</t>
  </si>
  <si>
    <t>www.newlifetifton.org</t>
  </si>
  <si>
    <t>info@newlifetifton.org</t>
  </si>
  <si>
    <t>Rev. Samuel C. Maves</t>
  </si>
  <si>
    <t>North Macon Presbyterian Church</t>
  </si>
  <si>
    <t>478-477-7777</t>
  </si>
  <si>
    <t>www.nmpc.net</t>
  </si>
  <si>
    <t>office@nmpc.net</t>
  </si>
  <si>
    <t>Rev. Richard Hunter Stevenson</t>
  </si>
  <si>
    <t>Northgate Presbyterian Church</t>
  </si>
  <si>
    <t>229-883-6946</t>
  </si>
  <si>
    <t>https://www.northgatepresbyterian.com</t>
  </si>
  <si>
    <t>northgatepres@outlook.com</t>
  </si>
  <si>
    <t>Rev. John Albano</t>
  </si>
  <si>
    <t>Penfield Presbyterian Church</t>
  </si>
  <si>
    <t>706-453-2038</t>
  </si>
  <si>
    <t>Perry Presbyterian Church</t>
  </si>
  <si>
    <t>478-987-1403</t>
  </si>
  <si>
    <t>www.perrypres.org</t>
  </si>
  <si>
    <t>perrypresbyterianchurch@gmail.com</t>
  </si>
  <si>
    <t>Rev. Daniel Stanphill</t>
  </si>
  <si>
    <t>Redeemer Valdosta</t>
  </si>
  <si>
    <t>865-789-9009</t>
  </si>
  <si>
    <t>www.redeemervaldosta.com</t>
  </si>
  <si>
    <t>church@redeemervaldosta.com</t>
  </si>
  <si>
    <t>Rev. Scott V. Horne</t>
  </si>
  <si>
    <t>St. Andrews Presbyterian Church</t>
  </si>
  <si>
    <t>229-924-1772</t>
  </si>
  <si>
    <t>www.saintandrewspca.com</t>
  </si>
  <si>
    <t>saintandrewspca@gmail.com</t>
  </si>
  <si>
    <t>Rev. Randy Saye</t>
  </si>
  <si>
    <t>706-327-7750</t>
  </si>
  <si>
    <t>standrewscolumbus.org</t>
  </si>
  <si>
    <t>office@standrewscolumbus.org</t>
  </si>
  <si>
    <t>Rev. Wes Simmons</t>
  </si>
  <si>
    <t>706-323-4441</t>
  </si>
  <si>
    <t>www.wpcpca.com</t>
  </si>
  <si>
    <t>mitch@wpcpca.com</t>
  </si>
  <si>
    <t>Rev. Mitchell A. McGinnis</t>
  </si>
  <si>
    <t>Central Indiana</t>
  </si>
  <si>
    <t>317-580-9020</t>
  </si>
  <si>
    <t>www.christcommunitycarmel.org</t>
  </si>
  <si>
    <t>info@christcommunitycarmel.org</t>
  </si>
  <si>
    <t>Rev. James Josiah Jones</t>
  </si>
  <si>
    <t>765-966-4017</t>
  </si>
  <si>
    <t>www.cpcrichmond.org</t>
  </si>
  <si>
    <t>office@cpcrichmond.org</t>
  </si>
  <si>
    <t>Rev. Rich Hawkins</t>
  </si>
  <si>
    <t>Crossroads Community Church</t>
  </si>
  <si>
    <t>317-485-2175</t>
  </si>
  <si>
    <t>www.crossroadspca.org</t>
  </si>
  <si>
    <t>officeadmin@crossroadspca.org</t>
  </si>
  <si>
    <t>Rev. Scott A. Dean</t>
  </si>
  <si>
    <t>Fountain Square Presbyterian Church</t>
  </si>
  <si>
    <t>317-238-5487</t>
  </si>
  <si>
    <t>www.fountainsquarepres.org</t>
  </si>
  <si>
    <t>pat@fountainsquarepres.org</t>
  </si>
  <si>
    <t>Rev. Pat Hickman</t>
  </si>
  <si>
    <t>317-849-1565</t>
  </si>
  <si>
    <t>www.gracepca.org</t>
  </si>
  <si>
    <t>office@gracepca.org</t>
  </si>
  <si>
    <t>Rev. Nicholas Davelaar</t>
  </si>
  <si>
    <t>256-710-6923</t>
  </si>
  <si>
    <t>www.hopebtown.org</t>
  </si>
  <si>
    <t>officeadmin@hopebtown.org</t>
  </si>
  <si>
    <t>Rev. Brandon Buller</t>
  </si>
  <si>
    <t>Living Branch</t>
  </si>
  <si>
    <t>livingbranch.net</t>
  </si>
  <si>
    <t>admin@livingbranch.net</t>
  </si>
  <si>
    <t>Rev. Keith Doane</t>
  </si>
  <si>
    <t>Midtown Church</t>
  </si>
  <si>
    <t>317-414-0602</t>
  </si>
  <si>
    <t>wearemidtown.com</t>
  </si>
  <si>
    <t>admin@midtownchurchindy.org</t>
  </si>
  <si>
    <t>Rev. Corey Smith</t>
  </si>
  <si>
    <t>317-352-1479</t>
  </si>
  <si>
    <t>www.newcityindy.org</t>
  </si>
  <si>
    <t>admin@newcityindy.org</t>
  </si>
  <si>
    <t>Rev. Roger N. Williams</t>
  </si>
  <si>
    <t>765-759-9189</t>
  </si>
  <si>
    <t>www.newlifepca.org</t>
  </si>
  <si>
    <t>obannon@newlifepca.org</t>
  </si>
  <si>
    <t>Rev. Robert Paul O'Bannon</t>
  </si>
  <si>
    <t>www.redeemindy.org</t>
  </si>
  <si>
    <t>info@redeemindy.org</t>
  </si>
  <si>
    <t>Rev. Charles Anderson</t>
  </si>
  <si>
    <t>765-205-1010</t>
  </si>
  <si>
    <t>resurrectionpresbyterian.org</t>
  </si>
  <si>
    <t>info@resurrectionpresbyterian.org</t>
  </si>
  <si>
    <t>Rev. Caleb Ehmke</t>
  </si>
  <si>
    <t>Ruah Church</t>
  </si>
  <si>
    <t>224-578-9266</t>
  </si>
  <si>
    <t>ruahchurch.com</t>
  </si>
  <si>
    <t>ruahindy@gmail.com</t>
  </si>
  <si>
    <t>Rev. Alexander Breytenbach</t>
  </si>
  <si>
    <t>The Fields Presbyterian Church</t>
  </si>
  <si>
    <t>619-208-1638</t>
  </si>
  <si>
    <t>fieldspres.org</t>
  </si>
  <si>
    <t>michael.a.mcbride@sbcglobal.net</t>
  </si>
  <si>
    <t>765-288-3355</t>
  </si>
  <si>
    <t>www.westminpca.com</t>
  </si>
  <si>
    <t>wpcoffice@westminpca.com</t>
  </si>
  <si>
    <t>Rev. Kristofer Holroyd</t>
  </si>
  <si>
    <t>Chesapeake</t>
  </si>
  <si>
    <t>Abbott Memorial Presbyterian Church</t>
  </si>
  <si>
    <t>410-276-6207</t>
  </si>
  <si>
    <t>www.abbottchurch.org</t>
  </si>
  <si>
    <t>abbottchurchoffice@gmail.com</t>
  </si>
  <si>
    <t>Rev. Chris W. Garriott</t>
  </si>
  <si>
    <t>Aisquith Presbyterian Church</t>
  </si>
  <si>
    <t>410-444-4598</t>
  </si>
  <si>
    <t>www.aisquith.org</t>
  </si>
  <si>
    <t>office@aisquith.org</t>
  </si>
  <si>
    <t>Rev. John Edward Ceselsky</t>
  </si>
  <si>
    <t>Broadneck Evangelical Presbyterian Church</t>
  </si>
  <si>
    <t>410-626-8122</t>
  </si>
  <si>
    <t>www.broadneckep.org</t>
  </si>
  <si>
    <t>office@broadneckep.org</t>
  </si>
  <si>
    <t>Rev. Brian Cummings March</t>
  </si>
  <si>
    <t>Chapelgate Presbyterian Church</t>
  </si>
  <si>
    <t>410-442-5800</t>
  </si>
  <si>
    <t>www.chapelgate.org</t>
  </si>
  <si>
    <t>cpcoffice@chapelgate.org</t>
  </si>
  <si>
    <t>Rev. Mike L. Khandjian</t>
  </si>
  <si>
    <t>City of Hope Church</t>
  </si>
  <si>
    <t>www.cityofhopechurch.net</t>
  </si>
  <si>
    <t>admin@cityofhopechurch.net</t>
  </si>
  <si>
    <t>Rev. Jonathan Song</t>
  </si>
  <si>
    <t>Columbia Presbyterian Church</t>
  </si>
  <si>
    <t>410-730-6004</t>
  </si>
  <si>
    <t>columbiapres.org</t>
  </si>
  <si>
    <t>office@columbiapres.org</t>
  </si>
  <si>
    <t>Rev. Robert A. Bjerkaas</t>
  </si>
  <si>
    <t>Cornerstone Church PCA</t>
  </si>
  <si>
    <t>443-508-8771</t>
  </si>
  <si>
    <t>www.cstone.org</t>
  </si>
  <si>
    <t>office@cstone.org</t>
  </si>
  <si>
    <t>Rev. Rob Gicking</t>
  </si>
  <si>
    <t>Covenant of Grace Presbyterian Church</t>
  </si>
  <si>
    <t>410-833-2160</t>
  </si>
  <si>
    <t>www.cogpca.org</t>
  </si>
  <si>
    <t>cogpca@comcast.net</t>
  </si>
  <si>
    <t>Rev. Mark C. Samuel</t>
  </si>
  <si>
    <t>DaySpring Presbyterian Church</t>
  </si>
  <si>
    <t>410-582-9159</t>
  </si>
  <si>
    <t>www.dayspringlife.org</t>
  </si>
  <si>
    <t>dayspring.pca@gmail.com</t>
  </si>
  <si>
    <t>Rev. Michael P. Horrigan</t>
  </si>
  <si>
    <t>Deep Run Church</t>
  </si>
  <si>
    <t>443-487-8511</t>
  </si>
  <si>
    <t>deeprunchurch.org</t>
  </si>
  <si>
    <t>brianlopiccolo@deeprunchurch.org</t>
  </si>
  <si>
    <t>Rev. Brian LoPiccolo</t>
  </si>
  <si>
    <t>Evangelical Presbyterian Church</t>
  </si>
  <si>
    <t>410-266-8090</t>
  </si>
  <si>
    <t>www.epannapolis.org</t>
  </si>
  <si>
    <t>nsherwood@epannapolis.org</t>
  </si>
  <si>
    <t>Faith Christian Fellowship Church</t>
  </si>
  <si>
    <t>410-323-0202</t>
  </si>
  <si>
    <t>www.fcfchurch.org</t>
  </si>
  <si>
    <t>fcfoffice@fcfchurch.org</t>
  </si>
  <si>
    <t>Rev. Jerome Watkins</t>
  </si>
  <si>
    <t>Forest Hill Presbyterian Church</t>
  </si>
  <si>
    <t>410-809-2209</t>
  </si>
  <si>
    <t>foresthillpca.org</t>
  </si>
  <si>
    <t>office@foresthillpca.org</t>
  </si>
  <si>
    <t>Rev. Jason Van Bemmel</t>
  </si>
  <si>
    <t>Gateway Community of Faith</t>
  </si>
  <si>
    <t>410-692-6100</t>
  </si>
  <si>
    <t>www.gatewaycommunityoffaith.org</t>
  </si>
  <si>
    <t>info@gatewaycommunityoffaith.org</t>
  </si>
  <si>
    <t>Rev. Tom Frech</t>
  </si>
  <si>
    <t>Grace Point Presbyterian Church</t>
  </si>
  <si>
    <t>410-969-2345</t>
  </si>
  <si>
    <t>www.gracepointpres.org</t>
  </si>
  <si>
    <t>office@gracepointpres.org</t>
  </si>
  <si>
    <t>Rev. Joshua P. Sillaman</t>
  </si>
  <si>
    <t>410-798-5300</t>
  </si>
  <si>
    <t>gracepres.church</t>
  </si>
  <si>
    <t>office@gracepres.church</t>
  </si>
  <si>
    <t>Dr. Jerry Straight</t>
  </si>
  <si>
    <t>Grace Reformed Presbyterian Church</t>
  </si>
  <si>
    <t>410-247-4088</t>
  </si>
  <si>
    <t>www.grpca.org</t>
  </si>
  <si>
    <t>churchoffice@grpca.org</t>
  </si>
  <si>
    <t>Rev. Doug Serven</t>
  </si>
  <si>
    <t>Han-Sarang Evangelical Presbyterian Church</t>
  </si>
  <si>
    <t>410-852-0999</t>
  </si>
  <si>
    <t>bekim111@yahoo.com</t>
  </si>
  <si>
    <t>Rev. Byungeun Benjamin Kim</t>
  </si>
  <si>
    <t>Hope Chapel</t>
  </si>
  <si>
    <t>443-470-9778</t>
  </si>
  <si>
    <t>www.hopechapelmd.com</t>
  </si>
  <si>
    <t>info@hopechapelmd.com</t>
  </si>
  <si>
    <t>Rev. Sebastian Y. Kim</t>
  </si>
  <si>
    <t>Hunt Valley Church</t>
  </si>
  <si>
    <t>410-771-0690</t>
  </si>
  <si>
    <t>www.huntvalleychurch.org</t>
  </si>
  <si>
    <t>HVCpastors@huntvalleychurch.org</t>
  </si>
  <si>
    <t>Inverness Presbyterian Church</t>
  </si>
  <si>
    <t>410-282-3143</t>
  </si>
  <si>
    <t>www.invernesspca.org</t>
  </si>
  <si>
    <t>invernesschurch@verizon.net</t>
  </si>
  <si>
    <t>Liberty Church, PCA</t>
  </si>
  <si>
    <t>410-655-5466</t>
  </si>
  <si>
    <t>www.libertychurchpca.org</t>
  </si>
  <si>
    <t>office@libertychurchpca.org</t>
  </si>
  <si>
    <t>Rev. Aaron Lira</t>
  </si>
  <si>
    <t>Living Hope Presbyterian Church</t>
  </si>
  <si>
    <t>443-502-0343</t>
  </si>
  <si>
    <t>www.livinghopepresbyterian.org</t>
  </si>
  <si>
    <t>livinghopepresbyterian@gmail.com</t>
  </si>
  <si>
    <t>Rev. Donald M. Dove</t>
  </si>
  <si>
    <t>Loch Raven Presbyterian Church</t>
  </si>
  <si>
    <t>410-661-5777</t>
  </si>
  <si>
    <t>www.LochRavenPCA.org</t>
  </si>
  <si>
    <t>lochravenpca@gmail.com</t>
  </si>
  <si>
    <t>Rev. William David Milligan</t>
  </si>
  <si>
    <t>Mount Airy Presbyterian Church</t>
  </si>
  <si>
    <t>301-829-5223</t>
  </si>
  <si>
    <t>www.mtairypca.org</t>
  </si>
  <si>
    <t>mtairypca@gmail.com</t>
  </si>
  <si>
    <t>Rev. James B. Richwine</t>
  </si>
  <si>
    <t>New Song Community Church</t>
  </si>
  <si>
    <t>410-728-2816</t>
  </si>
  <si>
    <t>www.nscommunity.org</t>
  </si>
  <si>
    <t>info@nscommunity.org</t>
  </si>
  <si>
    <t>Rev. Louis H. Wilson</t>
  </si>
  <si>
    <t>Pasadena Evangelical Presbyterian Church</t>
  </si>
  <si>
    <t>410-255-0003</t>
  </si>
  <si>
    <t>www.pasadena-ep.org</t>
  </si>
  <si>
    <t>twenger@pasadena-ep.org</t>
  </si>
  <si>
    <t>Rev. Thomas L. Wenger</t>
  </si>
  <si>
    <t>410-592-9625</t>
  </si>
  <si>
    <t>www.redeemerkingsville.com</t>
  </si>
  <si>
    <t>redeemerkingsville@yahoo.com</t>
  </si>
  <si>
    <t>Rev. Justin Estrada</t>
  </si>
  <si>
    <t>Safe Harbor Presbyterian Church</t>
  </si>
  <si>
    <t>410-604-1700</t>
  </si>
  <si>
    <t>www.safeharborpca.org</t>
  </si>
  <si>
    <t>info@safeharborpca.org</t>
  </si>
  <si>
    <t>Rev. Nathan Kenneth Waddell</t>
  </si>
  <si>
    <t>Severn Run Evangelical Presbyterian Church</t>
  </si>
  <si>
    <t>410-923-7500</t>
  </si>
  <si>
    <t>www.severnrunchurch.org</t>
  </si>
  <si>
    <t>marcyd.srepc@gmail.com</t>
  </si>
  <si>
    <t>Rev. Jesse M. Crutchley</t>
  </si>
  <si>
    <t>Severna Park Evangelical Presbyterian Church</t>
  </si>
  <si>
    <t>410-544-5013</t>
  </si>
  <si>
    <t>www.spepchurch.org</t>
  </si>
  <si>
    <t>spep@spepchurch.org</t>
  </si>
  <si>
    <t>Rev. Daniel Joseph Smith</t>
  </si>
  <si>
    <t>Timonium Presbyterian Church</t>
  </si>
  <si>
    <t>410-252-5663</t>
  </si>
  <si>
    <t>www.timoniumpca.org</t>
  </si>
  <si>
    <t>info@timpca.org</t>
  </si>
  <si>
    <t>Dr. Nick Ganas</t>
  </si>
  <si>
    <t>443-302-9645</t>
  </si>
  <si>
    <t>www.trinitypres.us</t>
  </si>
  <si>
    <t>trinitypresmail@gmail.com</t>
  </si>
  <si>
    <t>Valley Presbyterian Church</t>
  </si>
  <si>
    <t>410-828-6234</t>
  </si>
  <si>
    <t>www.valleypca.org</t>
  </si>
  <si>
    <t>church.office@valleypca.org</t>
  </si>
  <si>
    <t>Rev. Patrick M. Donohue</t>
  </si>
  <si>
    <t>Chicago Metro</t>
  </si>
  <si>
    <t>Bethel Christian Church (Chicago)</t>
  </si>
  <si>
    <t>256-975-3923</t>
  </si>
  <si>
    <t>www.bethelchristianchicago.com/</t>
  </si>
  <si>
    <t>eoldfather3@gmail.com</t>
  </si>
  <si>
    <t>Rev. Erik Oldfather</t>
  </si>
  <si>
    <t>Bethel Christian Church (Niles)</t>
  </si>
  <si>
    <t>847-902-8205</t>
  </si>
  <si>
    <t>www.bethelchristian.church</t>
  </si>
  <si>
    <t>seesunu@gmail.com</t>
  </si>
  <si>
    <t>Rev. Seesun Yoo</t>
  </si>
  <si>
    <t>Boulevard Presbyterian Church</t>
  </si>
  <si>
    <t>773-486-9590</t>
  </si>
  <si>
    <t>www.blvdpres.org</t>
  </si>
  <si>
    <t>office@blvdpres.org</t>
  </si>
  <si>
    <t>Rev. Jeffrey Allen Schneider</t>
  </si>
  <si>
    <t>630-980-4450</t>
  </si>
  <si>
    <t>christprespca.org</t>
  </si>
  <si>
    <t>pablo.herrera@christprespca.org</t>
  </si>
  <si>
    <t>Rev. Pablo Herrera</t>
  </si>
  <si>
    <t>Christ Presbyterian Church of Wheaton</t>
  </si>
  <si>
    <t>630-331-7277</t>
  </si>
  <si>
    <t>www.cpcwheaton.com</t>
  </si>
  <si>
    <t>jon.nielson@cpcwheaton.com</t>
  </si>
  <si>
    <t>Rev. Jon Nielson</t>
  </si>
  <si>
    <t>Covenant Fellowship Church of South Holland</t>
  </si>
  <si>
    <t>708-821-9637</t>
  </si>
  <si>
    <t>www.cfcsh.org/</t>
  </si>
  <si>
    <t>covenantfellowship@cfcsh.org</t>
  </si>
  <si>
    <t>Rev. Richard Zekveld</t>
  </si>
  <si>
    <t>www.covenantchicago.org</t>
  </si>
  <si>
    <t>office@covenantchicago.org</t>
  </si>
  <si>
    <t>Rev. R. Aaron Baker</t>
  </si>
  <si>
    <t>Crete Church</t>
  </si>
  <si>
    <t>708-672-5400</t>
  </si>
  <si>
    <t>www.cretechurch.com</t>
  </si>
  <si>
    <t>info@cretechurch.com</t>
  </si>
  <si>
    <t>Rev. Brett Revlett</t>
  </si>
  <si>
    <t>Ethos Presbyterian Church</t>
  </si>
  <si>
    <t>773-935-9758</t>
  </si>
  <si>
    <t>ethoschicago.com</t>
  </si>
  <si>
    <t>jefferson@ethoschicago.com</t>
  </si>
  <si>
    <t>Rev. Jefferson Bennett</t>
  </si>
  <si>
    <t>Faith Community Church</t>
  </si>
  <si>
    <t>630-231-8230</t>
  </si>
  <si>
    <t>faithchurchwc.org</t>
  </si>
  <si>
    <t>churchoffice@faithchurchwc.org</t>
  </si>
  <si>
    <t>Rev. Rhett Austin</t>
  </si>
  <si>
    <t>First Church (PCA)</t>
  </si>
  <si>
    <t>708-474-9610</t>
  </si>
  <si>
    <t>firstchurchpca.org</t>
  </si>
  <si>
    <t>info@firstchurchpca.org</t>
  </si>
  <si>
    <t>Rev. Jacob Gerber</t>
  </si>
  <si>
    <t>Grace Church PCA</t>
  </si>
  <si>
    <t>206-409-0087</t>
  </si>
  <si>
    <t>www.gracenwi.com</t>
  </si>
  <si>
    <t>pj@gracenwi.com</t>
  </si>
  <si>
    <t>Rev. John Rogers</t>
  </si>
  <si>
    <t>Grace Presbyterian Church of the North Shore</t>
  </si>
  <si>
    <t>847-920-9517</t>
  </si>
  <si>
    <t>www.gracenorthshore.org</t>
  </si>
  <si>
    <t>office@gracenorthshore.org</t>
  </si>
  <si>
    <t>Rev. Marshall Brown</t>
  </si>
  <si>
    <t>Lakeview Presbyterian Church</t>
  </si>
  <si>
    <t>847-680-7940</t>
  </si>
  <si>
    <t>www.lakeviewpc.org</t>
  </si>
  <si>
    <t>office@lakeviewpc.org</t>
  </si>
  <si>
    <t>Rev. David Jeffrey Schuman</t>
  </si>
  <si>
    <t>Lincoln Square Presbyterian Church</t>
  </si>
  <si>
    <t>773-677-7782</t>
  </si>
  <si>
    <t>www.lincolnsquarepres.org</t>
  </si>
  <si>
    <t>office@lincolnsquarepres.org</t>
  </si>
  <si>
    <t>Rev. Chad Lewis</t>
  </si>
  <si>
    <t>Living Hope Church, Chicago</t>
  </si>
  <si>
    <t>708-280-8779</t>
  </si>
  <si>
    <t>www.livinghopechicago.org</t>
  </si>
  <si>
    <t>bradbeier@gmail.com</t>
  </si>
  <si>
    <t>Pastor Taylor Franchuk</t>
  </si>
  <si>
    <t>Missio Dei Church</t>
  </si>
  <si>
    <t>815-690-6084</t>
  </si>
  <si>
    <t>www.mdchurch.us</t>
  </si>
  <si>
    <t>life@mdchurch.us</t>
  </si>
  <si>
    <t>Mr. Michael Fenimore</t>
  </si>
  <si>
    <t>Naperville Presbyterian Church</t>
  </si>
  <si>
    <t>630-961-0579</t>
  </si>
  <si>
    <t>www.npchurch.org</t>
  </si>
  <si>
    <t>NPC@npchurch.org</t>
  </si>
  <si>
    <t>Rev. Dane Ortlund</t>
  </si>
  <si>
    <t>Peace Community Church</t>
  </si>
  <si>
    <t>815-469-2868</t>
  </si>
  <si>
    <t>www.peaceinfrankfort.org</t>
  </si>
  <si>
    <t>willdevries@peaceinfrankfort.org</t>
  </si>
  <si>
    <t>Rev. Dr. Kurt Kruger</t>
  </si>
  <si>
    <t>(630) 313-9437</t>
  </si>
  <si>
    <t>https://www.redeemerpresbyterianchurch.com</t>
  </si>
  <si>
    <t>redeemerlombard@gmail.com</t>
  </si>
  <si>
    <t>Rev. Joe Cristman</t>
  </si>
  <si>
    <t>Redemption Presbyterian Church</t>
  </si>
  <si>
    <t>708-381-0866</t>
  </si>
  <si>
    <t>redemptionpres.com</t>
  </si>
  <si>
    <t>caleb@redemptionpres.com</t>
  </si>
  <si>
    <t>Rev. Caleb Hughes</t>
  </si>
  <si>
    <t>The Redemption Church</t>
  </si>
  <si>
    <t>847-984-0872</t>
  </si>
  <si>
    <t>theredemptionchurch.com</t>
  </si>
  <si>
    <t>asktrc@theredemptionchurch.com</t>
  </si>
  <si>
    <t>Rev. Jong Park</t>
  </si>
  <si>
    <t>630-286-9303</t>
  </si>
  <si>
    <t>www.TrinityHinsdale.com</t>
  </si>
  <si>
    <t>office@trinityhinsdale.com</t>
  </si>
  <si>
    <t>Rev. Geoff M. Ziegler</t>
  </si>
  <si>
    <t>847-695-0311</t>
  </si>
  <si>
    <t>www.wpchurch.com</t>
  </si>
  <si>
    <t>office@wpchurch.com</t>
  </si>
  <si>
    <t>Rev. Robin Cho</t>
  </si>
  <si>
    <t>Covenant</t>
  </si>
  <si>
    <t>Carrollton Presbyterian Church</t>
  </si>
  <si>
    <t>662-515-1057</t>
  </si>
  <si>
    <t>Central Hope Church</t>
  </si>
  <si>
    <t>501-352-0455</t>
  </si>
  <si>
    <t>centralhope.org</t>
  </si>
  <si>
    <t>dan@centralhope.org</t>
  </si>
  <si>
    <t>Rev. Daniel Sean Anderson</t>
  </si>
  <si>
    <t>Christ Church Conway</t>
  </si>
  <si>
    <t>501-269-6680</t>
  </si>
  <si>
    <t>www.christchurchconway.org</t>
  </si>
  <si>
    <t>kevin@christchurchconway.org</t>
  </si>
  <si>
    <t>Rev. Kevin Hale</t>
  </si>
  <si>
    <t>662-469-9330</t>
  </si>
  <si>
    <t>christcovenantms.org</t>
  </si>
  <si>
    <t>jplunk@christcovenantms.org</t>
  </si>
  <si>
    <t>Rev. Jim Plunk</t>
  </si>
  <si>
    <t>Christ Fellowship</t>
  </si>
  <si>
    <t>901-609-6174</t>
  </si>
  <si>
    <t>www.cfpca.org</t>
  </si>
  <si>
    <t>mike@cfpca.org</t>
  </si>
  <si>
    <t>Rev. Mike Winebrenner</t>
  </si>
  <si>
    <t>Christ Presbyterian Church at Olive Branch</t>
  </si>
  <si>
    <t>662-895-7035</t>
  </si>
  <si>
    <t>www.cpcms.org</t>
  </si>
  <si>
    <t>cpcmsoffice@gmail.com</t>
  </si>
  <si>
    <t>Rev. Logan Patrick Almy</t>
  </si>
  <si>
    <t>Christ Presbyterian Church at Oxford</t>
  </si>
  <si>
    <t>662-234-3399</t>
  </si>
  <si>
    <t>www.cpcoxford.org</t>
  </si>
  <si>
    <t>office@cpcoxford.org</t>
  </si>
  <si>
    <t>Rev. Les Newsom</t>
  </si>
  <si>
    <t>Christ Presbyterian Church of Fayette County</t>
  </si>
  <si>
    <t>901-235-0848</t>
  </si>
  <si>
    <t>cpcfayette.com</t>
  </si>
  <si>
    <t>kimberly.abernathy@cpcfayette.com</t>
  </si>
  <si>
    <t>Rev. Tyler Kenyon</t>
  </si>
  <si>
    <t>Christ Redeemer PCA - Mission</t>
  </si>
  <si>
    <t>870-370-4424</t>
  </si>
  <si>
    <t>christredeemer.org</t>
  </si>
  <si>
    <t>info@christredeemer.org</t>
  </si>
  <si>
    <t>Rev. Bill William Berry</t>
  </si>
  <si>
    <t>College Hill Presbyterian Church</t>
  </si>
  <si>
    <t>662-234-5020</t>
  </si>
  <si>
    <t>chpcoxford.org</t>
  </si>
  <si>
    <t>admin@chpcoxford.org</t>
  </si>
  <si>
    <t>Rev. Ryan Dean</t>
  </si>
  <si>
    <t>479-242-7737</t>
  </si>
  <si>
    <t>www.cpcfs.org</t>
  </si>
  <si>
    <t>jclayton@cpcfs.org</t>
  </si>
  <si>
    <t>Rev. John Clayton</t>
  </si>
  <si>
    <t>Covenant Presbyterian Church at Cleveland</t>
  </si>
  <si>
    <t>662-843-9598</t>
  </si>
  <si>
    <t>www.covenantcleveland.com</t>
  </si>
  <si>
    <t>covenantcleveland@yahoo.com</t>
  </si>
  <si>
    <t>Rev. Timothy A. Starnes</t>
  </si>
  <si>
    <t>Covenant Presbyterian Church at Greenville</t>
  </si>
  <si>
    <t>662-332-6074</t>
  </si>
  <si>
    <t>www.covenantgreenvillems.org</t>
  </si>
  <si>
    <t>cpcoffice@suddenlinkmail.com</t>
  </si>
  <si>
    <t>Covenant Presbyterian Church at Jackson</t>
  </si>
  <si>
    <t>731-420-1214</t>
  </si>
  <si>
    <t>www.cpcjackson.org</t>
  </si>
  <si>
    <t>info@cpcjackson.org</t>
  </si>
  <si>
    <t>Dr. Kevin Chiarot</t>
  </si>
  <si>
    <t>Covenant Presbyterian Church at Little Rock</t>
  </si>
  <si>
    <t>501-228-5903</t>
  </si>
  <si>
    <t>www.covenantpca.com</t>
  </si>
  <si>
    <t>cpc@covenantpca.com</t>
  </si>
  <si>
    <t>Rev. Tim J. Reed</t>
  </si>
  <si>
    <t>Covenant Presbyterian Church at Russellville</t>
  </si>
  <si>
    <t>479-974-1779</t>
  </si>
  <si>
    <t>www.covenantrussellville.org</t>
  </si>
  <si>
    <t>pastor@cpcrussellville.com</t>
  </si>
  <si>
    <t>Rev. Jonathan Gregory Sargent</t>
  </si>
  <si>
    <t>Faith Presbyterian Church</t>
  </si>
  <si>
    <t>662-436-9333</t>
  </si>
  <si>
    <t>davidrharrell@bellsouth.net</t>
  </si>
  <si>
    <t>Rev. David R. Harrell</t>
  </si>
  <si>
    <t>First Presbyterian Church at Charleston</t>
  </si>
  <si>
    <t>662-647-5382</t>
  </si>
  <si>
    <t>firstprescharleston.org</t>
  </si>
  <si>
    <t>fpccharleston@yahoo.com</t>
  </si>
  <si>
    <t>Rev. Grant Gilliam</t>
  </si>
  <si>
    <t>First Presbyterian Church at Clarendon</t>
  </si>
  <si>
    <t>870-747-3854</t>
  </si>
  <si>
    <t>Rev. A. John D'Arezzo Jr.</t>
  </si>
  <si>
    <t>First Presbyterian Church at Clarksdale</t>
  </si>
  <si>
    <t>662-624-2280</t>
  </si>
  <si>
    <t>firstpresclarksdale.com</t>
  </si>
  <si>
    <t>office@firstpresclarksdale.com</t>
  </si>
  <si>
    <t>Rev. Christopher Marks</t>
  </si>
  <si>
    <t>First Presbyterian Church at Dyersburg</t>
  </si>
  <si>
    <t>731-285-6284</t>
  </si>
  <si>
    <t>fpcdyersburg.org</t>
  </si>
  <si>
    <t>admin@fpcdyersburg.org</t>
  </si>
  <si>
    <t>Adam Peeler</t>
  </si>
  <si>
    <t>First Presbyterian Church at Indianola</t>
  </si>
  <si>
    <t>662-887-1975</t>
  </si>
  <si>
    <t>www.indianolapca.org</t>
  </si>
  <si>
    <t>office@indianolapca.org</t>
  </si>
  <si>
    <t>First Presbyterian Church at Water Valley</t>
  </si>
  <si>
    <t>662-473-1421</t>
  </si>
  <si>
    <t>www.fpcwatervalley.org</t>
  </si>
  <si>
    <t>fpcwatervalley@gmail.com</t>
  </si>
  <si>
    <t>Rev. Curt E. Presley III</t>
  </si>
  <si>
    <t>Grace Community Church PCA</t>
  </si>
  <si>
    <t>gccmemphis.com</t>
  </si>
  <si>
    <t>church.office@gccmemphis.com</t>
  </si>
  <si>
    <t>Rev. Ashley Dusenbery</t>
  </si>
  <si>
    <t>Grace Presbyterian Church Grenada</t>
  </si>
  <si>
    <t>662-219-3727</t>
  </si>
  <si>
    <t>https://www.gpcgrenada.org</t>
  </si>
  <si>
    <t>info@gpcgrenada.org</t>
  </si>
  <si>
    <t>731-592-2428</t>
  </si>
  <si>
    <t>www.graceunioncity.com</t>
  </si>
  <si>
    <t>Rev. Steven C. Wright</t>
  </si>
  <si>
    <t>Grace Presbyterian Church at Jackson</t>
  </si>
  <si>
    <t>731-423-1537</t>
  </si>
  <si>
    <t>www.jacksongracepca.com</t>
  </si>
  <si>
    <t>jacksongracepca@gmail.com</t>
  </si>
  <si>
    <t>Rev. Scott L. Floyd</t>
  </si>
  <si>
    <t>Grace Presbyterian Church at Starkville</t>
  </si>
  <si>
    <t>662-324-0180</t>
  </si>
  <si>
    <t>www.gracestarkville.org</t>
  </si>
  <si>
    <t>office@gracestarkville.org</t>
  </si>
  <si>
    <t>Rev. Seth Starkey</t>
  </si>
  <si>
    <t>Hickory Withe Presbyterian Church</t>
  </si>
  <si>
    <t>901-299-4025</t>
  </si>
  <si>
    <t>www.hwpca.org</t>
  </si>
  <si>
    <t>dougpca@bellsouth.net</t>
  </si>
  <si>
    <t>Rev. Douglas M. Barcroft</t>
  </si>
  <si>
    <t>Hope Church Hot Springs</t>
  </si>
  <si>
    <t>501-623-1112</t>
  </si>
  <si>
    <t>www.hopechurchpca.org</t>
  </si>
  <si>
    <t>Rev. Scott Davis</t>
  </si>
  <si>
    <t>Houston Presbyterian Church</t>
  </si>
  <si>
    <t>662-542-9348</t>
  </si>
  <si>
    <t>houstonpca.org</t>
  </si>
  <si>
    <t>houstonmspca@gmail.com</t>
  </si>
  <si>
    <t>Independent Presbyterian Church</t>
  </si>
  <si>
    <t>901-685-8206</t>
  </si>
  <si>
    <t>www.ipcmemphis.org</t>
  </si>
  <si>
    <t>Dr. Sean M. Lucas</t>
  </si>
  <si>
    <t>Itta Bena-Morgan City Presbyterian Church</t>
  </si>
  <si>
    <t>662-254-9135</t>
  </si>
  <si>
    <t>harleyvette@yahoo.com</t>
  </si>
  <si>
    <t>Lawndale Presbyterian Church</t>
  </si>
  <si>
    <t>662-844-6795</t>
  </si>
  <si>
    <t>www.lawndalepc.com</t>
  </si>
  <si>
    <t>office@lawndalepc.com</t>
  </si>
  <si>
    <t>Rev. William Bradford</t>
  </si>
  <si>
    <t>Maple Drive Presbyterian Church</t>
  </si>
  <si>
    <t>662-488-0401</t>
  </si>
  <si>
    <t>mapledrivepca.org</t>
  </si>
  <si>
    <t>mapledrivepc@bellsouth.net</t>
  </si>
  <si>
    <t>Rev. Craig Daniel Jones</t>
  </si>
  <si>
    <t>Marks Presbyterian Church</t>
  </si>
  <si>
    <t>662-326-7227</t>
  </si>
  <si>
    <t>www.markspres.org</t>
  </si>
  <si>
    <t>Redeemer Church in Saltillo</t>
  </si>
  <si>
    <t>662-205-6920</t>
  </si>
  <si>
    <t>https://www.rpcsaltillo.com</t>
  </si>
  <si>
    <t>redeemersaltillo@duck.com</t>
  </si>
  <si>
    <t>Rev. Phillip D. Reynolds</t>
  </si>
  <si>
    <t>901-721-8057</t>
  </si>
  <si>
    <t>www.redeemermemphis.org</t>
  </si>
  <si>
    <t>churchoffice@redeemermemphis.org</t>
  </si>
  <si>
    <t>Rev. Matt Howell</t>
  </si>
  <si>
    <t>Riveroaks Reformed Presbyterian Church</t>
  </si>
  <si>
    <t>901-755-7772</t>
  </si>
  <si>
    <t>www.RiveroaksPCA.org</t>
  </si>
  <si>
    <t>office@riveroakspca.org</t>
  </si>
  <si>
    <t>Rev. J. Thomas Lee Jr.</t>
  </si>
  <si>
    <t>Sardis Presbyterian Church</t>
  </si>
  <si>
    <t>Spout Springs Presbyterian Church</t>
  </si>
  <si>
    <t>662-837-4375</t>
  </si>
  <si>
    <t>pastorbc@icloud.com</t>
  </si>
  <si>
    <t>Rev. Bradford Chandler</t>
  </si>
  <si>
    <t>Trinity Church PCA</t>
  </si>
  <si>
    <t>901-446-8244</t>
  </si>
  <si>
    <t>www.trinity901.com</t>
  </si>
  <si>
    <t>questions@trinity901.com</t>
  </si>
  <si>
    <t>Dr. Hunter Townsend Brewer</t>
  </si>
  <si>
    <t>Trinity Fellowship Church</t>
  </si>
  <si>
    <t>501-834-0907</t>
  </si>
  <si>
    <t>www.trinityfellowshippca.org</t>
  </si>
  <si>
    <t>office@trinityfellowshippca.org</t>
  </si>
  <si>
    <t>Rev. Brad John DeVries</t>
  </si>
  <si>
    <t>662-872-3212</t>
  </si>
  <si>
    <t>www.tpccorinth.org</t>
  </si>
  <si>
    <t>tpccorinth@gmail.com</t>
  </si>
  <si>
    <t>Rev. John Windham</t>
  </si>
  <si>
    <t>662-453-7608</t>
  </si>
  <si>
    <t>www.wpcgreenwood.org</t>
  </si>
  <si>
    <t>info@wpcgreenwood.org</t>
  </si>
  <si>
    <t>Eastern Canada</t>
  </si>
  <si>
    <t>Bedford Presbyterian Church</t>
  </si>
  <si>
    <t>902-835-0840</t>
  </si>
  <si>
    <t>www.bedfordpca.org</t>
  </si>
  <si>
    <t>billradford2@gmail.com</t>
  </si>
  <si>
    <t>Rev. William D Radford</t>
  </si>
  <si>
    <t>Christ Church Halifax</t>
  </si>
  <si>
    <t>902-579-7039</t>
  </si>
  <si>
    <t>https://www.christchurchhalifax.ca</t>
  </si>
  <si>
    <t>mike@christchurchhalifax.ca</t>
  </si>
  <si>
    <t>Rev. Michael Chhangur</t>
  </si>
  <si>
    <t>Christ Church Toronto</t>
  </si>
  <si>
    <t>416-880-0506</t>
  </si>
  <si>
    <t>www.christchurchtoronto.ca</t>
  </si>
  <si>
    <t>kyle@christchurchtoronto.ca</t>
  </si>
  <si>
    <t>Rev. Kyle Hackmann</t>
  </si>
  <si>
    <t>Covenant Reformed Presbyterian Church</t>
  </si>
  <si>
    <t>Douglastown Community Church</t>
  </si>
  <si>
    <t>506-773-9624</t>
  </si>
  <si>
    <t>www.douglastownchurch.ca</t>
  </si>
  <si>
    <t>douglastownchurch@gmail.com</t>
  </si>
  <si>
    <t>Rev. Joash Schumpelt</t>
  </si>
  <si>
    <t>Grace Gatineau Mission Church</t>
  </si>
  <si>
    <t>613-276-7667</t>
  </si>
  <si>
    <t>gracegatineau.ca</t>
  </si>
  <si>
    <t>frank@gracegatineau.ca</t>
  </si>
  <si>
    <t>Rev. Kenneth Franklin Garcia</t>
  </si>
  <si>
    <t>Grace Toronto Church</t>
  </si>
  <si>
    <t>416-860-0895</t>
  </si>
  <si>
    <t>www.gracetoronto.ca</t>
  </si>
  <si>
    <t>office@gracetoronto.ca</t>
  </si>
  <si>
    <t>Rev. Daniel MacDonald</t>
  </si>
  <si>
    <t>Grace Toronto Japanese Mission</t>
  </si>
  <si>
    <t>905-962-3986</t>
  </si>
  <si>
    <t>gracetorontojapanesechurch.com/</t>
  </si>
  <si>
    <t>gracetorontojapanesechurch@gmail.com</t>
  </si>
  <si>
    <t>Rev. John J.H. Lee</t>
  </si>
  <si>
    <t>Grace Valley Church</t>
  </si>
  <si>
    <t>289-858-1577</t>
  </si>
  <si>
    <t>www.gracevalleychurch.ca/</t>
  </si>
  <si>
    <t>office@gracevalleychurch.ca</t>
  </si>
  <si>
    <t>Rev. Paul Martin Vanden Brink</t>
  </si>
  <si>
    <t>Harbour Light Church PCA</t>
  </si>
  <si>
    <t>902-539-4284</t>
  </si>
  <si>
    <t>www.harbourlightpca.ca</t>
  </si>
  <si>
    <t>pastorharbourlight@gmail.com</t>
  </si>
  <si>
    <t>KW Redeemer</t>
  </si>
  <si>
    <t>519-279-6834</t>
  </si>
  <si>
    <t>kwredeemer.com</t>
  </si>
  <si>
    <t>info@kwredeemer.com</t>
  </si>
  <si>
    <t>Rev. Paul Michael Dunk</t>
  </si>
  <si>
    <t>888-908-6293</t>
  </si>
  <si>
    <t>www.newcityhamilton.com</t>
  </si>
  <si>
    <t>office@newcityhamilton.com</t>
  </si>
  <si>
    <t>Rev. Moses Dong Seung Lee</t>
  </si>
  <si>
    <t>New City Church Newmarket</t>
  </si>
  <si>
    <t>289-264-3866</t>
  </si>
  <si>
    <t>www.newcitynewmarket.ca</t>
  </si>
  <si>
    <t>info@newcitynewmarket.ca</t>
  </si>
  <si>
    <t>Rev. Albert Kooy</t>
  </si>
  <si>
    <t>Providence Community Church</t>
  </si>
  <si>
    <t>289-273-2477</t>
  </si>
  <si>
    <t>www.providencecommunitychurch.ca/</t>
  </si>
  <si>
    <t>providenceniagara@gmail.com</t>
  </si>
  <si>
    <t>Rev. James Quadrizius</t>
  </si>
  <si>
    <t>Resurrection Church</t>
  </si>
  <si>
    <t>613-402-0079</t>
  </si>
  <si>
    <t>www.resurrectionchurch.ca/</t>
  </si>
  <si>
    <t>jben.jolliffe@gmail.com</t>
  </si>
  <si>
    <t>Rev. Ben Jolliffe</t>
  </si>
  <si>
    <t>Sojourn Community Church</t>
  </si>
  <si>
    <t>sojournlife.ca/</t>
  </si>
  <si>
    <t>phil@sojournlife.ca</t>
  </si>
  <si>
    <t>Rev. Philip Emile Tadros</t>
  </si>
  <si>
    <t>902-756-2203</t>
  </si>
  <si>
    <t>edwinmary.ross@seasidehighspeed.com</t>
  </si>
  <si>
    <t>The Vine Presbyterian Church</t>
  </si>
  <si>
    <t>647-216-8535</t>
  </si>
  <si>
    <t>www.gracewest.to/</t>
  </si>
  <si>
    <t>office@gracewest.to</t>
  </si>
  <si>
    <t>Rev. Kiernan Stringer</t>
  </si>
  <si>
    <t>Eastern Carolina</t>
  </si>
  <si>
    <t>Calvary Presbyterian Church</t>
  </si>
  <si>
    <t>919-781-9015</t>
  </si>
  <si>
    <t>www.calvarypca.org</t>
  </si>
  <si>
    <t>office@calvarypca.org</t>
  </si>
  <si>
    <t>Rev. Nathanael James Wilks</t>
  </si>
  <si>
    <t>Christ Central Church Durham</t>
  </si>
  <si>
    <t>919-908-7787</t>
  </si>
  <si>
    <t>christcentraldurham.com</t>
  </si>
  <si>
    <t>info@christcentraldurham.com</t>
  </si>
  <si>
    <t>Rev. Daniel Mason</t>
  </si>
  <si>
    <t>Christ Church</t>
  </si>
  <si>
    <t>919-333-9514</t>
  </si>
  <si>
    <t>www.christchurchclayton.org</t>
  </si>
  <si>
    <t>john@christchurchclayton.org</t>
  </si>
  <si>
    <t>Rev. John A. Musgrave</t>
  </si>
  <si>
    <t>Christ Church Dunn</t>
  </si>
  <si>
    <t>910-292-9598</t>
  </si>
  <si>
    <t>christchurchdunn.com</t>
  </si>
  <si>
    <t>tim@christchurchdunn.com</t>
  </si>
  <si>
    <t>Rev. Timothy Inman</t>
  </si>
  <si>
    <t>919-636-5258</t>
  </si>
  <si>
    <t>www.cccpca.org</t>
  </si>
  <si>
    <t>byron@cccpca.org</t>
  </si>
  <si>
    <t>Rev. Byron Jay Peters</t>
  </si>
  <si>
    <t>Christ Our Hope Church</t>
  </si>
  <si>
    <t>www.christourhopechurch.com</t>
  </si>
  <si>
    <t>office@christourhopechurch.com</t>
  </si>
  <si>
    <t>Rev. B. Gabriel Sylvia Jr.</t>
  </si>
  <si>
    <t>252-355-9632</t>
  </si>
  <si>
    <t>www.christpres.com</t>
  </si>
  <si>
    <t>office@christpres.com</t>
  </si>
  <si>
    <t>Rev. David Osborne</t>
  </si>
  <si>
    <t>Christ the King Church</t>
  </si>
  <si>
    <t>910-742-0926</t>
  </si>
  <si>
    <t>www.ctkwilmington.org</t>
  </si>
  <si>
    <t>ctk@ctkwilmington.org</t>
  </si>
  <si>
    <t>Christ The King Presbyterian Church</t>
  </si>
  <si>
    <t>919-546-0515</t>
  </si>
  <si>
    <t>ctkraleigh.org</t>
  </si>
  <si>
    <t>office@ctkraleigh.org</t>
  </si>
  <si>
    <t>Rev. Geoffrey T. Bradford</t>
  </si>
  <si>
    <t>Church of the Good Shepherd</t>
  </si>
  <si>
    <t>919-490-1634</t>
  </si>
  <si>
    <t>www.cgsonline.org</t>
  </si>
  <si>
    <t>hello@cgsonline.org</t>
  </si>
  <si>
    <t>Rev. Simon Hardesty Stokes</t>
  </si>
  <si>
    <t>Downtown Presbyterian at Azalea Station</t>
  </si>
  <si>
    <t>919-561-1955</t>
  </si>
  <si>
    <t>downtownpresilm.org</t>
  </si>
  <si>
    <t>jay@downtownpresilm.org</t>
  </si>
  <si>
    <t>Rev. Jay Denton</t>
  </si>
  <si>
    <t>www.gracefv.com/</t>
  </si>
  <si>
    <t>gracepcafv@gmail.com</t>
  </si>
  <si>
    <t>Rev. Kevin Efflandt</t>
  </si>
  <si>
    <t>910-353-9888</t>
  </si>
  <si>
    <t>www.harvestpres.com</t>
  </si>
  <si>
    <t>harvest@harvestpres.com</t>
  </si>
  <si>
    <t>Rev. Jason Petterson</t>
  </si>
  <si>
    <t>Midtown Community Church</t>
  </si>
  <si>
    <t>919-601-3903</t>
  </si>
  <si>
    <t>www.midtown-church.org</t>
  </si>
  <si>
    <t>admin@midtown-church.org</t>
  </si>
  <si>
    <t>Rev. Lindsey T. Williams</t>
  </si>
  <si>
    <t>Pamlico Presbyterian Church</t>
  </si>
  <si>
    <t>252-772-5430</t>
  </si>
  <si>
    <t>pamlicopresbyterianchurch.blogspot.com/</t>
  </si>
  <si>
    <t>adamchristiansen@gmail.com</t>
  </si>
  <si>
    <t>Rev. Adam Christiansen</t>
  </si>
  <si>
    <t>Peace Presbyterian Church</t>
  </si>
  <si>
    <t>919-467-5977</t>
  </si>
  <si>
    <t>www.peacepca.org</t>
  </si>
  <si>
    <t>secretary@peacepca.org</t>
  </si>
  <si>
    <t>Rev. Christopher "Chris" Florence</t>
  </si>
  <si>
    <t>Progressive Presbyterian Church</t>
  </si>
  <si>
    <t>919-936-2007</t>
  </si>
  <si>
    <t>progressivepresbyterianchurchprinceton.weebly.com</t>
  </si>
  <si>
    <t>Rev. Shawn Willis</t>
  </si>
  <si>
    <t>Reconciliation Church</t>
  </si>
  <si>
    <t>919-576-9605</t>
  </si>
  <si>
    <t>www.reconciliationrdu.com</t>
  </si>
  <si>
    <t>info@reconciliationrdu.org</t>
  </si>
  <si>
    <t>Rev. Russell McCutcheon</t>
  </si>
  <si>
    <t>919-518-2370</t>
  </si>
  <si>
    <t>www.redeemerpca.com</t>
  </si>
  <si>
    <t>office@redeemerpca.net</t>
  </si>
  <si>
    <t>Rev. Dan S. Seale</t>
  </si>
  <si>
    <t>Resurrection Life Church</t>
  </si>
  <si>
    <t>919-482-2382</t>
  </si>
  <si>
    <t>reslifenc.org/</t>
  </si>
  <si>
    <t>connect@reslifenc.org</t>
  </si>
  <si>
    <t>Rev. Mark Knetsch</t>
  </si>
  <si>
    <t>Trinity Park Church</t>
  </si>
  <si>
    <t>919-439-3718</t>
  </si>
  <si>
    <t>trinityparkchurch.org</t>
  </si>
  <si>
    <t>corey@trinityparkchurch.org</t>
  </si>
  <si>
    <t>Rev. Adam Corey Jackson</t>
  </si>
  <si>
    <t>Village Chapel Presbyterian Church</t>
  </si>
  <si>
    <t>252-671-7012</t>
  </si>
  <si>
    <t>villagechapelpcanewbern.org</t>
  </si>
  <si>
    <t>evans.norm50@gmail.com</t>
  </si>
  <si>
    <t>Rev. R. Norman Evans</t>
  </si>
  <si>
    <t>Wayside Presbyterian Church</t>
  </si>
  <si>
    <t>252-495-6216</t>
  </si>
  <si>
    <t>waysidepca.org</t>
  </si>
  <si>
    <t>WaysidePCA@proton.me</t>
  </si>
  <si>
    <t>Rev. Jan Gerard Dykshoorn</t>
  </si>
  <si>
    <t>Wilson Presbyterian Church</t>
  </si>
  <si>
    <t>252-399-9501</t>
  </si>
  <si>
    <t>wilsonpca.com</t>
  </si>
  <si>
    <t>Reformer@wilsonpca.com</t>
  </si>
  <si>
    <t>Rev. William Andrew Raynor</t>
  </si>
  <si>
    <t>Eastern Pennsylvania</t>
  </si>
  <si>
    <t>Bridge Community Church</t>
  </si>
  <si>
    <t>610-357-3491</t>
  </si>
  <si>
    <t>bridgeeaston.org</t>
  </si>
  <si>
    <t>tim.gorbey@gmail.com</t>
  </si>
  <si>
    <t>Rev. Timothy Gorbey</t>
  </si>
  <si>
    <t>215-659-0554</t>
  </si>
  <si>
    <t>www.calvary-wg.org</t>
  </si>
  <si>
    <t>mail@calvary-wg.org</t>
  </si>
  <si>
    <t>Rev. Angel Gomez</t>
  </si>
  <si>
    <t>Christ Covenant Presbyterian Church</t>
  </si>
  <si>
    <t>267-450-5902</t>
  </si>
  <si>
    <t>www.ccpc-pca.com</t>
  </si>
  <si>
    <t>markherzer@gmail.com</t>
  </si>
  <si>
    <t>Rev. Mark A. Herzer</t>
  </si>
  <si>
    <t>215-650-0554</t>
  </si>
  <si>
    <t>diogo@ctkphiladelphia.org</t>
  </si>
  <si>
    <t>Rev. Diogo Inawashiro</t>
  </si>
  <si>
    <t>Church Without Walls Mission</t>
  </si>
  <si>
    <t>215-784-9194</t>
  </si>
  <si>
    <t>cww.biis@juno.com</t>
  </si>
  <si>
    <t>Rev. Dr. Anees Zaka Siha</t>
  </si>
  <si>
    <t>Cornerstone Presbyterian Church</t>
  </si>
  <si>
    <t>610-282-5683</t>
  </si>
  <si>
    <t>cornerstonepres.org</t>
  </si>
  <si>
    <t>office@cornerstonepres.org</t>
  </si>
  <si>
    <t>Rev. Daniel Ledford</t>
  </si>
  <si>
    <t>www.cornerstone-pc.com</t>
  </si>
  <si>
    <t>admin@cornerstone-pc.com</t>
  </si>
  <si>
    <t>267-880-3713</t>
  </si>
  <si>
    <t>www.covenantdoylestown.org</t>
  </si>
  <si>
    <t>office@covenantdoylestown.org</t>
  </si>
  <si>
    <t>Rev. Steven J. Huber</t>
  </si>
  <si>
    <t>267-399-4077</t>
  </si>
  <si>
    <t>www.faithprez.org</t>
  </si>
  <si>
    <t>jgrisham@faithprez.org</t>
  </si>
  <si>
    <t>Rev. Ryan Douglas Diehl</t>
  </si>
  <si>
    <t>Gracepoint Church</t>
  </si>
  <si>
    <t>215-326-9155</t>
  </si>
  <si>
    <t>www.graceptchurch.org</t>
  </si>
  <si>
    <t>graceptchurch@gmail.com</t>
  </si>
  <si>
    <t>Gracepoint North Church</t>
  </si>
  <si>
    <t>323-524-8724</t>
  </si>
  <si>
    <t>www.gracepointnorth.org</t>
  </si>
  <si>
    <t>gracepointnorth@gmail.com</t>
  </si>
  <si>
    <t>Rev. Daevid Yoon</t>
  </si>
  <si>
    <t>Hope Church</t>
  </si>
  <si>
    <t>570-451-7460</t>
  </si>
  <si>
    <t>www.hopenepa.org</t>
  </si>
  <si>
    <t>pastor@hopenepa.org</t>
  </si>
  <si>
    <t>Rev. Taylor Anthony Bradley</t>
  </si>
  <si>
    <t>Hope MontCo</t>
  </si>
  <si>
    <t>484-681-2829</t>
  </si>
  <si>
    <t>hopemontco.org</t>
  </si>
  <si>
    <t>admin@hopemontco.org</t>
  </si>
  <si>
    <t>Lansdale Presbyterian Church</t>
  </si>
  <si>
    <t>215-368-1119</t>
  </si>
  <si>
    <t>www.lansdalepres.org</t>
  </si>
  <si>
    <t>lansdalepres@lansdalepres.org</t>
  </si>
  <si>
    <t>Rev. Chris Kennedy</t>
  </si>
  <si>
    <t>Lehigh Valley Presbyterian Church</t>
  </si>
  <si>
    <t>267-831-7004</t>
  </si>
  <si>
    <t>www.lvpca.org</t>
  </si>
  <si>
    <t>info@lvpca.org</t>
  </si>
  <si>
    <t>Rev. Matt Franchetti</t>
  </si>
  <si>
    <t>215-641-1100</t>
  </si>
  <si>
    <t>www.newlifedresher.org</t>
  </si>
  <si>
    <t>newlife@newlifedresher.org</t>
  </si>
  <si>
    <t>Rev. Anthony Gammage</t>
  </si>
  <si>
    <t>215-536-2881</t>
  </si>
  <si>
    <t>www.providence-pca.org</t>
  </si>
  <si>
    <t>info@providence-pca.org</t>
  </si>
  <si>
    <t>Rev. Mark J. Fodale</t>
  </si>
  <si>
    <t>West Valley Presbyterian Church</t>
  </si>
  <si>
    <t>610-421-8066</t>
  </si>
  <si>
    <t>www.westvalleypres.org</t>
  </si>
  <si>
    <t>office@westvalleypres.org</t>
  </si>
  <si>
    <t>Rev. Mark Howard</t>
  </si>
  <si>
    <t>Evangel</t>
  </si>
  <si>
    <t>Altadena Valley Presbyterian Church</t>
  </si>
  <si>
    <t>205-967-0680</t>
  </si>
  <si>
    <t>www.avpc.org</t>
  </si>
  <si>
    <t>info@avpc.org</t>
  </si>
  <si>
    <t>Rev. J. Kyle Parker</t>
  </si>
  <si>
    <t>Briarwood Presbyterian Church</t>
  </si>
  <si>
    <t>205-776-5200</t>
  </si>
  <si>
    <t>briarwood.org</t>
  </si>
  <si>
    <t>info@briarwood.org</t>
  </si>
  <si>
    <t>Dr. Scott Redd</t>
  </si>
  <si>
    <t>Cahaba Park Church PCA</t>
  </si>
  <si>
    <t>205-870-1886</t>
  </si>
  <si>
    <t>www.cahabapark.org</t>
  </si>
  <si>
    <t>info@cahabapark.org</t>
  </si>
  <si>
    <t>Christ Church PCA</t>
  </si>
  <si>
    <t>205-655-3533</t>
  </si>
  <si>
    <t>www.christchurchpca.net</t>
  </si>
  <si>
    <t>info@christchurchpca.net</t>
  </si>
  <si>
    <t>Rev. Jeremy Byrd</t>
  </si>
  <si>
    <t>205-881-4222</t>
  </si>
  <si>
    <t>christcommunity.net</t>
  </si>
  <si>
    <t>info@cccbham.org</t>
  </si>
  <si>
    <t>Rev. Phil Chambers</t>
  </si>
  <si>
    <t>205-202-0742</t>
  </si>
  <si>
    <t>www.christcommunityspringville.com</t>
  </si>
  <si>
    <t>info@christcommunityspringville.com</t>
  </si>
  <si>
    <t>Rev. Rick Hutchinson</t>
  </si>
  <si>
    <t>Christ Presbyterian Church (Mission)</t>
  </si>
  <si>
    <t>662-328-2523</t>
  </si>
  <si>
    <t>www.mainstreetpres.org/christ-presbyterian-church</t>
  </si>
  <si>
    <t>christpreschurch24@gmail.com</t>
  </si>
  <si>
    <t>Church of the Way</t>
  </si>
  <si>
    <t>205-645-5217</t>
  </si>
  <si>
    <t>www.pleasantgrovepca.org</t>
  </si>
  <si>
    <t>pgpres@att.net</t>
  </si>
  <si>
    <t>Rev. Jim Maples</t>
  </si>
  <si>
    <t>Community Presbyterian Church</t>
  </si>
  <si>
    <t>205-640-5698</t>
  </si>
  <si>
    <t>www.CommunityPCA.net</t>
  </si>
  <si>
    <t>office@communitypca.net</t>
  </si>
  <si>
    <t>Rev. Robert W. Grames III</t>
  </si>
  <si>
    <t>205-871-7002</t>
  </si>
  <si>
    <t>www.covpres.com</t>
  </si>
  <si>
    <t>sloyless@covpres.com</t>
  </si>
  <si>
    <t>Rev. Robert Holt</t>
  </si>
  <si>
    <t>Cross Creek Church</t>
  </si>
  <si>
    <t>205-434-3138</t>
  </si>
  <si>
    <t>www.crosscreekchurch.net</t>
  </si>
  <si>
    <t>info@crosscreekchurch.net</t>
  </si>
  <si>
    <t>Rev. Christopher Morgan Peters</t>
  </si>
  <si>
    <t>Evangel Church PCA</t>
  </si>
  <si>
    <t>205-664-0889</t>
  </si>
  <si>
    <t>www.evangelchurchpca.org</t>
  </si>
  <si>
    <t>agoodsell@evangelchurchpca.org</t>
  </si>
  <si>
    <t>Rev. David Maginnis</t>
  </si>
  <si>
    <t>Evangel Presbyterian Church (MIssion)</t>
  </si>
  <si>
    <t>205-681-4101</t>
  </si>
  <si>
    <t>www.blountpca.org</t>
  </si>
  <si>
    <t>covertops1@mac.com</t>
  </si>
  <si>
    <t>205-991-5430</t>
  </si>
  <si>
    <t>www.faith-pca.org</t>
  </si>
  <si>
    <t>office@faith-pca.org</t>
  </si>
  <si>
    <t>Rev. Jason Sterling</t>
  </si>
  <si>
    <t>256-238-8721</t>
  </si>
  <si>
    <t>www.faithanniston.org</t>
  </si>
  <si>
    <t>faithpcaanniston@gmail.com</t>
  </si>
  <si>
    <t>Rev. Grant Carroll</t>
  </si>
  <si>
    <t>First Presbyterian Church of Jasper</t>
  </si>
  <si>
    <t>205-384-3994</t>
  </si>
  <si>
    <t>firstpres_jasper@bellsouth.net</t>
  </si>
  <si>
    <t>Rev. Scott Pierce</t>
  </si>
  <si>
    <t>Grace on Main PCA</t>
  </si>
  <si>
    <t>205-678-2663</t>
  </si>
  <si>
    <t>www.graceonmainpca.org</t>
  </si>
  <si>
    <t>info@graceonmainpca.org</t>
  </si>
  <si>
    <t>Rev. Burt H. Boykin Jr.</t>
  </si>
  <si>
    <t>Harvest Community Church</t>
  </si>
  <si>
    <t>205-853-5033</t>
  </si>
  <si>
    <t>www.harvestcpc.org</t>
  </si>
  <si>
    <t>harvestcpc@aol.com</t>
  </si>
  <si>
    <t>Rev. Michael L. Jones</t>
  </si>
  <si>
    <t>Homewood Community Church</t>
  </si>
  <si>
    <t>homewoodcommunitychurch.org</t>
  </si>
  <si>
    <t>tom@homewoodcommunitychurch.org</t>
  </si>
  <si>
    <t>Rev. Tom Franklin</t>
  </si>
  <si>
    <t>256-435-5005</t>
  </si>
  <si>
    <t>www.hopecommunitypca.com</t>
  </si>
  <si>
    <t>hopecommunitypca@yahoo.com</t>
  </si>
  <si>
    <t>Rev. Steve Mayes</t>
  </si>
  <si>
    <t>Household of Faith Church</t>
  </si>
  <si>
    <t>205-836-5758</t>
  </si>
  <si>
    <t>www.hfcministries.org</t>
  </si>
  <si>
    <t>hfcpca96@bellsouth.net</t>
  </si>
  <si>
    <t>Rev. Larry Cockrell</t>
  </si>
  <si>
    <t>Knollwood Presbyterian Church</t>
  </si>
  <si>
    <t>256-249-2648</t>
  </si>
  <si>
    <t>www.knollwoodpresbyterianchurch.com</t>
  </si>
  <si>
    <t>knollwoodpres@mysylacauga.com</t>
  </si>
  <si>
    <t>Rev. Mark William Jessup</t>
  </si>
  <si>
    <t>Lakewood Presbyterian Church</t>
  </si>
  <si>
    <t>205-884-2631</t>
  </si>
  <si>
    <t>www.lakewoodpca.net</t>
  </si>
  <si>
    <t>lkwdpca@gmail.com</t>
  </si>
  <si>
    <t>Rev. Daniel Leavengood</t>
  </si>
  <si>
    <t>www.mtcalvarypca.org</t>
  </si>
  <si>
    <t>ikthos@mac.com</t>
  </si>
  <si>
    <t>Rev. Phil W. Rich</t>
  </si>
  <si>
    <t>Oak Mountain Church</t>
  </si>
  <si>
    <t>205-995-9265</t>
  </si>
  <si>
    <t>ompc.org</t>
  </si>
  <si>
    <t>info@ompc.org</t>
  </si>
  <si>
    <t>Rev. Caleb Click</t>
  </si>
  <si>
    <t>Rainbow Presbyterian Church</t>
  </si>
  <si>
    <t>256-442-3440</t>
  </si>
  <si>
    <t>www.rainbowpca.org</t>
  </si>
  <si>
    <t>rainbow@rainbowpca.org</t>
  </si>
  <si>
    <t>Rev. Ray Tucker</t>
  </si>
  <si>
    <t>Red Mountain Church</t>
  </si>
  <si>
    <t>205-202-5682</t>
  </si>
  <si>
    <t>www.redmountainchurch.org</t>
  </si>
  <si>
    <t>ashley@redmountainchurch.org</t>
  </si>
  <si>
    <t>Rev. Charles Johnson</t>
  </si>
  <si>
    <t>205-514-0199</t>
  </si>
  <si>
    <t>www.redeemerpca.org</t>
  </si>
  <si>
    <t>wayne@redeemerpca.org</t>
  </si>
  <si>
    <t>Rev. Wayne Shelton</t>
  </si>
  <si>
    <t>Salem Presbyterian Church</t>
  </si>
  <si>
    <t>www.salemchurchpca.org</t>
  </si>
  <si>
    <t>salemchurchpca@gmail.com</t>
  </si>
  <si>
    <t>Rev. Michael H. Russell</t>
  </si>
  <si>
    <t>Third Presbyterian Church</t>
  </si>
  <si>
    <t>205-322-1404</t>
  </si>
  <si>
    <t>www.thirdpca.org</t>
  </si>
  <si>
    <t>office@thirdpca.org</t>
  </si>
  <si>
    <t>Rev. Michael Brock</t>
  </si>
  <si>
    <t>Unity Presbyterian Church</t>
  </si>
  <si>
    <t>256-249-2271</t>
  </si>
  <si>
    <t>Urban Hope</t>
  </si>
  <si>
    <t>205-514-3715</t>
  </si>
  <si>
    <t>www.urbanhopecc.com</t>
  </si>
  <si>
    <t>info@urbanhopecc.com</t>
  </si>
  <si>
    <t>Rev. Alton Hardy</t>
  </si>
  <si>
    <t>Fellowship</t>
  </si>
  <si>
    <t>Bethel Presbyterian Church</t>
  </si>
  <si>
    <t>803-222-7166</t>
  </si>
  <si>
    <t>www.bethelchurchpca.com</t>
  </si>
  <si>
    <t>office@bethelchurchpca.com</t>
  </si>
  <si>
    <t>Rev. Christopher David Donnelly</t>
  </si>
  <si>
    <t>Bullock Creek Presbyterian Church</t>
  </si>
  <si>
    <t>803-280-4618</t>
  </si>
  <si>
    <t>www.BullockCreek.org</t>
  </si>
  <si>
    <t>craigmarshall@aol.com</t>
  </si>
  <si>
    <t>Rev. Craig G. Marshall</t>
  </si>
  <si>
    <t>Christ Ridge Presbyterian Church</t>
  </si>
  <si>
    <t>803-548-2020</t>
  </si>
  <si>
    <t>www.christridge.com</t>
  </si>
  <si>
    <t>Filbert Presbyterian Church</t>
  </si>
  <si>
    <t>803-684-6881</t>
  </si>
  <si>
    <t>www.filbertpca.org</t>
  </si>
  <si>
    <t>filbertpca@comporium.net</t>
  </si>
  <si>
    <t>Dr. David Sasser Hall</t>
  </si>
  <si>
    <t>Hopewell Presbyterian Church</t>
  </si>
  <si>
    <t>803-324-1066</t>
  </si>
  <si>
    <t>hopewellrockhill.org</t>
  </si>
  <si>
    <t>hopewell@hopewellrockhill.org</t>
  </si>
  <si>
    <t>Rev. Jason Ryan Anderson</t>
  </si>
  <si>
    <t>Indian Land Presbyterian Church Mission</t>
  </si>
  <si>
    <t>803-370-9953</t>
  </si>
  <si>
    <t>re4merz@gmail.com</t>
  </si>
  <si>
    <t>Rev. Michael D. Lee</t>
  </si>
  <si>
    <t>McCutchen Memorial Presbyterian Church</t>
  </si>
  <si>
    <t>864-427-3391</t>
  </si>
  <si>
    <t>Olivet Presbyterian Church</t>
  </si>
  <si>
    <t>803-693-4040</t>
  </si>
  <si>
    <t>www.olivetpca.org</t>
  </si>
  <si>
    <t>olivet_pca@bellsouth.net</t>
  </si>
  <si>
    <t>Rev. John M. McArthur Jr.</t>
  </si>
  <si>
    <t>Redeeming Grace PCA</t>
  </si>
  <si>
    <t>803-831-7133</t>
  </si>
  <si>
    <t>www.redeeminggracepca.com</t>
  </si>
  <si>
    <t>redeeminggracepca@gmail.com</t>
  </si>
  <si>
    <t>Rev. Henry Hamilton Beaulieu</t>
  </si>
  <si>
    <t>706-881-0192</t>
  </si>
  <si>
    <t>www.facebook.com/salempresbyterianchurchgaffney</t>
  </si>
  <si>
    <t>salempca@zoho.com</t>
  </si>
  <si>
    <t>Rev. Corey Lanier</t>
  </si>
  <si>
    <t>Temple Presbyterian Church</t>
  </si>
  <si>
    <t>478-365-4032</t>
  </si>
  <si>
    <t>templepca.com</t>
  </si>
  <si>
    <t>templechurchpca@gmail.com</t>
  </si>
  <si>
    <t>Rev. W. Gregory Marshall</t>
  </si>
  <si>
    <t>803-385-5724</t>
  </si>
  <si>
    <t>www.trinitychester.org</t>
  </si>
  <si>
    <t>TrinityPCA@truvista.net</t>
  </si>
  <si>
    <t>Rev. Richard John Wheeler</t>
  </si>
  <si>
    <t>423-3850809</t>
  </si>
  <si>
    <t>trinityprespca.org</t>
  </si>
  <si>
    <t>trinityvwsc@gmail.com</t>
  </si>
  <si>
    <t>Rev. Chris Sewell</t>
  </si>
  <si>
    <t>803-366-3107</t>
  </si>
  <si>
    <t>www.wpcgo.com</t>
  </si>
  <si>
    <t>info@wpcgo.com</t>
  </si>
  <si>
    <t>Dr. Michael W. Honeycutt</t>
  </si>
  <si>
    <t>Zion Presbyterian Church</t>
  </si>
  <si>
    <t>839-214-3418</t>
  </si>
  <si>
    <t>www.zionchurchpca.com</t>
  </si>
  <si>
    <t>Rev. Lewis Albert Ward Jr.</t>
  </si>
  <si>
    <t>Georgia Foothills</t>
  </si>
  <si>
    <t>Chestnut Mountain Presbyterian Church</t>
  </si>
  <si>
    <t>770-967-3440</t>
  </si>
  <si>
    <t>www.cmpca.org</t>
  </si>
  <si>
    <t>churchoffice@cmpca.org</t>
  </si>
  <si>
    <t>706-968-2867</t>
  </si>
  <si>
    <t>www.cpcclarkesville.org</t>
  </si>
  <si>
    <t>cpcoffice@cpcclarkesville.org</t>
  </si>
  <si>
    <t>Rev. Hobie Wood</t>
  </si>
  <si>
    <t>Christ the King</t>
  </si>
  <si>
    <t>478-361-0507</t>
  </si>
  <si>
    <t>www.ctkbraselton.org</t>
  </si>
  <si>
    <t>admin@ctkbraselton.org</t>
  </si>
  <si>
    <t>Rev. Buck Rogers</t>
  </si>
  <si>
    <t>Creekstone Church</t>
  </si>
  <si>
    <t>706-867-1974</t>
  </si>
  <si>
    <t>www.creekstonechurch.com</t>
  </si>
  <si>
    <t>creekstonechurch@gmail.com</t>
  </si>
  <si>
    <t>Rev. Rich S. Good</t>
  </si>
  <si>
    <t>706-769-8315</t>
  </si>
  <si>
    <t>www.faithpcachurch.org</t>
  </si>
  <si>
    <t>mainoffice@faithpcachurch.org</t>
  </si>
  <si>
    <t>Dr. Nathan T. Parker</t>
  </si>
  <si>
    <t>706-670-9509</t>
  </si>
  <si>
    <t>goodshepherdathens.com</t>
  </si>
  <si>
    <t>info@goodshepherdathens.com</t>
  </si>
  <si>
    <t>Rev. Morgan Angert</t>
  </si>
  <si>
    <t>678-699-0586</t>
  </si>
  <si>
    <t>www.gccb.org</t>
  </si>
  <si>
    <t>sbull@gccb.org</t>
  </si>
  <si>
    <t>Rev. Scott Bull</t>
  </si>
  <si>
    <t>706-745-3653</t>
  </si>
  <si>
    <t>gracepcablairsville.org</t>
  </si>
  <si>
    <t>office.gracepca@gmail.com</t>
  </si>
  <si>
    <t>Rev. Jon Jacobs</t>
  </si>
  <si>
    <t>Haynes Creek Church</t>
  </si>
  <si>
    <t>770-639-6743</t>
  </si>
  <si>
    <t>www.haynescreekchurch.org</t>
  </si>
  <si>
    <t>pastorjeffmorgan@gmail.com</t>
  </si>
  <si>
    <t>Rev. Jeff Morgan</t>
  </si>
  <si>
    <t>New Covenant Presbyterian Church</t>
  </si>
  <si>
    <t>678-812-4578</t>
  </si>
  <si>
    <t>newcovenantpca.com</t>
  </si>
  <si>
    <t>Rev. Billy Park</t>
  </si>
  <si>
    <t>770-867-4220</t>
  </si>
  <si>
    <t>northsidepresby.org</t>
  </si>
  <si>
    <t>office@northsidepresby.org</t>
  </si>
  <si>
    <t>Rev. Tim P. Weldon</t>
  </si>
  <si>
    <t>Oconee Fellowship</t>
  </si>
  <si>
    <t>706-352-9445</t>
  </si>
  <si>
    <t>oconeefellowship.org</t>
  </si>
  <si>
    <t>info@oconeefellowship.org</t>
  </si>
  <si>
    <t>Rev. Clay Werner</t>
  </si>
  <si>
    <t>Old Peachtree Presbyterian Church</t>
  </si>
  <si>
    <t>770-476-7945</t>
  </si>
  <si>
    <t>www.oldpeachtree.org</t>
  </si>
  <si>
    <t>office@oldpeachtree.org</t>
  </si>
  <si>
    <t>Rev. Alan H. Johnson</t>
  </si>
  <si>
    <t>706-227-3344</t>
  </si>
  <si>
    <t>www.redeemerathens.com</t>
  </si>
  <si>
    <t>office@redeemerathens.com</t>
  </si>
  <si>
    <t>Rev. Todd Lowery</t>
  </si>
  <si>
    <t>Reformation Presbyterian Church</t>
  </si>
  <si>
    <t>404-477-4531</t>
  </si>
  <si>
    <t>reformationpca.org</t>
  </si>
  <si>
    <t>admin@reformationpca.org</t>
  </si>
  <si>
    <t>Rev. Jason Cunningham</t>
  </si>
  <si>
    <t>Restoration Presbyterian Church</t>
  </si>
  <si>
    <t>678-804-9127</t>
  </si>
  <si>
    <t>www.restpres.org</t>
  </si>
  <si>
    <t>office@restpres.org</t>
  </si>
  <si>
    <t>Rev. Scott Barber</t>
  </si>
  <si>
    <t>706-338-9283</t>
  </si>
  <si>
    <t>respresathens.com/</t>
  </si>
  <si>
    <t>office@resurrectionathens.com</t>
  </si>
  <si>
    <t>Rev. Jared Bryant</t>
  </si>
  <si>
    <t>Toccoa Church Plant</t>
  </si>
  <si>
    <t>Union Athens</t>
  </si>
  <si>
    <t>706-389-0468</t>
  </si>
  <si>
    <t>unionathens.com</t>
  </si>
  <si>
    <t>office@unionathens.com</t>
  </si>
  <si>
    <t>Rev. Garrett Moore</t>
  </si>
  <si>
    <t>770-534-1078</t>
  </si>
  <si>
    <t>www.wcpca.org</t>
  </si>
  <si>
    <t>deenab@wcpca.org</t>
  </si>
  <si>
    <t>Rev. Charlie Joseph Phillips</t>
  </si>
  <si>
    <t>Grace</t>
  </si>
  <si>
    <t>Bay Springs Presbyterian Church</t>
  </si>
  <si>
    <t>Bay Street Presbyterian Church</t>
  </si>
  <si>
    <t>601-582-1584</t>
  </si>
  <si>
    <t>www.baystreetchurch.org</t>
  </si>
  <si>
    <t>baystreetpca@gmail.com</t>
  </si>
  <si>
    <t>Rev. Brian H. Davis</t>
  </si>
  <si>
    <t>601-595-7854</t>
  </si>
  <si>
    <t>www.calvarymize.org/</t>
  </si>
  <si>
    <t>pastor@calvarymize.org</t>
  </si>
  <si>
    <t>Rev. Jackson Chang Pei Lin</t>
  </si>
  <si>
    <t>Collins Presbyterian Church</t>
  </si>
  <si>
    <t>601-765-1788</t>
  </si>
  <si>
    <t>collinspca.com</t>
  </si>
  <si>
    <t>collinspca@mac.com</t>
  </si>
  <si>
    <t>Rev. John Thomas Shields</t>
  </si>
  <si>
    <t>601-736-4728</t>
  </si>
  <si>
    <t>www.columbiapca.org</t>
  </si>
  <si>
    <t>info@columbiapca.org</t>
  </si>
  <si>
    <t>Rev. Hunter Nicholson</t>
  </si>
  <si>
    <t>601-649-3683</t>
  </si>
  <si>
    <t>covenantPCA1@gmail.com</t>
  </si>
  <si>
    <t>Rev. Vernon Carey Hammett IV</t>
  </si>
  <si>
    <t>Ellisville Presbyterian Church</t>
  </si>
  <si>
    <t>601-477-3086</t>
  </si>
  <si>
    <t>601-833-0081</t>
  </si>
  <si>
    <t>www.faithbrookhaven.org</t>
  </si>
  <si>
    <t>info@faithbrookhaven.org</t>
  </si>
  <si>
    <t>228-374-6880</t>
  </si>
  <si>
    <t>firstpresbiloxi.org</t>
  </si>
  <si>
    <t>info@firstpresbiloxi.org</t>
  </si>
  <si>
    <t>Rev. Timothy R. Horn</t>
  </si>
  <si>
    <t>228-863-2664</t>
  </si>
  <si>
    <t>www.fpcgulfport.org</t>
  </si>
  <si>
    <t>admin@fpcgulfport.org</t>
  </si>
  <si>
    <t>Dr. Toby B. Holt</t>
  </si>
  <si>
    <t>601-517-6373</t>
  </si>
  <si>
    <t>revtshields@bellsouth.net</t>
  </si>
  <si>
    <t>601-892-2715</t>
  </si>
  <si>
    <t>www.crystalspringspca.org/</t>
  </si>
  <si>
    <t>info@crystalspringspca.org</t>
  </si>
  <si>
    <t>601-888-3102</t>
  </si>
  <si>
    <t>dnwilkersn@aol.com</t>
  </si>
  <si>
    <t>601-268-0303</t>
  </si>
  <si>
    <t>www.fpchattiesburg.org</t>
  </si>
  <si>
    <t>first@fpchattiesburg.org</t>
  </si>
  <si>
    <t>601-798-6189</t>
  </si>
  <si>
    <t>firstprespicayune@gmail.com</t>
  </si>
  <si>
    <t>601-894-1409</t>
  </si>
  <si>
    <t>www.fpchazlehurst.org</t>
  </si>
  <si>
    <t>james@fpchazlehurst.com</t>
  </si>
  <si>
    <t>Rev. James Logan</t>
  </si>
  <si>
    <t>Geneva Presbyterian Church</t>
  </si>
  <si>
    <t>601-687-5821</t>
  </si>
  <si>
    <t>margosalone@live.com</t>
  </si>
  <si>
    <t>Heidelberg Presbyterian Church</t>
  </si>
  <si>
    <t>Rev. K. Hugh Acton</t>
  </si>
  <si>
    <t>Hope Presbyterian Church Ocean Springs</t>
  </si>
  <si>
    <t>planthopeos.org</t>
  </si>
  <si>
    <t>Rev. Mark E. Horn</t>
  </si>
  <si>
    <t>601-797-3523</t>
  </si>
  <si>
    <t>hopewellpca.com</t>
  </si>
  <si>
    <t>mopc@att.net</t>
  </si>
  <si>
    <t>Leakesville Presbyterian Church</t>
  </si>
  <si>
    <t>andymcleod1949@gmail.com</t>
  </si>
  <si>
    <t>Magee Presbyterian Church</t>
  </si>
  <si>
    <t>McDonald Presbyterian Church</t>
  </si>
  <si>
    <t>https://www.sermonaudio.com/source_detail.asp?sourceid=mcdonaldpca</t>
  </si>
  <si>
    <t>gegunn3@att.net</t>
  </si>
  <si>
    <t>Rev. Grover E. Gunn III</t>
  </si>
  <si>
    <t>Meadville Presbyterian Church</t>
  </si>
  <si>
    <t>601-384-7631</t>
  </si>
  <si>
    <t>www.meadvillepresbyterian.org</t>
  </si>
  <si>
    <t>info@meadvillepresbyterian.org</t>
  </si>
  <si>
    <t>Moss Point Presbyterian Church</t>
  </si>
  <si>
    <t>228-475-2146</t>
  </si>
  <si>
    <t>mosspoint.presbyterian@gmail.com</t>
  </si>
  <si>
    <t>Mount Olive Presbyterian Church</t>
  </si>
  <si>
    <t>601-797-3817</t>
  </si>
  <si>
    <t>mopc148@hughes.net</t>
  </si>
  <si>
    <t>New Augusta Presbyterian Church</t>
  </si>
  <si>
    <t>Rev. Kenneth E. Ribelin</t>
  </si>
  <si>
    <t>769-319-0130</t>
  </si>
  <si>
    <t>www.newcovnatchez.org</t>
  </si>
  <si>
    <t>newcovnatchez@gmail.com</t>
  </si>
  <si>
    <t>Rev. John Franklin</t>
  </si>
  <si>
    <t>601-276-7340</t>
  </si>
  <si>
    <t>www.newcovenantpres.org</t>
  </si>
  <si>
    <t>office@newcovenantpres.org</t>
  </si>
  <si>
    <t>Rev. Brian McCollough</t>
  </si>
  <si>
    <t>Petal Presbyterian Church</t>
  </si>
  <si>
    <t>601-582-4772</t>
  </si>
  <si>
    <t>www.petalpresbyterianchurch.org</t>
  </si>
  <si>
    <t>Philadelphus Presbyterian Church</t>
  </si>
  <si>
    <t>mcraemam@bellsouth.net</t>
  </si>
  <si>
    <t>601-807-0379</t>
  </si>
  <si>
    <t>Prentiss Presbyterian Church</t>
  </si>
  <si>
    <t>601-792-5879</t>
  </si>
  <si>
    <t>Rev. French W. Tripp</t>
  </si>
  <si>
    <t>Sharon Presbyterian Church</t>
  </si>
  <si>
    <t>601-849-3551</t>
  </si>
  <si>
    <t>Thomson Memorial Presbyterian Church</t>
  </si>
  <si>
    <t>601-645-6245</t>
  </si>
  <si>
    <t>www.thomsonmemorial.com</t>
  </si>
  <si>
    <t>thomsonmemorialp@bellsouth.net</t>
  </si>
  <si>
    <t>Rev. Eric Alan Greene</t>
  </si>
  <si>
    <t>Union Church Presbyterian Church</t>
  </si>
  <si>
    <t>Waynesboro Presbyterian Church</t>
  </si>
  <si>
    <t>601-381-2007</t>
  </si>
  <si>
    <t>pflowers_39367@yahoo.com</t>
  </si>
  <si>
    <t>Woodland Presbyterian Church</t>
  </si>
  <si>
    <t>601-264-2538</t>
  </si>
  <si>
    <t>woodlandpca.com</t>
  </si>
  <si>
    <t>liz@woodlandpca.com</t>
  </si>
  <si>
    <t>Great Lakes</t>
  </si>
  <si>
    <t>616-949-9630</t>
  </si>
  <si>
    <t>www.christchurchgr.org</t>
  </si>
  <si>
    <t>office@christchurchgr.org</t>
  </si>
  <si>
    <t>Rev. Andrew Vander Maas</t>
  </si>
  <si>
    <t>Christ Church Ann Arbor</t>
  </si>
  <si>
    <t>734-203-0389</t>
  </si>
  <si>
    <t>www.christchurcha2.org</t>
  </si>
  <si>
    <t>churchinfo@christchurcha2.org</t>
  </si>
  <si>
    <t>Rev. Chad Burrow</t>
  </si>
  <si>
    <t>christchurchmalawi.org</t>
  </si>
  <si>
    <t>conmakhalira@yahoo.com</t>
  </si>
  <si>
    <t>Rev. Confex Makhalira</t>
  </si>
  <si>
    <t>Christ Presbyterian Church, PCA</t>
  </si>
  <si>
    <t>Rev. Adam Thomas</t>
  </si>
  <si>
    <t>Christ the King PCA</t>
  </si>
  <si>
    <t>616-690-8609</t>
  </si>
  <si>
    <t>christthekinghastings.org</t>
  </si>
  <si>
    <t>ctkpcahastings@gmail.com</t>
  </si>
  <si>
    <t>Rev. Phillip Peter Adams</t>
  </si>
  <si>
    <t>Cornerstone PCA</t>
  </si>
  <si>
    <t>231-974-2231</t>
  </si>
  <si>
    <t>www.cornerstonepca.church</t>
  </si>
  <si>
    <t>info@cornerstonepca.church</t>
  </si>
  <si>
    <t>Rev. Matthew S. Luchenbill</t>
  </si>
  <si>
    <t>616-355-2036</t>
  </si>
  <si>
    <t>www.covenantprez.com</t>
  </si>
  <si>
    <t>ken@covenantprez.com</t>
  </si>
  <si>
    <t>Rev. Kenneth E. Klett</t>
  </si>
  <si>
    <t>616-481-3347</t>
  </si>
  <si>
    <t>fpcgrandville.org</t>
  </si>
  <si>
    <t>dan@fpcgrandville.org</t>
  </si>
  <si>
    <t>Rev. Dan Naulty</t>
  </si>
  <si>
    <t>Fellowship Reformed Church (PCA)</t>
  </si>
  <si>
    <t>989-236-1145</t>
  </si>
  <si>
    <t>www.fellowshipreformedchurch.org/</t>
  </si>
  <si>
    <t>devon@fellowshipmp.org</t>
  </si>
  <si>
    <t>Rev. Devon Rossman</t>
  </si>
  <si>
    <t>989-269-7161</t>
  </si>
  <si>
    <t>badaxefirstpresbyterian.org</t>
  </si>
  <si>
    <t>presballh@yahoo.com</t>
  </si>
  <si>
    <t>Rev. Scott McDermand</t>
  </si>
  <si>
    <t>734-676-1510</t>
  </si>
  <si>
    <t>Rev. Aaron Carr</t>
  </si>
  <si>
    <t>219-464-8435</t>
  </si>
  <si>
    <t>www.goodshepherdpca.net</t>
  </si>
  <si>
    <t>info@goodshepherdpca.net</t>
  </si>
  <si>
    <t>Rev. Andrew M. Gretzinger</t>
  </si>
  <si>
    <t>269-254-8820</t>
  </si>
  <si>
    <t>www.gskalamazoo.org</t>
  </si>
  <si>
    <t>neil@gskalamazoo.org</t>
  </si>
  <si>
    <t>Rev. Neil Quinn</t>
  </si>
  <si>
    <t>Grace Presbyterian Church of Dearborn</t>
  </si>
  <si>
    <t>313-550-9462</t>
  </si>
  <si>
    <t>www.gracedearborn.com/</t>
  </si>
  <si>
    <t>jerry@gracedearborn.com</t>
  </si>
  <si>
    <t>Rev. Jerry Riendeau</t>
  </si>
  <si>
    <t>Gracehill Church</t>
  </si>
  <si>
    <t>616-227-8813</t>
  </si>
  <si>
    <t>gracehillgr.org</t>
  </si>
  <si>
    <t>office@gracehillgr.org</t>
  </si>
  <si>
    <t>Rev. Ben Seneker</t>
  </si>
  <si>
    <t>Heart City Church</t>
  </si>
  <si>
    <t>574-536-8831</t>
  </si>
  <si>
    <t>heartcitychurch.org</t>
  </si>
  <si>
    <t>info@heartcitychurch.org</t>
  </si>
  <si>
    <t>Rev. Joel Irvin</t>
  </si>
  <si>
    <t>Hudsonville Reformed Church</t>
  </si>
  <si>
    <t>616-669-1040</t>
  </si>
  <si>
    <t>hudref.org</t>
  </si>
  <si>
    <t>info@hudref.org</t>
  </si>
  <si>
    <t>Rev. Chad DeGraff</t>
  </si>
  <si>
    <t>Immanuel Clarkston PCA</t>
  </si>
  <si>
    <t>810-305-3499</t>
  </si>
  <si>
    <t>www.immanuelclarkston.com</t>
  </si>
  <si>
    <t>micah@immanuelclarkston.com</t>
  </si>
  <si>
    <t>Rev. Micah Jelinek</t>
  </si>
  <si>
    <t>Knox Presbyterian Church</t>
  </si>
  <si>
    <t>586-469-8500</t>
  </si>
  <si>
    <t>www.knoxpca.org</t>
  </si>
  <si>
    <t>office@knoxpca.org</t>
  </si>
  <si>
    <t>Dr. Douglas Weir Graham</t>
  </si>
  <si>
    <t>Michiana Covenant PCA</t>
  </si>
  <si>
    <t>574-273-5906</t>
  </si>
  <si>
    <t>www.michianacovenant.org</t>
  </si>
  <si>
    <t>secretary@michianacovenant.org</t>
  </si>
  <si>
    <t>Rev. Peter J. Wallace</t>
  </si>
  <si>
    <t>New City Fellowship</t>
  </si>
  <si>
    <t>newcitygr.org</t>
  </si>
  <si>
    <t>admin@newcitygr.org</t>
  </si>
  <si>
    <t>Rev. DeMyron Haynes</t>
  </si>
  <si>
    <t>New City Presbyterian Church</t>
  </si>
  <si>
    <t>248-808-2523</t>
  </si>
  <si>
    <t>www.newcitypc.org</t>
  </si>
  <si>
    <t>session@newcitypc.org</t>
  </si>
  <si>
    <t>Rev. Tommy Myrick</t>
  </si>
  <si>
    <t>Pathway Covenant Presbyterian Church</t>
  </si>
  <si>
    <t>810-844-1362</t>
  </si>
  <si>
    <t>www.pathwaypca.com</t>
  </si>
  <si>
    <t>pathwaybrighton@gmail.com</t>
  </si>
  <si>
    <t>Rev. Andrew Chesebro</t>
  </si>
  <si>
    <t>260-229-8975</t>
  </si>
  <si>
    <t>https://providencefw.org</t>
  </si>
  <si>
    <t>pastortony@providencefortwayne.org</t>
  </si>
  <si>
    <t>Rev. Tony Garbarino</t>
  </si>
  <si>
    <t>Red Tree Presbyterian Church</t>
  </si>
  <si>
    <t>734-746-5022</t>
  </si>
  <si>
    <t>redtreeannarbor.com</t>
  </si>
  <si>
    <t>ryan@redtreeannarbor.com</t>
  </si>
  <si>
    <t>Rev. Ryan Davis McVicar</t>
  </si>
  <si>
    <t>231-946-1700</t>
  </si>
  <si>
    <t>redeemertc.org</t>
  </si>
  <si>
    <t>redeemertc@gmail.com</t>
  </si>
  <si>
    <t>Rev. Austin Reed</t>
  </si>
  <si>
    <t>616-994-0280</t>
  </si>
  <si>
    <t>redeemerholland.org</t>
  </si>
  <si>
    <t>thebyrdsnest@sbcglobal.net</t>
  </si>
  <si>
    <t>Rev. Charles Byrd</t>
  </si>
  <si>
    <t>Redeemer Presbyterian Church Detroit</t>
  </si>
  <si>
    <t>313-871-8700</t>
  </si>
  <si>
    <t>redeemerdetroit.com</t>
  </si>
  <si>
    <t>info@redeemerdetroit.com</t>
  </si>
  <si>
    <t>Rev. Jonathan Saunders</t>
  </si>
  <si>
    <t>sojournsterlingheights.com</t>
  </si>
  <si>
    <t>pastorsteve@sojournsterlingheights.com</t>
  </si>
  <si>
    <t>Rev. Steven Van Noort</t>
  </si>
  <si>
    <t>616-502-7081</t>
  </si>
  <si>
    <t>trinityhudsonville.org</t>
  </si>
  <si>
    <t>jeremy@trinityhudsonville.org</t>
  </si>
  <si>
    <t>Rev. Jeremy Visser</t>
  </si>
  <si>
    <t>219-863-8484</t>
  </si>
  <si>
    <t>www.demottepca.com</t>
  </si>
  <si>
    <t>office@demottepca.com</t>
  </si>
  <si>
    <t>Rev. Stephan Van Eck</t>
  </si>
  <si>
    <t>Trinity Presbyterian Church Novi</t>
  </si>
  <si>
    <t>trinitynovi.com</t>
  </si>
  <si>
    <t>trinitynovi@mail.com</t>
  </si>
  <si>
    <t>Tyrone Covenant Presbyterian Church</t>
  </si>
  <si>
    <t>810-629-1261</t>
  </si>
  <si>
    <t>www.tyronepca.org</t>
  </si>
  <si>
    <t>secretary@TyronePCA.org</t>
  </si>
  <si>
    <t>Rev. Lawrence Bowlin</t>
  </si>
  <si>
    <t>University Reformed Church</t>
  </si>
  <si>
    <t>517-351-6810</t>
  </si>
  <si>
    <t>www.universityreformedchurch.org</t>
  </si>
  <si>
    <t>urc@urcstaff.org</t>
  </si>
  <si>
    <t>Rev. Jason M. Helopoulos</t>
  </si>
  <si>
    <t>Gulf Coast</t>
  </si>
  <si>
    <t>CenterPoint Church</t>
  </si>
  <si>
    <t>850-222-4884</t>
  </si>
  <si>
    <t>www.cptchurch.com</t>
  </si>
  <si>
    <t>centerpoint@cptchurch.com</t>
  </si>
  <si>
    <t>Rev. Brian Douglas</t>
  </si>
  <si>
    <t>Chattahoochee Presbyterian Church</t>
  </si>
  <si>
    <t>850-272-7120</t>
  </si>
  <si>
    <t>ugandamission.net/hayes1/cpcgadsden/cpcgadsden.html</t>
  </si>
  <si>
    <t>r.carpenter18@yahoo.com</t>
  </si>
  <si>
    <t>Rev. Robert S. Hayes</t>
  </si>
  <si>
    <t>251-633-2002</t>
  </si>
  <si>
    <t>www.cpcmobile.com</t>
  </si>
  <si>
    <t>christpres.members@gmail.com</t>
  </si>
  <si>
    <t>Rev. Joshua Sparkman</t>
  </si>
  <si>
    <t>Christ Redeemer Church</t>
  </si>
  <si>
    <t>251-533-5711</t>
  </si>
  <si>
    <t>www.crcmobile.org</t>
  </si>
  <si>
    <t>ben@crcmobile.org</t>
  </si>
  <si>
    <t>Rev. Ben Nelson</t>
  </si>
  <si>
    <t>Concord Presbyterian Church</t>
  </si>
  <si>
    <t>850-932-6243</t>
  </si>
  <si>
    <t>www.concordpres.com</t>
  </si>
  <si>
    <t>admin@concordpres.com</t>
  </si>
  <si>
    <t>Dr. Jon Becker</t>
  </si>
  <si>
    <t>850-668-9504</t>
  </si>
  <si>
    <t>cornerstonepcatlh.com</t>
  </si>
  <si>
    <t>info@cornerstonepcatlh.com</t>
  </si>
  <si>
    <t>850-769-7448</t>
  </si>
  <si>
    <t>covpca.com</t>
  </si>
  <si>
    <t>info@covpca.com</t>
  </si>
  <si>
    <t>Rev. Stephen B. Tipton</t>
  </si>
  <si>
    <t>Eastern Shore Presbyterian Church</t>
  </si>
  <si>
    <t>251-928-0977</t>
  </si>
  <si>
    <t>www.easternshorepca.org</t>
  </si>
  <si>
    <t>espc@easternshorepca.org</t>
  </si>
  <si>
    <t>Dr. Gary R. Cox</t>
  </si>
  <si>
    <t>Fairfield Presbyterian Church</t>
  </si>
  <si>
    <t>850-455-7245</t>
  </si>
  <si>
    <t>www.fairfieldpca.com</t>
  </si>
  <si>
    <t>office@fairfieldpca.com</t>
  </si>
  <si>
    <t>Rev. Rafael P. LaGuardia</t>
  </si>
  <si>
    <t>850-785-7423</t>
  </si>
  <si>
    <t>www.firstprespc.org</t>
  </si>
  <si>
    <t>fpcpc.32401@comcast.net</t>
  </si>
  <si>
    <t>Rev. Heath Taws</t>
  </si>
  <si>
    <t>850-678-2521</t>
  </si>
  <si>
    <t>www.fpcniceville.org</t>
  </si>
  <si>
    <t>office@fpcniceville.org</t>
  </si>
  <si>
    <t>Rev. Joseph C. Grider</t>
  </si>
  <si>
    <t>251-368-5453</t>
  </si>
  <si>
    <t>www.firstpresbyterianatmore.com</t>
  </si>
  <si>
    <t>firstpresbyterianatmore@frontiernet.net</t>
  </si>
  <si>
    <t>251-345-3303</t>
  </si>
  <si>
    <t>www.gracemobile.org</t>
  </si>
  <si>
    <t>office@gracemobile.org</t>
  </si>
  <si>
    <t>Rev. James A. Bryars</t>
  </si>
  <si>
    <t>Grace Fellowship Presbyterian Church</t>
  </si>
  <si>
    <t>251-968-5302</t>
  </si>
  <si>
    <t>www.gracefellowshipoffoley.com</t>
  </si>
  <si>
    <t>gfpca.gulfcoast@gmail.com</t>
  </si>
  <si>
    <t>Rev. Richard A. Fennig</t>
  </si>
  <si>
    <t>850-973-2692</t>
  </si>
  <si>
    <t>Grace Redeemer PCA</t>
  </si>
  <si>
    <t>850-797-8849</t>
  </si>
  <si>
    <t>www.graceredeemerpca.org</t>
  </si>
  <si>
    <t>pastortyson@outlook.com</t>
  </si>
  <si>
    <t>Rev. Tyson Turner</t>
  </si>
  <si>
    <t>Gulf Coast Presbyterian Church</t>
  </si>
  <si>
    <t>678-979-5200</t>
  </si>
  <si>
    <t>gulfcoastpca.org</t>
  </si>
  <si>
    <t>bbennett@gulfcoastpca.org</t>
  </si>
  <si>
    <t>Rev. William Earl Bennett</t>
  </si>
  <si>
    <t>Lillian Fellowship Church</t>
  </si>
  <si>
    <t>706-816-1241</t>
  </si>
  <si>
    <t>www.lillianfellowship.org</t>
  </si>
  <si>
    <t>contact@lillianfellowship.org</t>
  </si>
  <si>
    <t>Rev. Dean E. Conkel</t>
  </si>
  <si>
    <t>Loxley Presbyterian Church</t>
  </si>
  <si>
    <t>251-929-4919</t>
  </si>
  <si>
    <t>loxleypresbyterian.com</t>
  </si>
  <si>
    <t>loxleypresbyterian@gmail.com</t>
  </si>
  <si>
    <t>Rev. Andrew Colbert</t>
  </si>
  <si>
    <t>McIlwain Memorial Presbyterian Church</t>
  </si>
  <si>
    <t>850-438-5449</t>
  </si>
  <si>
    <t>www.mcilwain.org</t>
  </si>
  <si>
    <t>info@mcilwainchurch.org</t>
  </si>
  <si>
    <t>Rev. David L. McIntosh Jr.</t>
  </si>
  <si>
    <t>New Philadelphia Presbyterian Church</t>
  </si>
  <si>
    <t>850-566-7015</t>
  </si>
  <si>
    <t>nppresbyterianchurch.com/</t>
  </si>
  <si>
    <t>nppcpastor@gmail.com</t>
  </si>
  <si>
    <t>Rev. Matthew Creamer</t>
  </si>
  <si>
    <t>Pinewoods Presbyterian Church</t>
  </si>
  <si>
    <t>850-968-9342</t>
  </si>
  <si>
    <t>www.pinewoodschurch.org</t>
  </si>
  <si>
    <t>info@pinewoodschurch.org</t>
  </si>
  <si>
    <t>Rev. Joel Treick</t>
  </si>
  <si>
    <t>850-837-2133</t>
  </si>
  <si>
    <t>www.safeharborpcadestin.org</t>
  </si>
  <si>
    <t>safeharborpca@gmail.com</t>
  </si>
  <si>
    <t>Rev. James Calderazzo</t>
  </si>
  <si>
    <t>Warrington Presbyterian Church</t>
  </si>
  <si>
    <t>850-455-0301</t>
  </si>
  <si>
    <t>www.wpca.net</t>
  </si>
  <si>
    <t>office@wpca.net</t>
  </si>
  <si>
    <t>Rev. Jerry R. Robbins</t>
  </si>
  <si>
    <t>850-623-3731</t>
  </si>
  <si>
    <t>westminstermilton.org</t>
  </si>
  <si>
    <t>wmpchurchsec@att.net</t>
  </si>
  <si>
    <t>Rev. Robert S. Hornick</t>
  </si>
  <si>
    <t>850-368-7668</t>
  </si>
  <si>
    <t>www.wpc-pca.com</t>
  </si>
  <si>
    <t>wpcpcaoffice@gmail.com</t>
  </si>
  <si>
    <t>Rev. Michael Chad Watkins</t>
  </si>
  <si>
    <t>850-894-4233</t>
  </si>
  <si>
    <t>www.wpctlh.org</t>
  </si>
  <si>
    <t>seanmcg86@aol.com</t>
  </si>
  <si>
    <t>Rev. Sean McGowan</t>
  </si>
  <si>
    <t>Wildwood Presbyterian Church</t>
  </si>
  <si>
    <t>850-894-1400</t>
  </si>
  <si>
    <t>www.wildwoodtlh.com</t>
  </si>
  <si>
    <t>info@wildwoodtlh.com</t>
  </si>
  <si>
    <t>Rev. David McNeely</t>
  </si>
  <si>
    <t>Gulfstream</t>
  </si>
  <si>
    <t>Boynton Beach Community Church</t>
  </si>
  <si>
    <t>561-733-9400</t>
  </si>
  <si>
    <t>www.bbcconline.com</t>
  </si>
  <si>
    <t>info@bbcconline.com</t>
  </si>
  <si>
    <t>Rev. Dudley R. Hodges</t>
  </si>
  <si>
    <t>Christ Community Church PCA Palm Beach</t>
  </si>
  <si>
    <t>561-793-1007</t>
  </si>
  <si>
    <t>www.cccpalmbeach.com</t>
  </si>
  <si>
    <t>info@cccpalmbeach.com</t>
  </si>
  <si>
    <t>Rev. Peter A. Bartuska</t>
  </si>
  <si>
    <t>618-444-6006</t>
  </si>
  <si>
    <t>www.christthekingpsl.com</t>
  </si>
  <si>
    <t>christthekingpsl@gmail.com</t>
  </si>
  <si>
    <t>Rev. Jason Paugh</t>
  </si>
  <si>
    <t>561-318-1634</t>
  </si>
  <si>
    <t>www.cornerstone-pca.org</t>
  </si>
  <si>
    <t>office@cornerstone-pca.org</t>
  </si>
  <si>
    <t>Rev. Mark Murnan</t>
  </si>
  <si>
    <t>Emanuel Presbyterian Church</t>
  </si>
  <si>
    <t>561-577-2140</t>
  </si>
  <si>
    <t>www.ipemanuel.net</t>
  </si>
  <si>
    <t>ipemanuel@live.com</t>
  </si>
  <si>
    <t>Rev. Ederson Emerick</t>
  </si>
  <si>
    <t>772-692-1995</t>
  </si>
  <si>
    <t>www.gracestuart.com</t>
  </si>
  <si>
    <t>info@gracestuart.com</t>
  </si>
  <si>
    <t>Rev. Bernie van Eyk</t>
  </si>
  <si>
    <t>Lake Osborne Presbyterian Church</t>
  </si>
  <si>
    <t>561-582-5686</t>
  </si>
  <si>
    <t>www.lakeosborne.org</t>
  </si>
  <si>
    <t>info@lakeosborne.org</t>
  </si>
  <si>
    <t>Rev. Adam Masterson</t>
  </si>
  <si>
    <t>New Song</t>
  </si>
  <si>
    <t>561-421-0639</t>
  </si>
  <si>
    <t>newsongwpb.com</t>
  </si>
  <si>
    <t>info@newsongwpb.com</t>
  </si>
  <si>
    <t>Rev. Ronnie Perry</t>
  </si>
  <si>
    <t>Sand Harbor Presbyterian Church</t>
  </si>
  <si>
    <t>561-316-3862</t>
  </si>
  <si>
    <t>www.sandharborpca.org</t>
  </si>
  <si>
    <t>sandharborpresbyterian@gmail.com</t>
  </si>
  <si>
    <t>Rev. Andrew L. Jacobson</t>
  </si>
  <si>
    <t>Seacrest Presbyterian Church</t>
  </si>
  <si>
    <t>561-276-5533</t>
  </si>
  <si>
    <t>www.seacrestchurch.com</t>
  </si>
  <si>
    <t>spc@seacrestchurch.com</t>
  </si>
  <si>
    <t>Spanish River Church</t>
  </si>
  <si>
    <t>561-994-5000</t>
  </si>
  <si>
    <t>www.spanishriver.com</t>
  </si>
  <si>
    <t>hello@spanishriver.com</t>
  </si>
  <si>
    <t>Rev. David Patrick Cassidy</t>
  </si>
  <si>
    <t>Treasure Coast Presbyterian Church</t>
  </si>
  <si>
    <t>772-223-8718</t>
  </si>
  <si>
    <t>www.treasurecoastpca.org</t>
  </si>
  <si>
    <t>admin@treasurecoastpca.org</t>
  </si>
  <si>
    <t>Rev. Robert Edenfield</t>
  </si>
  <si>
    <t>Truth Point Church</t>
  </si>
  <si>
    <t>561-891-9973</t>
  </si>
  <si>
    <t>www.truthpoint.org</t>
  </si>
  <si>
    <t>info@truthpoint.org</t>
  </si>
  <si>
    <t>Rev. Matthew Eusey</t>
  </si>
  <si>
    <t>Heartland</t>
  </si>
  <si>
    <t>Christ the Redeemer</t>
  </si>
  <si>
    <t>816-927-1950</t>
  </si>
  <si>
    <t>christtheredeemer-ls.org</t>
  </si>
  <si>
    <t>Rev. Jason T. Wegener</t>
  </si>
  <si>
    <t>Evangel Presbyterian Church</t>
  </si>
  <si>
    <t>316-942-5882</t>
  </si>
  <si>
    <t>www.evangelpca.org</t>
  </si>
  <si>
    <t>church@evangelpca.org</t>
  </si>
  <si>
    <t>Rev. D. Timothy Rackley</t>
  </si>
  <si>
    <t>785-843-2005</t>
  </si>
  <si>
    <t>gpca.church</t>
  </si>
  <si>
    <t>gracepca@gpca.church</t>
  </si>
  <si>
    <t>Rev. George S. Boomer</t>
  </si>
  <si>
    <t>Heartland Community Church</t>
  </si>
  <si>
    <t>316-686-0060</t>
  </si>
  <si>
    <t>www.heartlandpca.org</t>
  </si>
  <si>
    <t>isabelle@heartlandpca.org</t>
  </si>
  <si>
    <t>Rev. Jonathan Whitley</t>
  </si>
  <si>
    <t>Kirk of the Plains</t>
  </si>
  <si>
    <t>316-854-5200</t>
  </si>
  <si>
    <t>kotp.org</t>
  </si>
  <si>
    <t>office@kotp.org</t>
  </si>
  <si>
    <t>Rev. Rick Franks</t>
  </si>
  <si>
    <t>Manhattan Presbyterian Church</t>
  </si>
  <si>
    <t>785-341-0824</t>
  </si>
  <si>
    <t>manhattanpres.com</t>
  </si>
  <si>
    <t>brian@ManhattanPres.com</t>
  </si>
  <si>
    <t>Rev. Brian Hough</t>
  </si>
  <si>
    <t>New Hope Presbyterian Church in America</t>
  </si>
  <si>
    <t>913-782-7325</t>
  </si>
  <si>
    <t>www.newhopepca.net</t>
  </si>
  <si>
    <t>office@newhopepca.net</t>
  </si>
  <si>
    <t>Rev. Jim A. Baxter</t>
  </si>
  <si>
    <t>Oak Hills Presbyterian Church</t>
  </si>
  <si>
    <t>913-341-4500</t>
  </si>
  <si>
    <t>www.oakhillspca.com</t>
  </si>
  <si>
    <t>office@oakhillspca.com</t>
  </si>
  <si>
    <t>Rev. Dale Thiele</t>
  </si>
  <si>
    <t>Park Woods Presbyterian Church</t>
  </si>
  <si>
    <t>parkwoods.org</t>
  </si>
  <si>
    <t>pastor@parkwoods.org</t>
  </si>
  <si>
    <t>Rev. Peter Martin Dietsch</t>
  </si>
  <si>
    <t>913-685-2322</t>
  </si>
  <si>
    <t>www.redeemer-pca.org</t>
  </si>
  <si>
    <t>office@redeemer-pca.org</t>
  </si>
  <si>
    <t>Dr. Anthony J. Felich</t>
  </si>
  <si>
    <t>Salina Presbyterian Church</t>
  </si>
  <si>
    <t>785-289-5056</t>
  </si>
  <si>
    <t>www.salinapca.org</t>
  </si>
  <si>
    <t>salinapca@gmail.com</t>
  </si>
  <si>
    <t>Heritage</t>
  </si>
  <si>
    <t>302-508-5230</t>
  </si>
  <si>
    <t>www.centerpointpca.org</t>
  </si>
  <si>
    <t>admin@centerpointpca.org</t>
  </si>
  <si>
    <t>Rev. David Robert Dorst</t>
  </si>
  <si>
    <t>City Church Wilmington</t>
  </si>
  <si>
    <t>302-409-0229</t>
  </si>
  <si>
    <t>www.citychurchwilmington.com</t>
  </si>
  <si>
    <t>info@citychurchwilmington.com</t>
  </si>
  <si>
    <t>Rev. Jason Sica</t>
  </si>
  <si>
    <t>610-255-5512</t>
  </si>
  <si>
    <t>www.cornerstonepca.com</t>
  </si>
  <si>
    <t>office@cornerstonepca.com</t>
  </si>
  <si>
    <t>Rev. William Joseph Haines</t>
  </si>
  <si>
    <t>Crossroads Presbyterian Church</t>
  </si>
  <si>
    <t>302-378-6235</t>
  </si>
  <si>
    <t>www.crossroadsde.com</t>
  </si>
  <si>
    <t>office@crossroadsde.com</t>
  </si>
  <si>
    <t>Rev. Michael Hernandez</t>
  </si>
  <si>
    <t>East Gate Presbyterian Church</t>
  </si>
  <si>
    <t>302-945-5498</t>
  </si>
  <si>
    <t>www.eastgatepres.org</t>
  </si>
  <si>
    <t>church@eastgatepres.org</t>
  </si>
  <si>
    <t>Rev. Kevin Gladding</t>
  </si>
  <si>
    <t>302-737-2300</t>
  </si>
  <si>
    <t>www.epcnewark.org</t>
  </si>
  <si>
    <t>Rev. Chad Barber</t>
  </si>
  <si>
    <t>Fair Hill Church</t>
  </si>
  <si>
    <t>410-314-1333</t>
  </si>
  <si>
    <t>www.fairhillchurch.org</t>
  </si>
  <si>
    <t>info@fairhillchurch.org</t>
  </si>
  <si>
    <t>Rev. Stephen Coward</t>
  </si>
  <si>
    <t>302-764-8615</t>
  </si>
  <si>
    <t>www.faithwilmington.com</t>
  </si>
  <si>
    <t>office@faithwilmington.com</t>
  </si>
  <si>
    <t>Rev. Kevin Koslowsky</t>
  </si>
  <si>
    <t>Good News Church</t>
  </si>
  <si>
    <t>302-239-7631</t>
  </si>
  <si>
    <t>goodnewsde.com</t>
  </si>
  <si>
    <t>office@goodnewschurchde.com</t>
  </si>
  <si>
    <t>Rev. Samuel D. DeSocio</t>
  </si>
  <si>
    <t>Gospel Church for All Nations</t>
  </si>
  <si>
    <t>302-388-1147</t>
  </si>
  <si>
    <t>www.gospelcan.org</t>
  </si>
  <si>
    <t>douglperkins@gmail.com</t>
  </si>
  <si>
    <t>Rev. Douglas L. Perkins</t>
  </si>
  <si>
    <t>302-734-8150</t>
  </si>
  <si>
    <t>www.gracedover.com</t>
  </si>
  <si>
    <t>grace@gracedover.com</t>
  </si>
  <si>
    <t>Rev. Joshua Suh</t>
  </si>
  <si>
    <t>Great Exchange Church</t>
  </si>
  <si>
    <t>greatexchangechurch.org</t>
  </si>
  <si>
    <t>tyler@greatexchangechurch.org</t>
  </si>
  <si>
    <t>Rev. Tyler James Brown</t>
  </si>
  <si>
    <t>Heritage Presbyterian Church</t>
  </si>
  <si>
    <t>302-328-3800</t>
  </si>
  <si>
    <t>www.heritagepca.net</t>
  </si>
  <si>
    <t>office@heritagepca.net</t>
  </si>
  <si>
    <t>Rev. Ruben Sernas</t>
  </si>
  <si>
    <t>484-589-0464</t>
  </si>
  <si>
    <t>explorehopechurch.org</t>
  </si>
  <si>
    <t>pastorwill@explorehopechurch.org</t>
  </si>
  <si>
    <t>Rev. William Stern</t>
  </si>
  <si>
    <t>410-546-0577</t>
  </si>
  <si>
    <t>www.providencesalisbury.org</t>
  </si>
  <si>
    <t>jason.shelton@providencesalisbury.org</t>
  </si>
  <si>
    <t>Rev. Jason B. Shelton</t>
  </si>
  <si>
    <t>Shore Harvest Presbyterian Church</t>
  </si>
  <si>
    <t>410-763-7070</t>
  </si>
  <si>
    <t>www.shoreharvest.org</t>
  </si>
  <si>
    <t>scott.shaw@shoreharvest.org</t>
  </si>
  <si>
    <t>Rev. Scott Shaw</t>
  </si>
  <si>
    <t>Stillwaters Presbyterian Church, PCA</t>
  </si>
  <si>
    <t>610-869-2009</t>
  </si>
  <si>
    <t>www.stillwatersfamily.com</t>
  </si>
  <si>
    <t>tony3stephens3@gmail.com</t>
  </si>
  <si>
    <t>The Town (PCA)</t>
  </si>
  <si>
    <t>302-464-5782</t>
  </si>
  <si>
    <t>www.thetown.org</t>
  </si>
  <si>
    <t>info@thetown.org</t>
  </si>
  <si>
    <t>Rev. Daniel Andrew Betters</t>
  </si>
  <si>
    <t>Highlands</t>
  </si>
  <si>
    <t>Andrews Presbyterian Church</t>
  </si>
  <si>
    <t>828-321-5635</t>
  </si>
  <si>
    <t>www.andrewspca.org</t>
  </si>
  <si>
    <t>milltownpops4@yahoo.com</t>
  </si>
  <si>
    <t>Rev. Larry W. Wilson</t>
  </si>
  <si>
    <t>Arden Presbyterian Church</t>
  </si>
  <si>
    <t>828-684-7221</t>
  </si>
  <si>
    <t>www.ardenpres.org</t>
  </si>
  <si>
    <t>info@ardenpres.org</t>
  </si>
  <si>
    <t>Rev. Wesley Strebeck</t>
  </si>
  <si>
    <t>828-884-3305</t>
  </si>
  <si>
    <t>www.cornerstonepcabrevard.com</t>
  </si>
  <si>
    <t>cornerstonep@comporium.net</t>
  </si>
  <si>
    <t>Rev. H. Andrew Silman</t>
  </si>
  <si>
    <t>828-693-8651</t>
  </si>
  <si>
    <t>www.covpca.org</t>
  </si>
  <si>
    <t>secretary@covpca.org</t>
  </si>
  <si>
    <t>Rev. Stephen Mirich Jr.</t>
  </si>
  <si>
    <t>828-456-4381</t>
  </si>
  <si>
    <t>www.covenantpcawaynesville.org</t>
  </si>
  <si>
    <t>pastorlsjones@att.net</t>
  </si>
  <si>
    <t>828-253-6578</t>
  </si>
  <si>
    <t>www.covenantreformed.net</t>
  </si>
  <si>
    <t>office@covenantreformed.net</t>
  </si>
  <si>
    <t>Rev. Sean McCann</t>
  </si>
  <si>
    <t>CrossPoint Community Church</t>
  </si>
  <si>
    <t>828-264-5288</t>
  </si>
  <si>
    <t>www.crosspointboone.com</t>
  </si>
  <si>
    <t>scottstewart25@gmail.com</t>
  </si>
  <si>
    <t>Rev. M. Scott Stewart</t>
  </si>
  <si>
    <t>Emmanuel Presbyterian Church</t>
  </si>
  <si>
    <t>www.emmanuelpresbyterian.org</t>
  </si>
  <si>
    <t>timjmcq@yahoo.com</t>
  </si>
  <si>
    <t>Rev. Tim J. McQuitty</t>
  </si>
  <si>
    <t>Fairview Christian Fellowship</t>
  </si>
  <si>
    <t>828-329-3514</t>
  </si>
  <si>
    <t>fairviewfellowship.com</t>
  </si>
  <si>
    <t>pastor@fairviewfellowship.com</t>
  </si>
  <si>
    <t>Rev. Trevor Allen</t>
  </si>
  <si>
    <t>828-433-1052</t>
  </si>
  <si>
    <t>www.morfaith.org</t>
  </si>
  <si>
    <t>xmikep@gmail.com</t>
  </si>
  <si>
    <t>Rev. Michael E. Thompson</t>
  </si>
  <si>
    <t>828-733-0859</t>
  </si>
  <si>
    <t>www.fellowshippca.com</t>
  </si>
  <si>
    <t>Fellowshippca@gmail.com</t>
  </si>
  <si>
    <t>Rev. Cooper Starnes</t>
  </si>
  <si>
    <t>423-623-8652</t>
  </si>
  <si>
    <t>Rev. David V. Dupee</t>
  </si>
  <si>
    <t>828-645-7344</t>
  </si>
  <si>
    <t>www.fpcweaverville.org</t>
  </si>
  <si>
    <t>firstpca@fpcweaverville.com</t>
  </si>
  <si>
    <t>Rev. Skip Gillikin</t>
  </si>
  <si>
    <t>Frank Presbyterian Church</t>
  </si>
  <si>
    <t>828-733-8777</t>
  </si>
  <si>
    <t>bettyandhal@icloud.com</t>
  </si>
  <si>
    <t>828-357-5658</t>
  </si>
  <si>
    <t>friendshippca.com</t>
  </si>
  <si>
    <t>1137friendship@gmail.com</t>
  </si>
  <si>
    <t>Rev. Robert R. Drake</t>
  </si>
  <si>
    <t>828-243-3488</t>
  </si>
  <si>
    <t>graceandpeaceasheville.com</t>
  </si>
  <si>
    <t>mayberrylsd@gmail.com</t>
  </si>
  <si>
    <t>Rev. Jonathan D. Inman</t>
  </si>
  <si>
    <t>Grace Blue Ridge</t>
  </si>
  <si>
    <t>828-393-5147</t>
  </si>
  <si>
    <t>www.graceblueridge.com</t>
  </si>
  <si>
    <t>info@graceblueridge.com</t>
  </si>
  <si>
    <t>Rev. Chas Morris</t>
  </si>
  <si>
    <t>Grace Community</t>
  </si>
  <si>
    <t>828-508-7836</t>
  </si>
  <si>
    <t>revscotthill1@gmail.com</t>
  </si>
  <si>
    <t>Rev. Scott E. Hill</t>
  </si>
  <si>
    <t>Grace Foothills</t>
  </si>
  <si>
    <t>828-338-8887</t>
  </si>
  <si>
    <t>gracefoothills.org</t>
  </si>
  <si>
    <t>gracefoothills@gmail.com</t>
  </si>
  <si>
    <t>Grace Highlands Presbyterian Church</t>
  </si>
  <si>
    <t>www.gracehighlands.org</t>
  </si>
  <si>
    <t>graham.gracehighlands@gmail.com</t>
  </si>
  <si>
    <t>Rev. Graham Isaac Svendsen</t>
  </si>
  <si>
    <t>Grace Mills River</t>
  </si>
  <si>
    <t>828-891-2006</t>
  </si>
  <si>
    <t>www.gracemillsriver.org</t>
  </si>
  <si>
    <t>gracemillsriverinfo@gmail.com</t>
  </si>
  <si>
    <t>Rev. Patrick Lafferty</t>
  </si>
  <si>
    <t>Hazelwood Presbyterian Church</t>
  </si>
  <si>
    <t>828-456-3912</t>
  </si>
  <si>
    <t>www.hazelwoodpca.org</t>
  </si>
  <si>
    <t>pastorhpcpca@gmail.com</t>
  </si>
  <si>
    <t>Rev. Steven L. Muzio</t>
  </si>
  <si>
    <t>Malvern Hills Presbyterian Church</t>
  </si>
  <si>
    <t>828-258-8624</t>
  </si>
  <si>
    <t>mhpcasheville.org</t>
  </si>
  <si>
    <t>mhpc.sec@gmail.com</t>
  </si>
  <si>
    <t>Rev. Walt DeHart</t>
  </si>
  <si>
    <t>Memorial Presbyterian Church</t>
  </si>
  <si>
    <t>423-543-2711</t>
  </si>
  <si>
    <t>memorialpca.com</t>
  </si>
  <si>
    <t>memorialpca@gmail.com</t>
  </si>
  <si>
    <t>Rev. Tim Mindemann</t>
  </si>
  <si>
    <t>828-837-9412</t>
  </si>
  <si>
    <t>www.providencepcamurphy.org</t>
  </si>
  <si>
    <t>providencemurphy@gmail.com</t>
  </si>
  <si>
    <t>Rev. David Hina</t>
  </si>
  <si>
    <t>Redeemer Church PCA</t>
  </si>
  <si>
    <t>828-586-5811</t>
  </si>
  <si>
    <t>www.redeemersylva.org</t>
  </si>
  <si>
    <t>redeemerpcasylva@gmail.com</t>
  </si>
  <si>
    <t>Rev. Steven Hansen</t>
  </si>
  <si>
    <t>828-299-3433</t>
  </si>
  <si>
    <t>www.trinityasheville.com</t>
  </si>
  <si>
    <t>tish@trinityasheville.com</t>
  </si>
  <si>
    <t>Rev. Robert Recio</t>
  </si>
  <si>
    <t>Whiteside Presbyterian Church</t>
  </si>
  <si>
    <t>828-743-2122</t>
  </si>
  <si>
    <t>Rev. Sam J. Forrester</t>
  </si>
  <si>
    <t>Hills and Plains</t>
  </si>
  <si>
    <t>Christ Church Bentonville</t>
  </si>
  <si>
    <t>479-644-9248</t>
  </si>
  <si>
    <t>christchurchbentonville.org</t>
  </si>
  <si>
    <t>christaylor@christchurchbentonville.org</t>
  </si>
  <si>
    <t>Rev. Chris Taylor</t>
  </si>
  <si>
    <t>479-305-0153</t>
  </si>
  <si>
    <t>www.cccfay.com</t>
  </si>
  <si>
    <t>office@cccfay.com</t>
  </si>
  <si>
    <t>Rev. Dave Abney</t>
  </si>
  <si>
    <t>918-749-1629</t>
  </si>
  <si>
    <t>www.christpresbyterian.church</t>
  </si>
  <si>
    <t>info@christpresbyterian.church</t>
  </si>
  <si>
    <t>Rev. Jeremy Fair</t>
  </si>
  <si>
    <t>Christ Presbyterian Church of Claremore</t>
  </si>
  <si>
    <t>918-342-5134</t>
  </si>
  <si>
    <t>Rev. David Schwenk</t>
  </si>
  <si>
    <t>405-237-9285</t>
  </si>
  <si>
    <t>www.ctknorman.org</t>
  </si>
  <si>
    <t>mikebiggs@ctknorman.org</t>
  </si>
  <si>
    <t>Rev. Martin S.C. (Mike) Biggs</t>
  </si>
  <si>
    <t>417-553-1023</t>
  </si>
  <si>
    <t>www.ctkjoplin.com</t>
  </si>
  <si>
    <t>office@ctkjoplin.com</t>
  </si>
  <si>
    <t>Rev. Levi Bakerink</t>
  </si>
  <si>
    <t>City Presbyterian Church</t>
  </si>
  <si>
    <t>www.citypresokc.com</t>
  </si>
  <si>
    <t>Rev. Jason Hsu</t>
  </si>
  <si>
    <t>479-442-5267</t>
  </si>
  <si>
    <t>www.covenantchurchpca.org</t>
  </si>
  <si>
    <t>covenant@covenantchurchpca.org</t>
  </si>
  <si>
    <t>Rev. Paul S. Sagan</t>
  </si>
  <si>
    <t>First Reformed Presbyterian Church</t>
  </si>
  <si>
    <t>405-385-9818</t>
  </si>
  <si>
    <t>www.frpcminco.org</t>
  </si>
  <si>
    <t>jason@frpcminco.org</t>
  </si>
  <si>
    <t>Rev. Jason Averill</t>
  </si>
  <si>
    <t>Gospel Fellowship</t>
  </si>
  <si>
    <t>417-766-3030</t>
  </si>
  <si>
    <t>www.gospelsgf.org</t>
  </si>
  <si>
    <t>dustin@gospelsgf.org</t>
  </si>
  <si>
    <t>Rev. Dustin Ray</t>
  </si>
  <si>
    <t>918-200-9169</t>
  </si>
  <si>
    <t>graceandpeacetulsa.com</t>
  </si>
  <si>
    <t>info@graceandpeacetulsa.com</t>
  </si>
  <si>
    <t>Rev. Shane Hatfield</t>
  </si>
  <si>
    <t>405-334-9411</t>
  </si>
  <si>
    <t>www.gracestillwater.com</t>
  </si>
  <si>
    <t>admin@gracestillwater.com</t>
  </si>
  <si>
    <t>Rev. Wilson Van Hooser</t>
  </si>
  <si>
    <t>405-752-2270</t>
  </si>
  <si>
    <t>www.heritagepca.org</t>
  </si>
  <si>
    <t>email@heritagepca.org</t>
  </si>
  <si>
    <t>Rev. Dr. Michael W. Philliber</t>
  </si>
  <si>
    <t>918-766-5109</t>
  </si>
  <si>
    <t>hopepresbyterian.church</t>
  </si>
  <si>
    <t>peterjohnson@hopepresbyterian.church</t>
  </si>
  <si>
    <t>Rev. Peter Johnson</t>
  </si>
  <si>
    <t>King's Cross Church</t>
  </si>
  <si>
    <t>405-788-7267</t>
  </si>
  <si>
    <t>kingscrossokc.com</t>
  </si>
  <si>
    <t>office@kingscrossokc.com</t>
  </si>
  <si>
    <t>Rev. Casey Shutt</t>
  </si>
  <si>
    <t>539-204-4704</t>
  </si>
  <si>
    <t>www.newcitytulsa.com</t>
  </si>
  <si>
    <t>caleb.long@newcitytulsa.com</t>
  </si>
  <si>
    <t>Rev. Caleb Long</t>
  </si>
  <si>
    <t>www.redeemerpcaedmond.org</t>
  </si>
  <si>
    <t>cwooten04@gmail.com</t>
  </si>
  <si>
    <t>Rev. Clay Wooten</t>
  </si>
  <si>
    <t>479-373-6076</t>
  </si>
  <si>
    <t>www.redeemersiloam.org</t>
  </si>
  <si>
    <t>info@redeemersiloam.org</t>
  </si>
  <si>
    <t>Rev. Theodore T. Wenger</t>
  </si>
  <si>
    <t>RiverOaks Presbyterian Church</t>
  </si>
  <si>
    <t>918-346-4850</t>
  </si>
  <si>
    <t>www.riveroakstulsa.com</t>
  </si>
  <si>
    <t>rjones@riveroakstulsa.com</t>
  </si>
  <si>
    <t>Rev. Ricky Dean Jones</t>
  </si>
  <si>
    <t>Shawnee Presbyterian Church</t>
  </si>
  <si>
    <t>405-612-2784</t>
  </si>
  <si>
    <t>www.shawneepresok.com</t>
  </si>
  <si>
    <t>matt@shawneepresok.com</t>
  </si>
  <si>
    <t>Rev. Matt Wiley</t>
  </si>
  <si>
    <t>Three Rivers Church (PCA)</t>
  </si>
  <si>
    <t>918-801-7525</t>
  </si>
  <si>
    <t>3riverspca.com</t>
  </si>
  <si>
    <t>Rev. Spencer Murphy</t>
  </si>
  <si>
    <t>Trinity Grace Church</t>
  </si>
  <si>
    <t>479-636-9977</t>
  </si>
  <si>
    <t>www.trinitygrace.org</t>
  </si>
  <si>
    <t>chris@trinitygrace.org</t>
  </si>
  <si>
    <t>Rev. Chris A. Miller</t>
  </si>
  <si>
    <t>918-516-2772</t>
  </si>
  <si>
    <t>www.trinityowasso.com</t>
  </si>
  <si>
    <t>connections@trinityowasso.com</t>
  </si>
  <si>
    <t>Rev. Blake A. Altman</t>
  </si>
  <si>
    <t>Houston Metro</t>
  </si>
  <si>
    <t>Advent Presbyterian Church of Houston</t>
  </si>
  <si>
    <t>713-907-4404</t>
  </si>
  <si>
    <t>www.adventpres.org</t>
  </si>
  <si>
    <t>taylor.leachman@adventpres.org</t>
  </si>
  <si>
    <t>Rev. Taylor Leachman</t>
  </si>
  <si>
    <t>Bay Area Presbyterian Church</t>
  </si>
  <si>
    <t>281-280-0713</t>
  </si>
  <si>
    <t>www.bapc.org</t>
  </si>
  <si>
    <t>bapc@bapc.org</t>
  </si>
  <si>
    <t>Rev. Christopher D. Yates</t>
  </si>
  <si>
    <t>Christ Church Katy</t>
  </si>
  <si>
    <t>281-392-0002</t>
  </si>
  <si>
    <t>www.cckpca.org/</t>
  </si>
  <si>
    <t>Rev. Fred Greco</t>
  </si>
  <si>
    <t>713-526-1188</t>
  </si>
  <si>
    <t>www.cpchouston.org</t>
  </si>
  <si>
    <t>clerk@cpchouston.org</t>
  </si>
  <si>
    <t>Rev. Richard B. Harris</t>
  </si>
  <si>
    <t>936-293-0881</t>
  </si>
  <si>
    <t>cpchuntsville.org</t>
  </si>
  <si>
    <t>info@cpchuntsville.org</t>
  </si>
  <si>
    <t>Rev. Nolan Williamson</t>
  </si>
  <si>
    <t>713-892-5464</t>
  </si>
  <si>
    <t>www.christtheking.com</t>
  </si>
  <si>
    <t>info@christtheking.com</t>
  </si>
  <si>
    <t>Rev. John Trapp</t>
  </si>
  <si>
    <t>Cornerstone Houston</t>
  </si>
  <si>
    <t>713-703-0831</t>
  </si>
  <si>
    <t>www.cornerstonehouston.com</t>
  </si>
  <si>
    <t>info@cornerstonehouston.com</t>
  </si>
  <si>
    <t>Rev. Jonathan Blake Arnoult</t>
  </si>
  <si>
    <t>281-870-0349</t>
  </si>
  <si>
    <t>www.covenantpca.org</t>
  </si>
  <si>
    <t>covenantoffice@sbcglobal.net</t>
  </si>
  <si>
    <t>Rev. Luis Veiga</t>
  </si>
  <si>
    <t>936-465-1525</t>
  </si>
  <si>
    <t>pcalufkin@consolidated.net</t>
  </si>
  <si>
    <t>Rev. Mark A. O'Neill</t>
  </si>
  <si>
    <t>281-296-0911</t>
  </si>
  <si>
    <t>gpcwoodlands.org</t>
  </si>
  <si>
    <t>admin@gpcwoodlands.org</t>
  </si>
  <si>
    <t>Rev. Bradley Wright</t>
  </si>
  <si>
    <t>Hosanna Community Church</t>
  </si>
  <si>
    <t>832-928-5805</t>
  </si>
  <si>
    <t>https://www.facebook.com/hosannatomball</t>
  </si>
  <si>
    <t>philfinserv@yahoo.com</t>
  </si>
  <si>
    <t>Rev. Gerald Phillips</t>
  </si>
  <si>
    <t>832-247-0423</t>
  </si>
  <si>
    <t>kingscrosscypress.org</t>
  </si>
  <si>
    <t>clerkofsession@kingscrosscypress.org</t>
  </si>
  <si>
    <t>Rev. Steve Schaper</t>
  </si>
  <si>
    <t>Oaklawn Presbyterian Church</t>
  </si>
  <si>
    <t>713-921-5635</t>
  </si>
  <si>
    <t>oaklawnreformed.org</t>
  </si>
  <si>
    <t>oaklawnpresbyterian@gmail.com</t>
  </si>
  <si>
    <t>281-980-2522</t>
  </si>
  <si>
    <t>providencepresbyterian.org</t>
  </si>
  <si>
    <t>armccall@juno.com</t>
  </si>
  <si>
    <t>Rev. Seth Skogen</t>
  </si>
  <si>
    <t>281-201-3721</t>
  </si>
  <si>
    <t>www.redeemersl.org</t>
  </si>
  <si>
    <t>admin@redeemersl.org</t>
  </si>
  <si>
    <t>Rev. Janas Caruncho</t>
  </si>
  <si>
    <t>Reformed Presbyterian Church</t>
  </si>
  <si>
    <t>409-898-3558</t>
  </si>
  <si>
    <t>www.rpcbmt.org</t>
  </si>
  <si>
    <t>rpc@rpcbmt.org</t>
  </si>
  <si>
    <t>Rev. Mark J. Blalack</t>
  </si>
  <si>
    <t>Riverside Church</t>
  </si>
  <si>
    <t>409-234-9345</t>
  </si>
  <si>
    <t>www.riversidetx.org</t>
  </si>
  <si>
    <t>josh.rieger@riversidetx.org</t>
  </si>
  <si>
    <t>Rev. Joshua Michael Rieger</t>
  </si>
  <si>
    <t>Southwest Presbyterian Church</t>
  </si>
  <si>
    <t>713-432-0040</t>
  </si>
  <si>
    <t>swpres.org</t>
  </si>
  <si>
    <t>swpresbyterian@gmail.com</t>
  </si>
  <si>
    <t>Rev. David L. Wakeland</t>
  </si>
  <si>
    <t>Spring Cypress Presbyterian Church</t>
  </si>
  <si>
    <t>281-320-3650</t>
  </si>
  <si>
    <t>www.springcypresschurch.com</t>
  </si>
  <si>
    <t>office@springcypresschurch.com</t>
  </si>
  <si>
    <t>Rev. Benjamin S. Duncan</t>
  </si>
  <si>
    <t>The Woodlands Reformed Church</t>
  </si>
  <si>
    <t>woodlandsreformed.org/</t>
  </si>
  <si>
    <t>info@woodlandsreformed.org</t>
  </si>
  <si>
    <t>Rev. Juan Carlos Martinez</t>
  </si>
  <si>
    <t>Illiana</t>
  </si>
  <si>
    <t>Bethel Reformed Presbyterian Church</t>
  </si>
  <si>
    <t>618-443-3521</t>
  </si>
  <si>
    <t>www.bethelrpc.com</t>
  </si>
  <si>
    <t>bethel.reformedpresbyterian@gmail.com</t>
  </si>
  <si>
    <t>Rev. Alex Eppstein</t>
  </si>
  <si>
    <t>Center Grove Presbyterian Church</t>
  </si>
  <si>
    <t>618-656-9485</t>
  </si>
  <si>
    <t>www.centergrove.org</t>
  </si>
  <si>
    <t>church@centergrove.org</t>
  </si>
  <si>
    <t>Rev. Wes James</t>
  </si>
  <si>
    <t>270-685-3055</t>
  </si>
  <si>
    <t>www.cpcky.org</t>
  </si>
  <si>
    <t>Christpca@juno.com</t>
  </si>
  <si>
    <t>Rev. John O. Birkett</t>
  </si>
  <si>
    <t>618-939-7116</t>
  </si>
  <si>
    <t>www.concordwaterloo.org</t>
  </si>
  <si>
    <t>concordpresoffice@gmail.com</t>
  </si>
  <si>
    <t>Rev. Brian Matthew Sandifer</t>
  </si>
  <si>
    <t>618-529-1616</t>
  </si>
  <si>
    <t>www.graceprescarbondale.org</t>
  </si>
  <si>
    <t>gracecarbondalepca@gmail.com</t>
  </si>
  <si>
    <t>Rev. Harris Adams</t>
  </si>
  <si>
    <t>Grandcote Reformed Presbyterian Church</t>
  </si>
  <si>
    <t>618-758-2432</t>
  </si>
  <si>
    <t>jjstark@frontier.com</t>
  </si>
  <si>
    <t>Living Hope Church</t>
  </si>
  <si>
    <t>814-574-5901</t>
  </si>
  <si>
    <t>www.livinghopeth.com</t>
  </si>
  <si>
    <t>Rev. Chris Rufener</t>
  </si>
  <si>
    <t>Marissa Presbyterian Church</t>
  </si>
  <si>
    <t>618-295-2292</t>
  </si>
  <si>
    <t>www.marissapres.org</t>
  </si>
  <si>
    <t>jsryan3@frontier.com</t>
  </si>
  <si>
    <t>618-505-0155</t>
  </si>
  <si>
    <t>www.providencepres.net</t>
  </si>
  <si>
    <t>church@providencepres.net</t>
  </si>
  <si>
    <t>Rev. Scott Edburg</t>
  </si>
  <si>
    <t>Reformed Presbyterian Church of Cutler</t>
  </si>
  <si>
    <t>618-497-2489</t>
  </si>
  <si>
    <t>curtrabe@yahoo.com</t>
  </si>
  <si>
    <t>Rev. W. Curt Rabe</t>
  </si>
  <si>
    <t>618-466-5756</t>
  </si>
  <si>
    <t>www.wpcgodfrey.org</t>
  </si>
  <si>
    <t>office@wpcgodfrey.org</t>
  </si>
  <si>
    <t>Rev. Adrian Das</t>
  </si>
  <si>
    <t>www.westminstervincennes.org</t>
  </si>
  <si>
    <t>Iowa</t>
  </si>
  <si>
    <t>Colfax Center Presbyterian Church</t>
  </si>
  <si>
    <t>319-824-5231</t>
  </si>
  <si>
    <t>www.colfaxcenterchurch.org</t>
  </si>
  <si>
    <t>pastor@colfaxcenterchurch.org</t>
  </si>
  <si>
    <t>Rev. Luke Wolfe</t>
  </si>
  <si>
    <t>641-847-3188</t>
  </si>
  <si>
    <t>cornerstonechurchackley.weebly.com/</t>
  </si>
  <si>
    <t>cornerstone.pca.church@gmail.com</t>
  </si>
  <si>
    <t>Hope Evangelical Church</t>
  </si>
  <si>
    <t>319-665-2800</t>
  </si>
  <si>
    <t>www.hope-presbyterian.org</t>
  </si>
  <si>
    <t>office@hope-presbyterian.org</t>
  </si>
  <si>
    <t>Hospers Presbyterian Church</t>
  </si>
  <si>
    <t>712-752-8648</t>
  </si>
  <si>
    <t>www.hosperspca.org</t>
  </si>
  <si>
    <t>pastor@hosperspca.org</t>
  </si>
  <si>
    <t>Dr. Brian V. Janssen</t>
  </si>
  <si>
    <t>New Life Fellowship Church</t>
  </si>
  <si>
    <t>319-230-4174</t>
  </si>
  <si>
    <t>www.NewLifeElkRun.org</t>
  </si>
  <si>
    <t>newlifeelkrunheightsia@gmail.com</t>
  </si>
  <si>
    <t>One Ancient Hope Presbyterian Church</t>
  </si>
  <si>
    <t>319-512-7264</t>
  </si>
  <si>
    <t>www.oneancienthope.com</t>
  </si>
  <si>
    <t>office@oneancienthope.com</t>
  </si>
  <si>
    <t>Rev. Will Bankston</t>
  </si>
  <si>
    <t>515-440-3407</t>
  </si>
  <si>
    <t>www.redeemer-dm.org</t>
  </si>
  <si>
    <t>rpcdesmoines@gmail.com</t>
  </si>
  <si>
    <t>www.trinityprescr.com</t>
  </si>
  <si>
    <t>Pastor@trinityprescr.com</t>
  </si>
  <si>
    <t>Rev. Isaac Ferrell</t>
  </si>
  <si>
    <t>Westkirk Presbyterian Church</t>
  </si>
  <si>
    <t>515-253-0330</t>
  </si>
  <si>
    <t>www.westkirk.org</t>
  </si>
  <si>
    <t>westkirk@westkirk.org</t>
  </si>
  <si>
    <t>James River</t>
  </si>
  <si>
    <t>All Saints Reformed Presbyterian Church</t>
  </si>
  <si>
    <t>804-353-7321</t>
  </si>
  <si>
    <t>www.allsaintspres.org</t>
  </si>
  <si>
    <t>info@allsaintspres.org</t>
  </si>
  <si>
    <t>Rev. Dennis Bullock</t>
  </si>
  <si>
    <t>Centralia Presbyterian Church</t>
  </si>
  <si>
    <t>804-706-9200</t>
  </si>
  <si>
    <t>www.centraliapca.org</t>
  </si>
  <si>
    <t>centralia@verizon.net</t>
  </si>
  <si>
    <t>Rev. William Daniel Lipford</t>
  </si>
  <si>
    <t>Church Hill Presbyterian Church</t>
  </si>
  <si>
    <t>804-482-0853</t>
  </si>
  <si>
    <t>churchhillpres.org</t>
  </si>
  <si>
    <t>steve@churchhillpres.org</t>
  </si>
  <si>
    <t>Rev. Steve Moulson</t>
  </si>
  <si>
    <t>City Church of Richmond</t>
  </si>
  <si>
    <t>804-767-8038</t>
  </si>
  <si>
    <t>www.citychurchrva.com</t>
  </si>
  <si>
    <t>info@citychurchrva.com</t>
  </si>
  <si>
    <t>Rev. Erik Bonkovsky</t>
  </si>
  <si>
    <t>Crown and Joy</t>
  </si>
  <si>
    <t>804-298-5241</t>
  </si>
  <si>
    <t>www.crownandjoy.com</t>
  </si>
  <si>
    <t>info@crownandjoy.com</t>
  </si>
  <si>
    <t>Rev. Willie Addison Jr.</t>
  </si>
  <si>
    <t>Evergreen Community Church</t>
  </si>
  <si>
    <t>804-598-8844</t>
  </si>
  <si>
    <t>www.eccpca.org</t>
  </si>
  <si>
    <t>evergreenpowhatanpca@gmail.com</t>
  </si>
  <si>
    <t>Rev. Nick Ernie Krauss</t>
  </si>
  <si>
    <t>Evident Grace Fellowship</t>
  </si>
  <si>
    <t>540-755-0266</t>
  </si>
  <si>
    <t>www.evidentgrace.com</t>
  </si>
  <si>
    <t>church@evidentgrace.com</t>
  </si>
  <si>
    <t>Rev. David Fischer</t>
  </si>
  <si>
    <t>Goochland Presbyterian Church</t>
  </si>
  <si>
    <t>cultivategoochland.com/</t>
  </si>
  <si>
    <t>joe@cultivategoochland.com</t>
  </si>
  <si>
    <t>Rev. Joseph E. Brown</t>
  </si>
  <si>
    <t>Grace Community Presbyterian Church</t>
  </si>
  <si>
    <t>804-814-7433</t>
  </si>
  <si>
    <t>gcpc.churchcenter.com</t>
  </si>
  <si>
    <t>clint@gcpres.org</t>
  </si>
  <si>
    <t>Rev. Clinton B. Dowda</t>
  </si>
  <si>
    <t>540-775-9990</t>
  </si>
  <si>
    <t>www.gracekg.com</t>
  </si>
  <si>
    <t>info@gracekg.com</t>
  </si>
  <si>
    <t>Rev. David E. Bentz</t>
  </si>
  <si>
    <t>Hope of Christ Presbyterian Church</t>
  </si>
  <si>
    <t>540-446-2535</t>
  </si>
  <si>
    <t>www.hopeofchrist.net</t>
  </si>
  <si>
    <t>pastor@hopeofchrist.net</t>
  </si>
  <si>
    <t>Rev. Leonard Bailey</t>
  </si>
  <si>
    <t>Iglesia Hispana Presbiteriana</t>
  </si>
  <si>
    <t>www.iglesiahispanapres.com/</t>
  </si>
  <si>
    <t>arnold.lavaire@yahoo.com</t>
  </si>
  <si>
    <t>Rev. Arnold Lavaire</t>
  </si>
  <si>
    <t>540-899-5349</t>
  </si>
  <si>
    <t>www.newcityfellowship.org</t>
  </si>
  <si>
    <t>ncf@newcityfellowship.org</t>
  </si>
  <si>
    <t>Rev. Robert M. Becker</t>
  </si>
  <si>
    <t>New Creation Presbyterian Church</t>
  </si>
  <si>
    <t>804-301-8188</t>
  </si>
  <si>
    <t>www.newcreationpres.org</t>
  </si>
  <si>
    <t>info@newcreationpres.org</t>
  </si>
  <si>
    <t>Rev. Joel Passmore</t>
  </si>
  <si>
    <t>New Life in Christ Church</t>
  </si>
  <si>
    <t>540-786-4848</t>
  </si>
  <si>
    <t>www.nlicc.org</t>
  </si>
  <si>
    <t>nlicc@nlicc.org</t>
  </si>
  <si>
    <t>Rev. Sean James Whitenack</t>
  </si>
  <si>
    <t>New Life Korean Church</t>
  </si>
  <si>
    <t>540-355-8869</t>
  </si>
  <si>
    <t>nlkchurch.org</t>
  </si>
  <si>
    <t>kookshin@hotmail.com</t>
  </si>
  <si>
    <t>Rev. Soungkook Shin</t>
  </si>
  <si>
    <t>River Run Presbyterian Church</t>
  </si>
  <si>
    <t>804 924-7575</t>
  </si>
  <si>
    <t>www.riverrunpres.com</t>
  </si>
  <si>
    <t>office@riverrunpres.org</t>
  </si>
  <si>
    <t>Rev. Martin Cates</t>
  </si>
  <si>
    <t>River's Edge Bible Church</t>
  </si>
  <si>
    <t>804-458-7414</t>
  </si>
  <si>
    <t>rebcpca.org</t>
  </si>
  <si>
    <t>info@rebcpca.org</t>
  </si>
  <si>
    <t>Spring Run Presbyterian Church of Chesterfield County</t>
  </si>
  <si>
    <t>804-412-8112</t>
  </si>
  <si>
    <t>www.springrunpc.org</t>
  </si>
  <si>
    <t>office@springrunpc.org</t>
  </si>
  <si>
    <t>Rev. Andrew Andrew Conrad</t>
  </si>
  <si>
    <t>Stony Point Reformed Presbyterian Church</t>
  </si>
  <si>
    <t>804-272-8111</t>
  </si>
  <si>
    <t>www.stonypointchurch.org</t>
  </si>
  <si>
    <t>office@stonypointchurch.org</t>
  </si>
  <si>
    <t>Rev. Steven N. Constable</t>
  </si>
  <si>
    <t>Sycamore Presbyterian Church</t>
  </si>
  <si>
    <t>804-794-0238</t>
  </si>
  <si>
    <t>www.sycamorepres.com</t>
  </si>
  <si>
    <t>office@sycamorepres.com</t>
  </si>
  <si>
    <t>Rev. Sean Sawyers</t>
  </si>
  <si>
    <t>West End Presbyterian Church</t>
  </si>
  <si>
    <t>804-458-6765</t>
  </si>
  <si>
    <t>www.wepc-hopewell.org</t>
  </si>
  <si>
    <t>office@wepc-hopewell.org</t>
  </si>
  <si>
    <t>804-741-6562</t>
  </si>
  <si>
    <t>www.wepc.org</t>
  </si>
  <si>
    <t>mail@wepc.org</t>
  </si>
  <si>
    <t>Rev. Steven T. Shelby</t>
  </si>
  <si>
    <t>West Hopewell Presbyterian Church</t>
  </si>
  <si>
    <t>804-458-4008</t>
  </si>
  <si>
    <t>www.westhopewell.com</t>
  </si>
  <si>
    <t>officeatwhpc@gmail.com</t>
  </si>
  <si>
    <t>Korean Capital</t>
  </si>
  <si>
    <t>Calvary Gospel Presbyterian Church</t>
  </si>
  <si>
    <t>410-321-8030</t>
  </si>
  <si>
    <t>www.cgpcmd.org</t>
  </si>
  <si>
    <t>Calvarychurchpeople@gmail.com</t>
  </si>
  <si>
    <t>Chosen Presbyterian Church</t>
  </si>
  <si>
    <t>703-589-5136</t>
  </si>
  <si>
    <t>www.wsmpc.org</t>
  </si>
  <si>
    <t>sunminpresbychurch@gmail.com</t>
  </si>
  <si>
    <t>Rev. Chong Hyup Kim</t>
  </si>
  <si>
    <t>Christ Central Presbyterian Church</t>
  </si>
  <si>
    <t>703-815-1300</t>
  </si>
  <si>
    <t>christcentralpc.org</t>
  </si>
  <si>
    <t>office@christcentralpc.org</t>
  </si>
  <si>
    <t>Rev. Owen Y. Lee</t>
  </si>
  <si>
    <t>Christ Central Tysons</t>
  </si>
  <si>
    <t>703-831-7807</t>
  </si>
  <si>
    <t>christcentraltysons.org</t>
  </si>
  <si>
    <t>peter.kim@christcentraltysons.org</t>
  </si>
  <si>
    <t>Rev. Peter Kim</t>
  </si>
  <si>
    <t>Church of Love &amp; Truth</t>
  </si>
  <si>
    <t>703-468-4343</t>
  </si>
  <si>
    <t>Rev. Kyoo Won Seo</t>
  </si>
  <si>
    <t>571-213-1123</t>
  </si>
  <si>
    <t>www.cornerstonechurchus.org</t>
  </si>
  <si>
    <t>heartofphineahas@gmail.com</t>
  </si>
  <si>
    <t>Rev. Raehyeok Park</t>
  </si>
  <si>
    <t>Covenant Presbyterian Church of Maryland</t>
  </si>
  <si>
    <t>267-626-3989</t>
  </si>
  <si>
    <t>cpchurchmd.org</t>
  </si>
  <si>
    <t>dongwoo17@gmail.com</t>
  </si>
  <si>
    <t>Rev. Dong Woo Kim</t>
  </si>
  <si>
    <t>Gloria Korean Presbyterian Church</t>
  </si>
  <si>
    <t>410-766-1784</t>
  </si>
  <si>
    <t>Rev. Sang Rok Lee</t>
  </si>
  <si>
    <t>703-818-2393</t>
  </si>
  <si>
    <t>ahnJoseph30@hotmail.com</t>
  </si>
  <si>
    <t>Rev. Sang Woo Han</t>
  </si>
  <si>
    <t>Great Love Mission Church</t>
  </si>
  <si>
    <t>301-963-6965</t>
  </si>
  <si>
    <t>greatlovemission.org</t>
  </si>
  <si>
    <t>greatlovemission@gmail.com</t>
  </si>
  <si>
    <t>Rev. Eunsub Lee</t>
  </si>
  <si>
    <t>410-900-5557</t>
  </si>
  <si>
    <t>www.harvestchurchpca.org</t>
  </si>
  <si>
    <t>info@harvestchurchpca.org</t>
  </si>
  <si>
    <t>Rev. Walter Chong Won Lee</t>
  </si>
  <si>
    <t>Korean Central Presbyterian Church</t>
  </si>
  <si>
    <t>703-815-1200</t>
  </si>
  <si>
    <t>www.kcpc.org</t>
  </si>
  <si>
    <t>kmo@kcpc.org</t>
  </si>
  <si>
    <t>Rev. Eung Yul Ryoo</t>
  </si>
  <si>
    <t>Korean Presbyterian Church of Centreville</t>
  </si>
  <si>
    <t>703-327-6779</t>
  </si>
  <si>
    <t>Rev. Yongho Cha</t>
  </si>
  <si>
    <t>Korean Presbyterian Church of Washington</t>
  </si>
  <si>
    <t>703-321-8090</t>
  </si>
  <si>
    <t>www.kpcw.net</t>
  </si>
  <si>
    <t>revseongilpark@gmail.com</t>
  </si>
  <si>
    <t>Rev. Seong IL Park</t>
  </si>
  <si>
    <t>McLean Korean Presbyterian Church</t>
  </si>
  <si>
    <t>703-893-8651</t>
  </si>
  <si>
    <t>www.mkpcva.org</t>
  </si>
  <si>
    <t>office@mkpcva.org</t>
  </si>
  <si>
    <t>Rev. Hyunkwon Ko</t>
  </si>
  <si>
    <t>Mok Yang Presbyterian Church Mission</t>
  </si>
  <si>
    <t>703-825-1188</t>
  </si>
  <si>
    <t>www.mokyangpc.org</t>
  </si>
  <si>
    <t>Rev. Peace Song Sik Ahn</t>
  </si>
  <si>
    <t>Rothem Presbyterian Church</t>
  </si>
  <si>
    <t>703-321-0101</t>
  </si>
  <si>
    <t>rothem.org</t>
  </si>
  <si>
    <t>Rev. Jonathan Soon Choi</t>
  </si>
  <si>
    <t>Saesoon Presbyterian Church of Virginia</t>
  </si>
  <si>
    <t>757-455-5565</t>
  </si>
  <si>
    <t>juservant@hanmail.net</t>
  </si>
  <si>
    <t>Rev. Jong Ug Choi</t>
  </si>
  <si>
    <t>Sungdo Presbyterian Church of Washington</t>
  </si>
  <si>
    <t>301-525-7552</t>
  </si>
  <si>
    <t>washingtonsungdoch.org</t>
  </si>
  <si>
    <t>davidju99@gmail.com</t>
  </si>
  <si>
    <t>Rev. Myung Shik Ju</t>
  </si>
  <si>
    <t>The Church for All Nations</t>
  </si>
  <si>
    <t>703-573-3767</t>
  </si>
  <si>
    <t>www.thecfan.com</t>
  </si>
  <si>
    <t>webmaster@gmail.com</t>
  </si>
  <si>
    <t>Rev. Joshua Gunmook Oh</t>
  </si>
  <si>
    <t>The Lord Presbyterian Church</t>
  </si>
  <si>
    <t>gospel323.com</t>
  </si>
  <si>
    <t>eun2310@hotmail.com</t>
  </si>
  <si>
    <t>Rev. Kwangeun Paul Lee</t>
  </si>
  <si>
    <t>True Hope Church</t>
  </si>
  <si>
    <t>703-300-2067</t>
  </si>
  <si>
    <t>jsrts2003@gmail.com</t>
  </si>
  <si>
    <t>Rev. Dai J. Kim</t>
  </si>
  <si>
    <t>Washington Evergreen Church</t>
  </si>
  <si>
    <t>540-477-2070</t>
  </si>
  <si>
    <t>Rev. Euisoo Suh</t>
  </si>
  <si>
    <t>Korean Central</t>
  </si>
  <si>
    <t>Bethel Presbyterian Church of Chicago</t>
  </si>
  <si>
    <t>773-545-2222</t>
  </si>
  <si>
    <t>bethelem.org</t>
  </si>
  <si>
    <t>chicagobethel73@gmail.com</t>
  </si>
  <si>
    <t>Rev. Anson Lee</t>
  </si>
  <si>
    <t>636-293-5946</t>
  </si>
  <si>
    <t>lovemj923@gmail.com</t>
  </si>
  <si>
    <t>Rev. Youngjin Moon</t>
  </si>
  <si>
    <t>Cornerstone Presbyterian Church Grayslake</t>
  </si>
  <si>
    <t>224-541-4359</t>
  </si>
  <si>
    <t>cpcgl.org</t>
  </si>
  <si>
    <t>zykim519@gmail.com</t>
  </si>
  <si>
    <t>Rev. Sunwook Gil</t>
  </si>
  <si>
    <t>Eunhye Korean Presbyterian Church of Indianapolis</t>
  </si>
  <si>
    <t>317-722-0372</t>
  </si>
  <si>
    <t>www.ekpc.org</t>
  </si>
  <si>
    <t>eunhye.pca@gmail.com</t>
  </si>
  <si>
    <t>Rev. Paul Eun Sung Cho</t>
  </si>
  <si>
    <t>First Korean Presbyterian Church</t>
  </si>
  <si>
    <t>847-299-1776</t>
  </si>
  <si>
    <t>fkpchurch.org</t>
  </si>
  <si>
    <t>fkpcchurch@gmail.com</t>
  </si>
  <si>
    <t>Rev. Sam Sun Suh</t>
  </si>
  <si>
    <t>First Korean Presbyterian Church of Springfield</t>
  </si>
  <si>
    <t>417-725-2300</t>
  </si>
  <si>
    <t>fkpcsf.onmam.com</t>
  </si>
  <si>
    <t>juheonlyu@hotmail.com</t>
  </si>
  <si>
    <t>Rev. Ju-Heon Lyu</t>
  </si>
  <si>
    <t>First Korean Presbyterian Church of St. Louis</t>
  </si>
  <si>
    <t>314-395-3719</t>
  </si>
  <si>
    <t>www.stlfkpc.org</t>
  </si>
  <si>
    <t>amensalom@hotmail.com</t>
  </si>
  <si>
    <t>Highland Presbyterian Church</t>
  </si>
  <si>
    <t>847-634-6033</t>
  </si>
  <si>
    <t>www.highlandchurch.com</t>
  </si>
  <si>
    <t>highlas8@gmail.com</t>
  </si>
  <si>
    <t>Rev. Jason Park</t>
  </si>
  <si>
    <t>Korea SaeHan Church of Louisville</t>
  </si>
  <si>
    <t>502-267-1416</t>
  </si>
  <si>
    <t>www.saehan.org</t>
  </si>
  <si>
    <t>sanghunkim30@gmail.com</t>
  </si>
  <si>
    <t>Rev. Sanghun Kim</t>
  </si>
  <si>
    <t>Korean Central Presbyterian Church of Cincinnati</t>
  </si>
  <si>
    <t>513-432-0901</t>
  </si>
  <si>
    <t>www.cincinnatikcpc.com</t>
  </si>
  <si>
    <t>cincykcpc@gmail.com</t>
  </si>
  <si>
    <t>Rev. Wonsub Shim</t>
  </si>
  <si>
    <t>Korean Church of Chicago</t>
  </si>
  <si>
    <t>847-359-1522</t>
  </si>
  <si>
    <t>www.kcclove.org</t>
  </si>
  <si>
    <t>kccoffice1972@gmail.com</t>
  </si>
  <si>
    <t>Korean First Presbyterian Church of Columbia</t>
  </si>
  <si>
    <t>573-777-3410</t>
  </si>
  <si>
    <t>kfpccol.org</t>
  </si>
  <si>
    <t>phanjoo@gmail.com</t>
  </si>
  <si>
    <t>Rev. Hanjoo Park</t>
  </si>
  <si>
    <t>Korean Presbyterian Church of Ann Arbor</t>
  </si>
  <si>
    <t>734-680-5221</t>
  </si>
  <si>
    <t>www.kpcaa.us</t>
  </si>
  <si>
    <t>charis42714@gmail.com</t>
  </si>
  <si>
    <t>Rev. Jae Joong Hwang</t>
  </si>
  <si>
    <t>Korean Presbyterian Church of St. Louis</t>
  </si>
  <si>
    <t>314-984-9466</t>
  </si>
  <si>
    <t>www.kpcstl.org</t>
  </si>
  <si>
    <t>kpcstloffice@gmail.com</t>
  </si>
  <si>
    <t>Rev. Kangtaek Lee</t>
  </si>
  <si>
    <t>Madison Sah-lang Church</t>
  </si>
  <si>
    <t>608-395-4205</t>
  </si>
  <si>
    <t>madisonsahlang.org</t>
  </si>
  <si>
    <t>madison.sahlang@gmail.com</t>
  </si>
  <si>
    <t>Rev. Byoungchan Choi</t>
  </si>
  <si>
    <t>Petra Presbyterian Church</t>
  </si>
  <si>
    <t>224-216-2233</t>
  </si>
  <si>
    <t>Rev. Seung Hun Kim</t>
  </si>
  <si>
    <t>Vineyard Presbyterian Church</t>
  </si>
  <si>
    <t>630-279-1199</t>
  </si>
  <si>
    <t>www.vpchurch.org</t>
  </si>
  <si>
    <t>sunsikpark@yahoo.com</t>
  </si>
  <si>
    <t>Rev. Sun Park</t>
  </si>
  <si>
    <t>Korean Eastern</t>
  </si>
  <si>
    <t>Cheltenham Presbyterian Church</t>
  </si>
  <si>
    <t>215-635-6543</t>
  </si>
  <si>
    <t>www.chkpc.net</t>
  </si>
  <si>
    <t>revdenniskim@gmail.com</t>
  </si>
  <si>
    <t>Rev. Dennis Sungsoo Kim</t>
  </si>
  <si>
    <t>Cherry Hill Associated Presbyterian Church</t>
  </si>
  <si>
    <t>Rev. Kwonsub Park</t>
  </si>
  <si>
    <t>Disciple Community Church in Philadelphia</t>
  </si>
  <si>
    <t>610-397-0297</t>
  </si>
  <si>
    <t>pjcree@hotmail.com</t>
  </si>
  <si>
    <t>Rev. Jungchul Ree</t>
  </si>
  <si>
    <t>Emmanuel Church in Philadelphia</t>
  </si>
  <si>
    <t>215-476-0330</t>
  </si>
  <si>
    <t>www.iemmanuel.org</t>
  </si>
  <si>
    <t>churchoffice@iemmanuel.org</t>
  </si>
  <si>
    <t>Rev. Chanwoo Lee</t>
  </si>
  <si>
    <t>First Korean Church in PCA</t>
  </si>
  <si>
    <t>717-432-8637</t>
  </si>
  <si>
    <t>www.fkch.org</t>
  </si>
  <si>
    <t>firstkoreanch@gmail.com</t>
  </si>
  <si>
    <t>Rev. Jikwang David Kim</t>
  </si>
  <si>
    <t>Korean Saints Presbyterian Church</t>
  </si>
  <si>
    <t>215-674-1133</t>
  </si>
  <si>
    <t>expopark@hanmail.net</t>
  </si>
  <si>
    <t>Rev. Joshua Inwon Jung</t>
  </si>
  <si>
    <t>Nak Won Presbyterian Mission</t>
  </si>
  <si>
    <t>215-646-3887</t>
  </si>
  <si>
    <t>hyungchoi1955@gmail.com</t>
  </si>
  <si>
    <t>Rev. Hyung Kwan Choi</t>
  </si>
  <si>
    <t>New Hope Community Church</t>
  </si>
  <si>
    <t>856-308-4900</t>
  </si>
  <si>
    <t>newhopes.org/2021/</t>
  </si>
  <si>
    <t>newhope.james@gmail.com</t>
  </si>
  <si>
    <t>Rev. James Jinseok Lee</t>
  </si>
  <si>
    <t>Philadelphia Korean Presbyterian Church</t>
  </si>
  <si>
    <t>215-476-8000</t>
  </si>
  <si>
    <t>philapres.org</t>
  </si>
  <si>
    <t>information@philapres.com</t>
  </si>
  <si>
    <t>Pittsburgh Korean Presbyterian Church</t>
  </si>
  <si>
    <t>214-789-5933</t>
  </si>
  <si>
    <t>dreamkst@gmail.com</t>
  </si>
  <si>
    <t>Rev. Joshua Sangtae Kim</t>
  </si>
  <si>
    <t>Sarang Nanum Community Church</t>
  </si>
  <si>
    <t>267-474-0740</t>
  </si>
  <si>
    <t>sswhara@hotmail.com</t>
  </si>
  <si>
    <t>Rev. Seogwoo Sun</t>
  </si>
  <si>
    <t>State College Korean Church</t>
  </si>
  <si>
    <t>469-610-1258</t>
  </si>
  <si>
    <t>www.sckc.org</t>
  </si>
  <si>
    <t>kyuhongyeon@gmail.com</t>
  </si>
  <si>
    <t>Rev. Kyu Hong Yeon</t>
  </si>
  <si>
    <t>Korean Northeastern</t>
  </si>
  <si>
    <t>Ark Presbyterian Church</t>
  </si>
  <si>
    <t>201-398-9100</t>
  </si>
  <si>
    <t>njark.org</t>
  </si>
  <si>
    <t>Rev. Bumjoon Oh</t>
  </si>
  <si>
    <t>Barun Presbyterian Church</t>
  </si>
  <si>
    <t>718-747-4881</t>
  </si>
  <si>
    <t>Rev. Hyochul Yu</t>
  </si>
  <si>
    <t>Beloved Presbyterian</t>
  </si>
  <si>
    <t>belovedchurch.org</t>
  </si>
  <si>
    <t>info@belovedchurch.org</t>
  </si>
  <si>
    <t>Rev. Daniel Chi</t>
  </si>
  <si>
    <t>Faith Church of Westchester</t>
  </si>
  <si>
    <t>914-843-0765</t>
  </si>
  <si>
    <t>Rev. Jisup Kim</t>
  </si>
  <si>
    <t>Glory Community Church</t>
  </si>
  <si>
    <t>201-400-0838</t>
  </si>
  <si>
    <t>pastorsamsung@gmail.com</t>
  </si>
  <si>
    <t>Rev. Samuel Sung</t>
  </si>
  <si>
    <t>Gospel Center Church</t>
  </si>
  <si>
    <t>917-807-6700</t>
  </si>
  <si>
    <t>www.gospel-center-church.org</t>
  </si>
  <si>
    <t>thetruthsetmefree@gmail.com</t>
  </si>
  <si>
    <t>Rev. David Yi</t>
  </si>
  <si>
    <t>Gospel Presbyterian Church</t>
  </si>
  <si>
    <t>201-232-2285</t>
  </si>
  <si>
    <t>www.gospelkpc.org</t>
  </si>
  <si>
    <t>eunsoochoi@gmail.com</t>
  </si>
  <si>
    <t>Rev. Eun Soo Choi</t>
  </si>
  <si>
    <t>Greater Springfield Korean Church</t>
  </si>
  <si>
    <t>413-789-4522</t>
  </si>
  <si>
    <t>www.gskchurch.com</t>
  </si>
  <si>
    <t>admin@gskchurch.com</t>
  </si>
  <si>
    <t>Rev. Taehun Kim</t>
  </si>
  <si>
    <t>646-599-5941</t>
  </si>
  <si>
    <t>Rev. Soo Yeol Park</t>
  </si>
  <si>
    <t>Korean Presbyterian Church of Southern New York</t>
  </si>
  <si>
    <t>718-639-8383</t>
  </si>
  <si>
    <t>Rev. Samuel Sang Il Park</t>
  </si>
  <si>
    <t>Lighthouse Korean Presbyterian Church</t>
  </si>
  <si>
    <t>201-560-6688</t>
  </si>
  <si>
    <t>Rev. Woo Shin Lee</t>
  </si>
  <si>
    <t>201-725-8776</t>
  </si>
  <si>
    <t>sansomang@gmail.com</t>
  </si>
  <si>
    <t>New England Grace Presbyterian Church</t>
  </si>
  <si>
    <t>860-491-8156</t>
  </si>
  <si>
    <t>www.negrace.org</t>
  </si>
  <si>
    <t>srjkdn@gmail.com</t>
  </si>
  <si>
    <t>Rev. In Jib Kim</t>
  </si>
  <si>
    <t>New Heart Mission Church</t>
  </si>
  <si>
    <t>516-261-9641</t>
  </si>
  <si>
    <t>www.newheartmissionchurch.org</t>
  </si>
  <si>
    <t>nhmcny@gmail.com</t>
  </si>
  <si>
    <t>Rev. Paul Minchul Chung</t>
  </si>
  <si>
    <t>New York Kwang Yeom Presbyterian</t>
  </si>
  <si>
    <t>347-535-2344</t>
  </si>
  <si>
    <t>jabumgu@gmail.com</t>
  </si>
  <si>
    <t>Rev. Jabum Gu</t>
  </si>
  <si>
    <t>Savior Presbyterian Church</t>
  </si>
  <si>
    <t>929-225-0656</t>
  </si>
  <si>
    <t>www.mysaviorchurch.com</t>
  </si>
  <si>
    <t>mysaviorchurch@gmail.com</t>
  </si>
  <si>
    <t>Rev. Yohan Jung</t>
  </si>
  <si>
    <t>Sekwang Korean Presbyterian Church</t>
  </si>
  <si>
    <t>914-874-3606</t>
  </si>
  <si>
    <t>nysekwang.org</t>
  </si>
  <si>
    <t>nyskc@gmail.com</t>
  </si>
  <si>
    <t>Rev. Min Young Lee</t>
  </si>
  <si>
    <t>Stony Brook Antioch Church</t>
  </si>
  <si>
    <t>Water Gate Presbyterian Church of New York</t>
  </si>
  <si>
    <t>davidsuh@earthlink.net</t>
  </si>
  <si>
    <t>Korean Northwest</t>
  </si>
  <si>
    <t>Anchorage New Life Presbyterian Church</t>
  </si>
  <si>
    <t>907-301-7977</t>
  </si>
  <si>
    <t>www.newlifechurchak.org</t>
  </si>
  <si>
    <t>pakyongd@gmail.com</t>
  </si>
  <si>
    <t>Rev. Yong Dok Pak</t>
  </si>
  <si>
    <t>Ark Mission Church</t>
  </si>
  <si>
    <t>916-482-8800</t>
  </si>
  <si>
    <t>www.arkmissionchurch.org</t>
  </si>
  <si>
    <t>arkmissionadm@gmail.com</t>
  </si>
  <si>
    <t>Rev. Wonsik Ha</t>
  </si>
  <si>
    <t>CrossPoint Church of Sacramento</t>
  </si>
  <si>
    <t>916-671-9088</t>
  </si>
  <si>
    <t>Rev. Ezra Kim</t>
  </si>
  <si>
    <t>Eden Community Church</t>
  </si>
  <si>
    <t>Eden Korean Presbyterian Church</t>
  </si>
  <si>
    <t>510-538-1853</t>
  </si>
  <si>
    <t>Rev. Daniel Byong Il Cho</t>
  </si>
  <si>
    <t>Federal Way New Life Church</t>
  </si>
  <si>
    <t>jeongwy@hotmail.com</t>
  </si>
  <si>
    <t>Rev. Woo Young Jeong</t>
  </si>
  <si>
    <t>Fragrance of Jesus Church</t>
  </si>
  <si>
    <t>714-742-1042</t>
  </si>
  <si>
    <t>missionkim708@gmail.com</t>
  </si>
  <si>
    <t>Rev. Austin Hoonsung Kim</t>
  </si>
  <si>
    <t>Hamonah Presbyterian Church</t>
  </si>
  <si>
    <t>925-222-9938</t>
  </si>
  <si>
    <t>www.hamonah.org</t>
  </si>
  <si>
    <t>hamonah@hamonah.org</t>
  </si>
  <si>
    <t>Rev. Sung Chol Lim</t>
  </si>
  <si>
    <t>Hawaii Central Presbyterian Church</t>
  </si>
  <si>
    <t>808-988-9206</t>
  </si>
  <si>
    <t>www.hawaiicpc.org</t>
  </si>
  <si>
    <t>Rev. Kenneth Kang</t>
  </si>
  <si>
    <t>J Plus Presbyterian Church</t>
  </si>
  <si>
    <t>360-660-7788</t>
  </si>
  <si>
    <t>www.jppchurch.org</t>
  </si>
  <si>
    <t>Rev. Joel Seong Gil Yang</t>
  </si>
  <si>
    <t>La Crescenta New Light Church</t>
  </si>
  <si>
    <t>323-665-9191</t>
  </si>
  <si>
    <t>www.gonewlight.org</t>
  </si>
  <si>
    <t>kwnto@hotmail.com</t>
  </si>
  <si>
    <t>Maranatha Vision Church</t>
  </si>
  <si>
    <t>925-449-2241</t>
  </si>
  <si>
    <t>www.maranathavc.org</t>
  </si>
  <si>
    <t>y2vision@gmail.com</t>
  </si>
  <si>
    <t>Rev. Dae I Kang</t>
  </si>
  <si>
    <t>Olympia One Light Presbyterian Church</t>
  </si>
  <si>
    <t>Rev. Choon Sik Park</t>
  </si>
  <si>
    <t>Onjeonhan Church</t>
  </si>
  <si>
    <t>626-831-8224</t>
  </si>
  <si>
    <t>koinonos73@gmail.com</t>
  </si>
  <si>
    <t>Rev. Sang Hwan Do</t>
  </si>
  <si>
    <t>Oregon Eden Presbyterian Church</t>
  </si>
  <si>
    <t>503-848-8168</t>
  </si>
  <si>
    <t>www.oregoneden.org</t>
  </si>
  <si>
    <t>Rev. Junghoon Won</t>
  </si>
  <si>
    <t>Pullman Korean Presbyterian Church</t>
  </si>
  <si>
    <t>509-592-9660</t>
  </si>
  <si>
    <t>pullmankpc.org</t>
  </si>
  <si>
    <t>office@pullmankpc.org</t>
  </si>
  <si>
    <t>Rev. Kanghoon Lee</t>
  </si>
  <si>
    <t>Rodem Church</t>
  </si>
  <si>
    <t>Rev. Chun Ho Oh</t>
  </si>
  <si>
    <t>Seattle Saesomang Church</t>
  </si>
  <si>
    <t>425-478-4706</t>
  </si>
  <si>
    <t>www.seattlessmc.org/</t>
  </si>
  <si>
    <t>admin@seattlessmc.org</t>
  </si>
  <si>
    <t>Rev. Nak Kyu Sung</t>
  </si>
  <si>
    <t>Shalom Church of Southern California</t>
  </si>
  <si>
    <t>jskim20101@gmail.com</t>
  </si>
  <si>
    <t>Rev. Joonsik Kim</t>
  </si>
  <si>
    <t>Stockton Bansuk Presbyterian Church</t>
  </si>
  <si>
    <t>209-957-9191</t>
  </si>
  <si>
    <t>stocktonbansukchurch.org</t>
  </si>
  <si>
    <t>hijason91@gmail.com</t>
  </si>
  <si>
    <t>Rev. Jason Hong</t>
  </si>
  <si>
    <t>The Lords Church of Central Valley</t>
  </si>
  <si>
    <t>209-499-5060</t>
  </si>
  <si>
    <t>jangseongeun@yahoo.com</t>
  </si>
  <si>
    <t>Rev. Seongeun Jang</t>
  </si>
  <si>
    <t>The Way Church</t>
  </si>
  <si>
    <t>408-340-3458</t>
  </si>
  <si>
    <t>gracevalleysj.org</t>
  </si>
  <si>
    <t>gracevalleysj@gmail.com</t>
  </si>
  <si>
    <t>Rev. Kyungryul Lee</t>
  </si>
  <si>
    <t>Walnut Creek Heavenly Church</t>
  </si>
  <si>
    <t>925-464-7238</t>
  </si>
  <si>
    <t>www.heavenlychurch.org</t>
  </si>
  <si>
    <t>hjpastor@gmail.com</t>
  </si>
  <si>
    <t>Korean Southeastern</t>
  </si>
  <si>
    <t>All Nations Presbyterian Mission Church</t>
  </si>
  <si>
    <t>803-665-1599</t>
  </si>
  <si>
    <t>cpmckang@gmail.com</t>
  </si>
  <si>
    <t>Rev. Joon Won Kang</t>
  </si>
  <si>
    <t>Areumdown Presbyterian Church</t>
  </si>
  <si>
    <t>786-337-0255</t>
  </si>
  <si>
    <t>areumdownchurch.org</t>
  </si>
  <si>
    <t>Atlanta Saints Presbyterian Church</t>
  </si>
  <si>
    <t>770-887-2711</t>
  </si>
  <si>
    <t>humbleofman@gmail.com</t>
  </si>
  <si>
    <t>Atlanta Siloam Church</t>
  </si>
  <si>
    <t>770-638-1600</t>
  </si>
  <si>
    <t>atlantasiloamchurch.org</t>
  </si>
  <si>
    <t>siloamchurch@gmail.com</t>
  </si>
  <si>
    <t>Rev. Wonyul Park</t>
  </si>
  <si>
    <t>Atlanta the Dream Church</t>
  </si>
  <si>
    <t>678-761-4479</t>
  </si>
  <si>
    <t>www.youtube/@atlantadreamchurch</t>
  </si>
  <si>
    <t>yesmankbs@gmail.com</t>
  </si>
  <si>
    <t>Rev. Bong Sung Kim</t>
  </si>
  <si>
    <t>Augusta Hope Church PCA</t>
  </si>
  <si>
    <t>706-540-2757</t>
  </si>
  <si>
    <t>kangnamhyun@gmail.com</t>
  </si>
  <si>
    <t>Rev. Nam Hyun Kang</t>
  </si>
  <si>
    <t>Charlotte Presbyterian Church</t>
  </si>
  <si>
    <t>704-529-0900</t>
  </si>
  <si>
    <t>https://www.cpcclt.com/</t>
  </si>
  <si>
    <t>revskna@gmail.com</t>
  </si>
  <si>
    <t>Rev. Sungkyun Samuel Na</t>
  </si>
  <si>
    <t>770-880-5159</t>
  </si>
  <si>
    <t>ykchoi11@yahoo.com</t>
  </si>
  <si>
    <t>Rev. Young Kyu Choi</t>
  </si>
  <si>
    <t>Columbia Agape Presbyterian Church</t>
  </si>
  <si>
    <t>803-260-2090</t>
  </si>
  <si>
    <t>kvdn2014@gmail.com</t>
  </si>
  <si>
    <t>Rev. Sung Hoon Kim</t>
  </si>
  <si>
    <t>Columbia Presbyterian Mission</t>
  </si>
  <si>
    <t>803-788-3043</t>
  </si>
  <si>
    <t>Rev. Young Phil Kim</t>
  </si>
  <si>
    <t>Coram Deo Presbyterian Church</t>
  </si>
  <si>
    <t>678-549-1256</t>
  </si>
  <si>
    <t>Rev. Sung Bong Bick</t>
  </si>
  <si>
    <t>Eternal Life Presbyterian Church</t>
  </si>
  <si>
    <t>770-682-6332</t>
  </si>
  <si>
    <t>yhkim120@gmail.com</t>
  </si>
  <si>
    <t>Rev. Young Hwan Kim</t>
  </si>
  <si>
    <t>First Korean Presbyterian Mission</t>
  </si>
  <si>
    <t>228-432-8573</t>
  </si>
  <si>
    <t>FWB International Community Church Mission</t>
  </si>
  <si>
    <t>850-244-0691</t>
  </si>
  <si>
    <t>www.iccfwb.com</t>
  </si>
  <si>
    <t>iccfwb@gmail.com</t>
  </si>
  <si>
    <t>Rev. Joshua Suk Ho Jea</t>
  </si>
  <si>
    <t>Gainesville Open Kingdom Presbyterian Church</t>
  </si>
  <si>
    <t>www.gainesvilleokpca.com</t>
  </si>
  <si>
    <t>jaelee4christ@hotmail.com</t>
  </si>
  <si>
    <t>Good News Presbyterian Church</t>
  </si>
  <si>
    <t>404-509-3250</t>
  </si>
  <si>
    <t>goodnewspca.com</t>
  </si>
  <si>
    <t>www.goodnewspca@gmail.com</t>
  </si>
  <si>
    <t>Rev. Brendon Lee</t>
  </si>
  <si>
    <t>Him Church of Orlando</t>
  </si>
  <si>
    <t>909-802-0330</t>
  </si>
  <si>
    <t>orlandohimchurch.org</t>
  </si>
  <si>
    <t>jspaek3@gmail.com</t>
  </si>
  <si>
    <t>Rev. Juseong Paek</t>
  </si>
  <si>
    <t>Icthus Presbyterian Mission</t>
  </si>
  <si>
    <t>770-622-8833</t>
  </si>
  <si>
    <t>icthuschurch@yahoo.com</t>
  </si>
  <si>
    <t>Rev. Hyunkeun Kim</t>
  </si>
  <si>
    <t>Jesus Hope Church of Georgia</t>
  </si>
  <si>
    <t>770-375-0900</t>
  </si>
  <si>
    <t>www.jesushopechurch.org</t>
  </si>
  <si>
    <t>parkmoxa@yahoo.com</t>
  </si>
  <si>
    <t>Rev. Dae Woong Park</t>
  </si>
  <si>
    <t>Journey Together Presbyterian Church</t>
  </si>
  <si>
    <t>931-360-0835</t>
  </si>
  <si>
    <t>ok2hee1@gmail.com</t>
  </si>
  <si>
    <t>Rev. Hee Il Lee</t>
  </si>
  <si>
    <t>Korean American Church of Jackson</t>
  </si>
  <si>
    <t>601-922-8459</t>
  </si>
  <si>
    <t>jackson.ijesus.net</t>
  </si>
  <si>
    <t>romans0835@gmail.com</t>
  </si>
  <si>
    <t>Rev. Ki Won Jang</t>
  </si>
  <si>
    <t>Korean Community Church of Ft. Myers</t>
  </si>
  <si>
    <t>fmkcpc.org/</t>
  </si>
  <si>
    <t>fmkcpc9191@gmail.com</t>
  </si>
  <si>
    <t>Rev. Changwon Choi</t>
  </si>
  <si>
    <t>Korean Cornerstone Presbyterian Church of Jacksonville</t>
  </si>
  <si>
    <t>347-387-4749</t>
  </si>
  <si>
    <t>www.bansuk.co</t>
  </si>
  <si>
    <t>perdelight2006@yahoo.com</t>
  </si>
  <si>
    <t>Korean Cornerstone Presbyterian Church of Tallahassee</t>
  </si>
  <si>
    <t>817-793-7297</t>
  </si>
  <si>
    <t>www.cskpc.org</t>
  </si>
  <si>
    <t>joonyungjang@gmail.com</t>
  </si>
  <si>
    <t>Rev. Joon Jang</t>
  </si>
  <si>
    <t>Korean Covenant Presbyterian Church</t>
  </si>
  <si>
    <t>770-565-4777</t>
  </si>
  <si>
    <t>www.ikcpc.org</t>
  </si>
  <si>
    <t>kcpc1988@gmail.com</t>
  </si>
  <si>
    <t>Rev. Ilha Hwang</t>
  </si>
  <si>
    <t>Korean First Presbyterian Church</t>
  </si>
  <si>
    <t>www.kfpchurch.com</t>
  </si>
  <si>
    <t>kfpc@kfpchurch.com</t>
  </si>
  <si>
    <t>Rev. Jong Su Hong</t>
  </si>
  <si>
    <t>Korean Open Church of Tampa Bay</t>
  </si>
  <si>
    <t>813-362-4516</t>
  </si>
  <si>
    <t>benrockface@gmail.com</t>
  </si>
  <si>
    <t>Korean Sarang Church of Knoxville</t>
  </si>
  <si>
    <t>865-360-2512</t>
  </si>
  <si>
    <t>www.sarangknox.org</t>
  </si>
  <si>
    <t>jesusl0v2@gmail.com</t>
  </si>
  <si>
    <t>Rev. Jin Eun Jung</t>
  </si>
  <si>
    <t>Macon Korean Presbyterian Church</t>
  </si>
  <si>
    <t>910-988-9771</t>
  </si>
  <si>
    <t>www.kpcmacon.org</t>
  </si>
  <si>
    <t>hongjs3@gmail.com</t>
  </si>
  <si>
    <t>Melbourne Open Kingdom</t>
  </si>
  <si>
    <t>951-870-0113</t>
  </si>
  <si>
    <t>openkingdom.org</t>
  </si>
  <si>
    <t>openkingdom@yahoo.com</t>
  </si>
  <si>
    <t>Rev. Eunseob Kim</t>
  </si>
  <si>
    <t>Montgomery Open Kingdom Presbyterian Church</t>
  </si>
  <si>
    <t>803-542-6065</t>
  </si>
  <si>
    <t>www.mokpca.com</t>
  </si>
  <si>
    <t>godstori@gmail.com</t>
  </si>
  <si>
    <t>Rev. Kyung Jae Seo</t>
  </si>
  <si>
    <t>Mustard Seed Fellowship</t>
  </si>
  <si>
    <t>404-428-8242</t>
  </si>
  <si>
    <t>New Church of Atlanta</t>
  </si>
  <si>
    <t>770-447-6663</t>
  </si>
  <si>
    <t>www.newchurchatl.net</t>
  </si>
  <si>
    <t>newchurch.ask@gmail.com</t>
  </si>
  <si>
    <t>Rev. Youngchun Cho</t>
  </si>
  <si>
    <t>New Life Community Church</t>
  </si>
  <si>
    <t>910-867-0823</t>
  </si>
  <si>
    <t>www.nlcc-nc.com</t>
  </si>
  <si>
    <t>newlifefaync@gmail.com</t>
  </si>
  <si>
    <t>Rev. Cheol Kim</t>
  </si>
  <si>
    <t>Ocala Korean Presbyterian Church</t>
  </si>
  <si>
    <t>352-867-0191</t>
  </si>
  <si>
    <t>ocalakpc.org</t>
  </si>
  <si>
    <t>okpc21@gmail.com</t>
  </si>
  <si>
    <t>Rev. Sam Kim</t>
  </si>
  <si>
    <t>OnBhit Nations Church</t>
  </si>
  <si>
    <t>stephenlee6640@gmail.com</t>
  </si>
  <si>
    <t>Rev. Seung Jun Stephen Lee</t>
  </si>
  <si>
    <t>Orlando Korean Presbyterian Church in America</t>
  </si>
  <si>
    <t>407-509-1866</t>
  </si>
  <si>
    <t>www.okpca.com</t>
  </si>
  <si>
    <t>Rev. Joseph Eunchul Kim</t>
  </si>
  <si>
    <t>Our Love Presbyterian Church</t>
  </si>
  <si>
    <t>404-936-2441</t>
  </si>
  <si>
    <t>Rev. Kihyung Kim</t>
  </si>
  <si>
    <t>Panama City Korean Church</t>
  </si>
  <si>
    <t>850-769-8836</t>
  </si>
  <si>
    <t>pckc.org</t>
  </si>
  <si>
    <t>iamwatchingmovie@gmail.com</t>
  </si>
  <si>
    <t>Rev. Zadok Hong</t>
  </si>
  <si>
    <t>Sae Han Presbyterian Church of Atlanta</t>
  </si>
  <si>
    <t>770-619-5340</t>
  </si>
  <si>
    <t>jcsongsaehan@hotmail.com</t>
  </si>
  <si>
    <t>Rev. Sang Chol Song</t>
  </si>
  <si>
    <t>Saebit Korean Presbyterian Church</t>
  </si>
  <si>
    <t>404-200-6378</t>
  </si>
  <si>
    <t>mysaebit.org</t>
  </si>
  <si>
    <t>cdapc@hotmail.com</t>
  </si>
  <si>
    <t>Rev. Ik Joon Park</t>
  </si>
  <si>
    <t>Sandol Presbyterian Church</t>
  </si>
  <si>
    <t>803-665-6762</t>
  </si>
  <si>
    <t>www.sandolpc.org</t>
  </si>
  <si>
    <t>sandolpc@sandolpc.org</t>
  </si>
  <si>
    <t>Rev. Thomas Sukdeuk Oh</t>
  </si>
  <si>
    <t>Savannah First Korean Presbyterian Church</t>
  </si>
  <si>
    <t>912-217-3518</t>
  </si>
  <si>
    <t>savannahfpc@gmail.com</t>
  </si>
  <si>
    <t>Se Um Church</t>
  </si>
  <si>
    <t>734-660-0978</t>
  </si>
  <si>
    <t>www.seumchurch.org</t>
  </si>
  <si>
    <t>auburn.seum.church@gmail.com</t>
  </si>
  <si>
    <t>Rev. John Sang Joon S. Kim</t>
  </si>
  <si>
    <t>Solus Presbyterian Church</t>
  </si>
  <si>
    <t>470-989-9266</t>
  </si>
  <si>
    <t>writepastorjohn@gmail.com</t>
  </si>
  <si>
    <t>Rev. Sungyak John Kim</t>
  </si>
  <si>
    <t>Starkville Korean Church</t>
  </si>
  <si>
    <t>919-491-7080</t>
  </si>
  <si>
    <t>www.skpc.korean.net</t>
  </si>
  <si>
    <t>ishoang50@gmail.com</t>
  </si>
  <si>
    <t>Tampa somang Community Church</t>
  </si>
  <si>
    <t>201-705-8638</t>
  </si>
  <si>
    <t>www.tampachodae.org/</t>
  </si>
  <si>
    <t>revivalq@gmail.com</t>
  </si>
  <si>
    <t>Wheat Mission in Atlanta</t>
  </si>
  <si>
    <t>770-717-0790</t>
  </si>
  <si>
    <t>Rev. Jae Huy Choi</t>
  </si>
  <si>
    <t>Yea Hyang Presbyterian Church</t>
  </si>
  <si>
    <t>919-355-2700</t>
  </si>
  <si>
    <t>yeahyangpca.org</t>
  </si>
  <si>
    <t>pastordaniel214@gmail.com</t>
  </si>
  <si>
    <t>Rev. Daniel Han Cho</t>
  </si>
  <si>
    <t>Korean Southern</t>
  </si>
  <si>
    <t>Austin Grace Presbyterian Church</t>
  </si>
  <si>
    <t>512-801-2876</t>
  </si>
  <si>
    <t>gracechurch56@gmail.com</t>
  </si>
  <si>
    <t>Rev. Byung Hak Choi</t>
  </si>
  <si>
    <t>Bright Castle Presbyterian Church</t>
  </si>
  <si>
    <t>254-554-3332</t>
  </si>
  <si>
    <t>pospe@juno.com</t>
  </si>
  <si>
    <t>Rev. Sanghyun Koh</t>
  </si>
  <si>
    <t>Dallas Dream Church</t>
  </si>
  <si>
    <t>469-546-5552</t>
  </si>
  <si>
    <t>dallasdream.org</t>
  </si>
  <si>
    <t>dallasdreamch@gmail.com</t>
  </si>
  <si>
    <t>Rev. Sung Eun Yoon</t>
  </si>
  <si>
    <t>Global Presbyterian Church</t>
  </si>
  <si>
    <t>713-320-7721</t>
  </si>
  <si>
    <t>Rev. Sang Eun Suk</t>
  </si>
  <si>
    <t>Hope Presbyterian Church of Dallas</t>
  </si>
  <si>
    <t>972-446-3477</t>
  </si>
  <si>
    <t>Rev. Gu Kwang Lee</t>
  </si>
  <si>
    <t>Houston Church for the Lord</t>
  </si>
  <si>
    <t>281-512-7108</t>
  </si>
  <si>
    <t>harang1112@gmail.com</t>
  </si>
  <si>
    <t>Rev. Soo Dong Kim</t>
  </si>
  <si>
    <t>Joyful Community Church of Texas</t>
  </si>
  <si>
    <t>443-857-0129</t>
  </si>
  <si>
    <t>joyfulpca.org</t>
  </si>
  <si>
    <t>joyfulpca@gmail.com</t>
  </si>
  <si>
    <t>Rev. Sungho Kim</t>
  </si>
  <si>
    <t>Korean Faith Presbyterian Church of Houston</t>
  </si>
  <si>
    <t>832-264-9566</t>
  </si>
  <si>
    <t>www.kfpch.org</t>
  </si>
  <si>
    <t>lee1954us@yahoo.com; inseunglee1954@gmail.com</t>
  </si>
  <si>
    <t>Rev. Jeremiah Hyun Jin Kim</t>
  </si>
  <si>
    <t>Korean Grace Presbyterian Church of Corpus Christi</t>
  </si>
  <si>
    <t>213-271-7986</t>
  </si>
  <si>
    <t>polycarp2030@gmail.com</t>
  </si>
  <si>
    <t>Rev. Sunggu Won</t>
  </si>
  <si>
    <t>Korean Presbyterian Church of Houston</t>
  </si>
  <si>
    <t>713-973-1123</t>
  </si>
  <si>
    <t>daehan718@gmail.com</t>
  </si>
  <si>
    <t>Rev. Jeong Ho Kim</t>
  </si>
  <si>
    <t>Na Nu Rie Presbyterian Church of Lawton</t>
  </si>
  <si>
    <t>217-637-8889</t>
  </si>
  <si>
    <t>Rev. Yong Ho Chai</t>
  </si>
  <si>
    <t>New Somang Presbyterian Church</t>
  </si>
  <si>
    <t>979-229-6307</t>
  </si>
  <si>
    <t>www.newsomang.net</t>
  </si>
  <si>
    <t>sawkim1948@gmail.com</t>
  </si>
  <si>
    <t>Rev. Sung Soo Kim</t>
  </si>
  <si>
    <t>Sung San Presbyterian Mission</t>
  </si>
  <si>
    <t>972-416-8954</t>
  </si>
  <si>
    <t>Rev. Duk Soo Bang</t>
  </si>
  <si>
    <t>The True Light Church of Dallas</t>
  </si>
  <si>
    <t>214-228-2206</t>
  </si>
  <si>
    <t>bridgebuilding@hotmail.com</t>
  </si>
  <si>
    <t>Rev. Seung H. Kim</t>
  </si>
  <si>
    <t>Tree of Life Church</t>
  </si>
  <si>
    <t>832-993-8829</t>
  </si>
  <si>
    <t>jasonjang74@gmail.com</t>
  </si>
  <si>
    <t>Rev. Suyoung Jang</t>
  </si>
  <si>
    <t>Ye Darm Presbyterian Church of Houston</t>
  </si>
  <si>
    <t>714-328-5851</t>
  </si>
  <si>
    <t>yedarmchurch@sbcglobal.net</t>
  </si>
  <si>
    <t>Rev. Kwang Jae Lee</t>
  </si>
  <si>
    <t>Ye Won Mission Church</t>
  </si>
  <si>
    <t>832-744-4557</t>
  </si>
  <si>
    <t>pascalsong37@yahoo.com</t>
  </si>
  <si>
    <t>Rev. Jin Yong Song</t>
  </si>
  <si>
    <t>Zion Christian Presbyterian Church</t>
  </si>
  <si>
    <t>713-498-5812</t>
  </si>
  <si>
    <t>Rev. Sang Do Lee</t>
  </si>
  <si>
    <t>Korean Southwest</t>
  </si>
  <si>
    <t>Abundant Community Church</t>
  </si>
  <si>
    <t>562-634-2910</t>
  </si>
  <si>
    <t>abundantcchurch@gmail.com</t>
  </si>
  <si>
    <t>Rev. Hyung Soo Cho</t>
  </si>
  <si>
    <t>Antioch Korean Christian Community Church</t>
  </si>
  <si>
    <t>323-930-0678</t>
  </si>
  <si>
    <t>philipinhosong@gmail.com</t>
  </si>
  <si>
    <t>Rev. Philip Song</t>
  </si>
  <si>
    <t>Burbank Korean Presbyterian Church</t>
  </si>
  <si>
    <t>818-840-0668</t>
  </si>
  <si>
    <t>Disciple Mission Church of Denver</t>
  </si>
  <si>
    <t>303-300-9517</t>
  </si>
  <si>
    <t>www.denverjeja.org</t>
  </si>
  <si>
    <t>Rev. Young Ki Pak</t>
  </si>
  <si>
    <t>East Sarang Community Church</t>
  </si>
  <si>
    <t>909-590-3722</t>
  </si>
  <si>
    <t>Rev. Seung Gyu Park</t>
  </si>
  <si>
    <t>Gateway Presbyterian Church</t>
  </si>
  <si>
    <t>818-361-1884</t>
  </si>
  <si>
    <t>Rev. Sang Seon Kim</t>
  </si>
  <si>
    <t>Global Mission Church</t>
  </si>
  <si>
    <t>909-396-4441</t>
  </si>
  <si>
    <t>www.igmc.org</t>
  </si>
  <si>
    <t>Rev. Daniel Jeesung Kim</t>
  </si>
  <si>
    <t>Hana Presbyterian Church</t>
  </si>
  <si>
    <t>818-241-0000</t>
  </si>
  <si>
    <t>Rev. Joseph S. Kim</t>
  </si>
  <si>
    <t>Holy City Church</t>
  </si>
  <si>
    <t>562-335-8888</t>
  </si>
  <si>
    <t>holycitychurch@hotmail.com</t>
  </si>
  <si>
    <t>Rev. Edward Keon Ko</t>
  </si>
  <si>
    <t>Inland Church PCA</t>
  </si>
  <si>
    <t>909-622-2324</t>
  </si>
  <si>
    <t>www.inlandchurch.org</t>
  </si>
  <si>
    <t>office@inlandchurch.org</t>
  </si>
  <si>
    <t>Rev. Hwan Ahn</t>
  </si>
  <si>
    <t>iVision Community Church</t>
  </si>
  <si>
    <t>909-595-9596</t>
  </si>
  <si>
    <t>www.ivcpc.org</t>
  </si>
  <si>
    <t>ivisioncc@gmail.com</t>
  </si>
  <si>
    <t>Jesus Family Presbyterian Church</t>
  </si>
  <si>
    <t>661-317-5372</t>
  </si>
  <si>
    <t>jfpckwon@gmail.com</t>
  </si>
  <si>
    <t>Rev. Seongryong Kwon</t>
  </si>
  <si>
    <t>Ju-An Presbyterian Church</t>
  </si>
  <si>
    <t>namhunn@hanmail.net</t>
  </si>
  <si>
    <t>Rev. Nam Hunn Cho</t>
  </si>
  <si>
    <t>Lamp Presbyterian Church of Los Angeles</t>
  </si>
  <si>
    <t>310-327-8778</t>
  </si>
  <si>
    <t>lampchurch.org</t>
  </si>
  <si>
    <t>Rev. Sung Yun Han</t>
  </si>
  <si>
    <t>Las Vegas Presbyterian Church</t>
  </si>
  <si>
    <t>702-816-3267</t>
  </si>
  <si>
    <t>www.thinkhappychurch.org</t>
  </si>
  <si>
    <t>notebookpencilcase@gmail.com</t>
  </si>
  <si>
    <t>Rev. Paul Kongpil Chong</t>
  </si>
  <si>
    <t>Living Faith Presbyterian Church</t>
  </si>
  <si>
    <t>562-716-3132</t>
  </si>
  <si>
    <t>livingfaithLA.com</t>
  </si>
  <si>
    <t>Rev. Andrew S. Park</t>
  </si>
  <si>
    <t>562-328-9780</t>
  </si>
  <si>
    <t>lhchristian@gmail.com</t>
  </si>
  <si>
    <t>Rev. Andrew Eun Yong Jung</t>
  </si>
  <si>
    <t>New Life Mission Church of Glendale</t>
  </si>
  <si>
    <t>818-570-1214</t>
  </si>
  <si>
    <t>www.newlifemissionchurch.net</t>
  </si>
  <si>
    <t>nlglendale@gmail.com</t>
  </si>
  <si>
    <t>Rev. Solomon D.H. Yang</t>
  </si>
  <si>
    <t>New Life Mission Church of Northern California</t>
  </si>
  <si>
    <t>408-409-6562</t>
  </si>
  <si>
    <t>www.nlmc.org</t>
  </si>
  <si>
    <t>thomas.park@nlmc.org</t>
  </si>
  <si>
    <t>Rev. Thomas Yong Bin Park</t>
  </si>
  <si>
    <t>Peniel Presbyterian Church</t>
  </si>
  <si>
    <t>310-951-6963</t>
  </si>
  <si>
    <t>heungdo_lee@hotmail.com</t>
  </si>
  <si>
    <t>Rev. David Heung D. Lee</t>
  </si>
  <si>
    <t>213-447-1187</t>
  </si>
  <si>
    <t>www.redeemerpc.org</t>
  </si>
  <si>
    <t>pjameshan@gmail.com</t>
  </si>
  <si>
    <t>Rev. James J. Han</t>
  </si>
  <si>
    <t>Redeemer Presbyterian Church 2nd site</t>
  </si>
  <si>
    <t>Seattle Lamp Presbyterian Church</t>
  </si>
  <si>
    <t>425-999-5293</t>
  </si>
  <si>
    <t>www.seattlelampchurch.org</t>
  </si>
  <si>
    <t>Rev. Ken K.C. Song</t>
  </si>
  <si>
    <t>The Humbled One Church</t>
  </si>
  <si>
    <t>714-726-0235</t>
  </si>
  <si>
    <t>hyosungan@hotmail.com</t>
  </si>
  <si>
    <t>323-735-0200</t>
  </si>
  <si>
    <t>www.churchtheway.com</t>
  </si>
  <si>
    <t>churchtheway@gmail.com</t>
  </si>
  <si>
    <t>Rev. James Jinjun Ro</t>
  </si>
  <si>
    <t>Valley Bethel Presbyterian Church</t>
  </si>
  <si>
    <t>818-407-1234</t>
  </si>
  <si>
    <t>ejc0316@gmail.com</t>
  </si>
  <si>
    <t>Rev. Nam Cho</t>
  </si>
  <si>
    <t>Victory Presbyterian Church</t>
  </si>
  <si>
    <t>323-664-1824</t>
  </si>
  <si>
    <t>www.vpcla.com</t>
  </si>
  <si>
    <t>Rev. James Jeewoun Kim</t>
  </si>
  <si>
    <t>Korean Southwest Orange County</t>
  </si>
  <si>
    <t>Disciple Community Church</t>
  </si>
  <si>
    <t>949-502-4923</t>
  </si>
  <si>
    <t>www.disciplecc.org</t>
  </si>
  <si>
    <t>pastorko@disciplecc.org</t>
  </si>
  <si>
    <t>Rev. Paul H.J. Ko</t>
  </si>
  <si>
    <t>El Centro Korean Church</t>
  </si>
  <si>
    <t>760-604-2270</t>
  </si>
  <si>
    <t>www.cafe.daum.net/eckcb</t>
  </si>
  <si>
    <t>solagod@gmail.com</t>
  </si>
  <si>
    <t>Rev. Yong Ho Lee</t>
  </si>
  <si>
    <t>Gardena Presbyterian Church</t>
  </si>
  <si>
    <t>310-217-9191</t>
  </si>
  <si>
    <t>www.gpclove.com</t>
  </si>
  <si>
    <t>goodsts73@gmail.com</t>
  </si>
  <si>
    <t>Rev. Tae Sup Shin</t>
  </si>
  <si>
    <t>Good Vision Church</t>
  </si>
  <si>
    <t>www.goodvisionchurch.org/</t>
  </si>
  <si>
    <t>headnheart0823@gmail.com</t>
  </si>
  <si>
    <t>Rev. Junwoo Choi</t>
  </si>
  <si>
    <t>Il Shin Presbyterian Church</t>
  </si>
  <si>
    <t>www.ilshinchurch.org</t>
  </si>
  <si>
    <t>hyosungan@gmail.com</t>
  </si>
  <si>
    <t>Rev. Joseph Hyosung An</t>
  </si>
  <si>
    <t>Irvine Sarang Community Church</t>
  </si>
  <si>
    <t>949-954-5234</t>
  </si>
  <si>
    <t>www.irvinesarang.org</t>
  </si>
  <si>
    <t>hyeonsikpark@gmail.com</t>
  </si>
  <si>
    <t>Rev. Hyeon Sik Park</t>
  </si>
  <si>
    <t>Jubilee Church</t>
  </si>
  <si>
    <t>714-213-2291</t>
  </si>
  <si>
    <t>Rev. James SangChul Lee</t>
  </si>
  <si>
    <t>Jungkm Church</t>
  </si>
  <si>
    <t>213-505-0936</t>
  </si>
  <si>
    <t>sinjun.choi@gmail.com</t>
  </si>
  <si>
    <t>Rev. Sin Jun Choi</t>
  </si>
  <si>
    <t>Nachimban Church</t>
  </si>
  <si>
    <t>562-691-0691</t>
  </si>
  <si>
    <t>www.nachimban.org</t>
  </si>
  <si>
    <t>danilekmin@yahoo.com</t>
  </si>
  <si>
    <t>Rev. Kyung Yob Daniel Min</t>
  </si>
  <si>
    <t>New Life Mission Church</t>
  </si>
  <si>
    <t>714-526-6562</t>
  </si>
  <si>
    <t>www.newlifemissionchurch.com</t>
  </si>
  <si>
    <t>spnlmc@gamil.com</t>
  </si>
  <si>
    <t>New Life Presbyterian Church of Orange County</t>
  </si>
  <si>
    <t>714-705-6572</t>
  </si>
  <si>
    <t>newlifepres.org</t>
  </si>
  <si>
    <t>info@newlifepres.org</t>
  </si>
  <si>
    <t>New Song Church</t>
  </si>
  <si>
    <t>951-272-9126</t>
  </si>
  <si>
    <t>newsongcorona.com</t>
  </si>
  <si>
    <t>jonglee7676@gmail.com</t>
  </si>
  <si>
    <t>Rev. Jong Chun Lee</t>
  </si>
  <si>
    <t>Open Door Church of Orange County</t>
  </si>
  <si>
    <t>714-904-0691</t>
  </si>
  <si>
    <t>www.opendoorchurchoc.org</t>
  </si>
  <si>
    <t>yclee100@gmail.com</t>
  </si>
  <si>
    <t>Rev. Young Chan Lee</t>
  </si>
  <si>
    <t>Orange Hill Presbyterian Church</t>
  </si>
  <si>
    <t>714-633-3104</t>
  </si>
  <si>
    <t>www.orangehillchurch.com</t>
  </si>
  <si>
    <t>pch3927@hotmail.com</t>
  </si>
  <si>
    <t>Rev. Chang Ho Baik</t>
  </si>
  <si>
    <t>Reformed Presbyterian Church in Palm Springs</t>
  </si>
  <si>
    <t>442-366-2111</t>
  </si>
  <si>
    <t>https://palmspringschurch.org/</t>
  </si>
  <si>
    <t>palmspringschurch@gmail.com</t>
  </si>
  <si>
    <t>Rev. Kyoohan Lee</t>
  </si>
  <si>
    <t>San Diego New Hope Church</t>
  </si>
  <si>
    <t>858-842-0738</t>
  </si>
  <si>
    <t>www.sdnewhope.org</t>
  </si>
  <si>
    <t>biblicaljhlee@hotmail.com</t>
  </si>
  <si>
    <t>Rev. Jun Hee Lee</t>
  </si>
  <si>
    <t>Sa-Rang Community Church</t>
  </si>
  <si>
    <t>714-772-7777</t>
  </si>
  <si>
    <t>www.sarang.com</t>
  </si>
  <si>
    <t>church@sarang.com</t>
  </si>
  <si>
    <t>Rev. Chang Soo Danny Ro</t>
  </si>
  <si>
    <t>Serving Community Presbyterian Church</t>
  </si>
  <si>
    <t>213-290-8246</t>
  </si>
  <si>
    <t>hish2004@naver.com</t>
  </si>
  <si>
    <t>Sierra Vista United Korean Presbyterian Church</t>
  </si>
  <si>
    <t>520-378-2466</t>
  </si>
  <si>
    <t>www.facebook.com/Sierra-Vista-United-Korean-Presbyterian-Church-PCA</t>
  </si>
  <si>
    <t>jspark4c55@yahoo.com</t>
  </si>
  <si>
    <t>Rev. Dr. James Sangmok Park</t>
  </si>
  <si>
    <t>Stanton City Presbyterian Church</t>
  </si>
  <si>
    <t>714-612-5958</t>
  </si>
  <si>
    <t>www.StantonCityPres.church</t>
  </si>
  <si>
    <t>Rev. Daniel Heejoon Park</t>
  </si>
  <si>
    <t>Lowcountry</t>
  </si>
  <si>
    <t>Christ Church Presbyterian</t>
  </si>
  <si>
    <t>(854) 227-5558</t>
  </si>
  <si>
    <t>christcchurchcharleston.org</t>
  </si>
  <si>
    <t>Rev. Jon D. Payne</t>
  </si>
  <si>
    <t>Church Creek Presbyterian Church</t>
  </si>
  <si>
    <t>843-766-1381</t>
  </si>
  <si>
    <t>www.church-creek.org</t>
  </si>
  <si>
    <t>office@church-creek.org</t>
  </si>
  <si>
    <t>Rev. Nick Batzig</t>
  </si>
  <si>
    <t>Eastbridge Presbyterian Church</t>
  </si>
  <si>
    <t>843-849-6111</t>
  </si>
  <si>
    <t>www.eastbridge.org</t>
  </si>
  <si>
    <t>office@eastbridge.org</t>
  </si>
  <si>
    <t>Rev. Daniel Cohee</t>
  </si>
  <si>
    <t>First Scots Presbyterian Church</t>
  </si>
  <si>
    <t>843-379-0134</t>
  </si>
  <si>
    <t>www.firstscotsbeaufort.org</t>
  </si>
  <si>
    <t>admin@firstscotsbeaufort.org</t>
  </si>
  <si>
    <t>Rev. Alexander Dorn Mark</t>
  </si>
  <si>
    <t>Grace Coastal Presbyterian Church</t>
  </si>
  <si>
    <t>gracecoastalchurch.com</t>
  </si>
  <si>
    <t>sheryl@gracecoastalchurch.com</t>
  </si>
  <si>
    <t>Hilton Head Presbyterian Church</t>
  </si>
  <si>
    <t>843-689-6362</t>
  </si>
  <si>
    <t>www.hiltonheadpca.com</t>
  </si>
  <si>
    <t>info@hiltonheadpca.com</t>
  </si>
  <si>
    <t>Rev. William McCutchen</t>
  </si>
  <si>
    <t>Hope Community Church PCA</t>
  </si>
  <si>
    <t>843-695-7108</t>
  </si>
  <si>
    <t>www.hopecanebay.com</t>
  </si>
  <si>
    <t>info@hopecanebay.com</t>
  </si>
  <si>
    <t>Rev. Nathan Bruce Francis</t>
  </si>
  <si>
    <t>Metro North Presbyterian Church</t>
  </si>
  <si>
    <t>843-764-0873</t>
  </si>
  <si>
    <t>www.metronorthpca.org</t>
  </si>
  <si>
    <t>office@metronorthpca.org</t>
  </si>
  <si>
    <t>Rev. John Schley</t>
  </si>
  <si>
    <t>New City Fellowship Mission</t>
  </si>
  <si>
    <t>803-997-0789</t>
  </si>
  <si>
    <t>newcityoburg.com</t>
  </si>
  <si>
    <t>admin@newcityoburg.com</t>
  </si>
  <si>
    <t>Rev. John Paul Sibley</t>
  </si>
  <si>
    <t>Oak Community Church</t>
  </si>
  <si>
    <t>843-851-1900</t>
  </si>
  <si>
    <t>www.oakpca.org</t>
  </si>
  <si>
    <t>office@oakbrookpca.org</t>
  </si>
  <si>
    <t>Rev. Mark W. Turner</t>
  </si>
  <si>
    <t>Point Hope Presbyterian Church</t>
  </si>
  <si>
    <t>Rev. Robert E. Hamby III</t>
  </si>
  <si>
    <t>843-724-1164</t>
  </si>
  <si>
    <t>www.redeemer-charleston.org</t>
  </si>
  <si>
    <t>info@redeemer-charleston.org</t>
  </si>
  <si>
    <t>Rev. Craig B. Bailey</t>
  </si>
  <si>
    <t>803-531-1274</t>
  </si>
  <si>
    <t>www.trinityorangeburg.com</t>
  </si>
  <si>
    <t>office@trinityorangeburg.com</t>
  </si>
  <si>
    <t>Rev. John Mark Patrick</t>
  </si>
  <si>
    <t>Two Rivers Presbyterian Church</t>
  </si>
  <si>
    <t>843-225-5790</t>
  </si>
  <si>
    <t>tworiverspca.org</t>
  </si>
  <si>
    <t>info@tworiverspca.org</t>
  </si>
  <si>
    <t>Rev. Jeremy Mullen</t>
  </si>
  <si>
    <t>Metro Atlanta</t>
  </si>
  <si>
    <t>Atlanta Matupi Community Church</t>
  </si>
  <si>
    <t>aunglaimatu@gmail.com</t>
  </si>
  <si>
    <t>Rev. Dr. Aung Lai Matu</t>
  </si>
  <si>
    <t>Atlanta Westside Presbyterian Church</t>
  </si>
  <si>
    <t>404-567-5428</t>
  </si>
  <si>
    <t>www.atlantawestside.org</t>
  </si>
  <si>
    <t>office@atlantawestside.org</t>
  </si>
  <si>
    <t>Rev. Walter H. Henegar</t>
  </si>
  <si>
    <t>Brookhaven Presbyterian Church</t>
  </si>
  <si>
    <t>404-919-3569</t>
  </si>
  <si>
    <t>www.brookhavenpres.com</t>
  </si>
  <si>
    <t>admin@brookhavenpres.com</t>
  </si>
  <si>
    <t>Rev. Zachary Bradley</t>
  </si>
  <si>
    <t>Carriage Lane Presbyterian Church</t>
  </si>
  <si>
    <t>770-631-4618</t>
  </si>
  <si>
    <t>www.carriagelanepres.org</t>
  </si>
  <si>
    <t>info@carriagelanepres.org</t>
  </si>
  <si>
    <t>Dr. James Bruce</t>
  </si>
  <si>
    <t>gatheredbygrace.com</t>
  </si>
  <si>
    <t>connect@gatheredbygrace.com</t>
  </si>
  <si>
    <t>Rev. Jason Crenshaw</t>
  </si>
  <si>
    <t>770-252-0110</t>
  </si>
  <si>
    <t>www.cpcnewnan.com</t>
  </si>
  <si>
    <t>drew@cpcnewnan.com</t>
  </si>
  <si>
    <t>Rev. Drew Archer</t>
  </si>
  <si>
    <t>ChristChurch Presbyterian</t>
  </si>
  <si>
    <t>404-605-0505</t>
  </si>
  <si>
    <t>www.christchurchatlanta.org</t>
  </si>
  <si>
    <t>administrative@christchurchatlanta.org</t>
  </si>
  <si>
    <t>678-298-1150</t>
  </si>
  <si>
    <t>www.redeemeratlanta.org</t>
  </si>
  <si>
    <t>info@redeemeratlanta.org</t>
  </si>
  <si>
    <t>Rev. Chris Hildebrand</t>
  </si>
  <si>
    <t>City Church - Eastside</t>
  </si>
  <si>
    <t>404-856-0183</t>
  </si>
  <si>
    <t>www.citychurcheastside.org</t>
  </si>
  <si>
    <t>scott@citychurcheastside.org</t>
  </si>
  <si>
    <t>Rev. Scott Armstrong</t>
  </si>
  <si>
    <t>Community Church Griffin</t>
  </si>
  <si>
    <t>770-796-0390</t>
  </si>
  <si>
    <t>www.communitychurchgriffin.org</t>
  </si>
  <si>
    <t>ccg@churchgriffin.com</t>
  </si>
  <si>
    <t>Rev. Joseph Wayne Arnold</t>
  </si>
  <si>
    <t>770-460-9450</t>
  </si>
  <si>
    <t>www.covenantpres.net</t>
  </si>
  <si>
    <t>office@covenantpres.net</t>
  </si>
  <si>
    <t>Rev. Jamie Lambert</t>
  </si>
  <si>
    <t>East Cobb Presbyterian Church</t>
  </si>
  <si>
    <t>770-973-4114</t>
  </si>
  <si>
    <t>eastcobbpres.org</t>
  </si>
  <si>
    <t>admin@eastcobbpres.org</t>
  </si>
  <si>
    <t>Rev. Tim R. Locke</t>
  </si>
  <si>
    <t>Faith Korean Presbyterian Mission</t>
  </si>
  <si>
    <t>770-667-0969</t>
  </si>
  <si>
    <t>Rev. Keun Tai Kim</t>
  </si>
  <si>
    <t>Abide Church (Formerly Grace Emmanuel Mission)</t>
  </si>
  <si>
    <t>https://abidechurchatl.churchcenter.com/</t>
  </si>
  <si>
    <t>Rev. Hung Truong (Resigned 2023)</t>
  </si>
  <si>
    <t>Grace Han-Mee Presbyterian Mission</t>
  </si>
  <si>
    <t>770-921-2993</t>
  </si>
  <si>
    <t>Rev. Kyung Joon Cho</t>
  </si>
  <si>
    <t>Grace Shalom</t>
  </si>
  <si>
    <t>404-292-5514</t>
  </si>
  <si>
    <t>graceshalomsm@gmail.com</t>
  </si>
  <si>
    <t>GracePointe Church of Forsyth</t>
  </si>
  <si>
    <t>470-297-8486</t>
  </si>
  <si>
    <t>www.gracepointeforsyth.org</t>
  </si>
  <si>
    <t>churchfamily@gracepointeforsyth.org</t>
  </si>
  <si>
    <t>Rev. James Peter Nichols</t>
  </si>
  <si>
    <t>Intown Community Church</t>
  </si>
  <si>
    <t>404-633-8077</t>
  </si>
  <si>
    <t>http://www.intown.org/</t>
  </si>
  <si>
    <t>askintown@intown.org</t>
  </si>
  <si>
    <t>Rev. Clarence Dewitt Agan III</t>
  </si>
  <si>
    <t>Joy of All Nations Church</t>
  </si>
  <si>
    <t>678-667-1619</t>
  </si>
  <si>
    <t>www.joyofallnations.org</t>
  </si>
  <si>
    <t>info@joyofallnations.org</t>
  </si>
  <si>
    <t>Rev. Tony Thomas</t>
  </si>
  <si>
    <t>Jubilee Fellowship</t>
  </si>
  <si>
    <t>www.jubileefellowshipatl.com/</t>
  </si>
  <si>
    <t>Rev. Steven Gilchrist</t>
  </si>
  <si>
    <t>Kindred Hope Mission</t>
  </si>
  <si>
    <t>www.kindredhopechurch.org/</t>
  </si>
  <si>
    <t>hbrown@kindredhopechurch.org</t>
  </si>
  <si>
    <t>Rev. Howard A. Brown</t>
  </si>
  <si>
    <t>Living Fellowship Church</t>
  </si>
  <si>
    <t>334-329-9140</t>
  </si>
  <si>
    <t>livingfellowshipchurch.org</t>
  </si>
  <si>
    <t>andrew@livingfellowshipchurch.org</t>
  </si>
  <si>
    <t>Rev. Andrew Harwell</t>
  </si>
  <si>
    <t>770-765-5285</t>
  </si>
  <si>
    <t>www.newcitydtl.org</t>
  </si>
  <si>
    <t>Rev. Ryan Johnson</t>
  </si>
  <si>
    <t>Parkview Church</t>
  </si>
  <si>
    <t>678-405-2000</t>
  </si>
  <si>
    <t>www.parkviewchurch.net</t>
  </si>
  <si>
    <t>office@parkviewchurch.net</t>
  </si>
  <si>
    <t>Rev. James Martin</t>
  </si>
  <si>
    <t>Perimeter Church</t>
  </si>
  <si>
    <t>www.Perimeter.org</t>
  </si>
  <si>
    <t>Perimeter@Perimeter.org</t>
  </si>
  <si>
    <t>Rev. Jeff Norris</t>
  </si>
  <si>
    <t>Ponce Presbyterian Church</t>
  </si>
  <si>
    <t>678-782-9551</t>
  </si>
  <si>
    <t>poncechurch.org</t>
  </si>
  <si>
    <t>admin@poncechurch.org</t>
  </si>
  <si>
    <t>Rev. Tolivar Wills</t>
  </si>
  <si>
    <t>Redemption Fellowship Presbyterian Church</t>
  </si>
  <si>
    <t>770-460-1220</t>
  </si>
  <si>
    <t>www.redemptionfellowship.org</t>
  </si>
  <si>
    <t>info@redemptionfellowship.org</t>
  </si>
  <si>
    <t>Rev. Ray Causey</t>
  </si>
  <si>
    <t>Salem Church</t>
  </si>
  <si>
    <t>706-407-8783</t>
  </si>
  <si>
    <t>salemchurch.us</t>
  </si>
  <si>
    <t>info@salemchurch.us</t>
  </si>
  <si>
    <t>Rev. William C. Heard</t>
  </si>
  <si>
    <t>The Rock Presbyterian Church</t>
  </si>
  <si>
    <t>770-389-8008</t>
  </si>
  <si>
    <t>www.therockpca.org</t>
  </si>
  <si>
    <t>pastorjohnstovall@gmail.com</t>
  </si>
  <si>
    <t>Rev. John Stovall</t>
  </si>
  <si>
    <t>The Vine Community Church</t>
  </si>
  <si>
    <t>678-990-9395</t>
  </si>
  <si>
    <t>thevinecc.com</t>
  </si>
  <si>
    <t>tbarton@thevinecc.com</t>
  </si>
  <si>
    <t>Rev. Tim Barton Jr.</t>
  </si>
  <si>
    <t>770-787-7493</t>
  </si>
  <si>
    <t>www.trinitypca.net</t>
  </si>
  <si>
    <t>office@trinitypca.net</t>
  </si>
  <si>
    <t>Rev. Robert S. Rienstra</t>
  </si>
  <si>
    <t>Tucker Presbyterian Church</t>
  </si>
  <si>
    <t>678-872-2032</t>
  </si>
  <si>
    <t>www.tuckerpres.org</t>
  </si>
  <si>
    <t>church@tuckerpres.org</t>
  </si>
  <si>
    <t>Rev. Erik Veerman</t>
  </si>
  <si>
    <t>Unity Korean Presbyterian Church</t>
  </si>
  <si>
    <t>404-446-5658</t>
  </si>
  <si>
    <t>dsrhee1@yahoo.com</t>
  </si>
  <si>
    <t>Rev. Dong Soo Rhee</t>
  </si>
  <si>
    <t>Westminster Japanese Church</t>
  </si>
  <si>
    <t>470-854-1179</t>
  </si>
  <si>
    <t>www.westminsterjapanesechurch.org</t>
  </si>
  <si>
    <t>wjc.tozawa@gmail.com</t>
  </si>
  <si>
    <t>Japanese</t>
  </si>
  <si>
    <t>404-636-1496</t>
  </si>
  <si>
    <t>www.wmpca.org</t>
  </si>
  <si>
    <t>church@wmpca.org</t>
  </si>
  <si>
    <t>Rev. Aaron D. Messner</t>
  </si>
  <si>
    <t>Metropolitan New York</t>
  </si>
  <si>
    <t>Ascension Church</t>
  </si>
  <si>
    <t>718-607-5938</t>
  </si>
  <si>
    <t>ascensionforesthills.org</t>
  </si>
  <si>
    <t>info@ascensionforesthills.org</t>
  </si>
  <si>
    <t>Rev. Michael Kytka</t>
  </si>
  <si>
    <t>Astoria Community Church</t>
  </si>
  <si>
    <t>718-721-3440</t>
  </si>
  <si>
    <t>www.astoriachurch.org</t>
  </si>
  <si>
    <t>admin@astoriachurch.org</t>
  </si>
  <si>
    <t>Rev. James Lee Fredere</t>
  </si>
  <si>
    <t>City On A Hill Church NYC</t>
  </si>
  <si>
    <t>www.cityonahill.nyc</t>
  </si>
  <si>
    <t>info@cityonahill.nyc</t>
  </si>
  <si>
    <t>Rev. Jay L. Harvey III</t>
  </si>
  <si>
    <t>718-352-8646</t>
  </si>
  <si>
    <t>www.covenantchurchpca.com</t>
  </si>
  <si>
    <t>covenantchurchpca@gmail.com</t>
  </si>
  <si>
    <t>Covenant of Grace Church</t>
  </si>
  <si>
    <t>718-864-6394</t>
  </si>
  <si>
    <t>www.covenantgrace.org</t>
  </si>
  <si>
    <t>Rev. Jin Won Chung</t>
  </si>
  <si>
    <t>212-870-3185</t>
  </si>
  <si>
    <t>www.emmanuelnyc.org</t>
  </si>
  <si>
    <t>office@emmanuelnyc.org</t>
  </si>
  <si>
    <t>Rev. Scott Strickman</t>
  </si>
  <si>
    <t>Exilic Church</t>
  </si>
  <si>
    <t>949-413-2755</t>
  </si>
  <si>
    <t>www.exilic.com</t>
  </si>
  <si>
    <t>aaron@exilic.com</t>
  </si>
  <si>
    <t>Rev. Aaron Justice Chung</t>
  </si>
  <si>
    <t>Grace Church of Greenwich</t>
  </si>
  <si>
    <t>www.gracechurchgreenwich.com</t>
  </si>
  <si>
    <t>gracechurchofgreenwich@gmail.com</t>
  </si>
  <si>
    <t>Rev. Daniel Sang-Hoon Hong</t>
  </si>
  <si>
    <t>Grace Church Stamford</t>
  </si>
  <si>
    <t>203-314-4898</t>
  </si>
  <si>
    <t>www.gracechurchstamford.com</t>
  </si>
  <si>
    <t>info@gracechurchstamford.com</t>
  </si>
  <si>
    <t>Rev. Daniel Jang</t>
  </si>
  <si>
    <t>631-726-6100</t>
  </si>
  <si>
    <t>www.gracehamptons.org</t>
  </si>
  <si>
    <t>contact@gracehamptons.org</t>
  </si>
  <si>
    <t>Rev. Mark Charles Middlekauff</t>
  </si>
  <si>
    <t>kingscrossnyc.org</t>
  </si>
  <si>
    <t>info@kingscrossnyc.org</t>
  </si>
  <si>
    <t>Rev. Robert Calabretta</t>
  </si>
  <si>
    <t>Living Faith Community Church</t>
  </si>
  <si>
    <t>516-321-9696</t>
  </si>
  <si>
    <t>www.lfcc.net</t>
  </si>
  <si>
    <t>steve@lfcc.net</t>
  </si>
  <si>
    <t>Rev. Stephen J. Ro</t>
  </si>
  <si>
    <t>New Creation Fellowship Church</t>
  </si>
  <si>
    <t>917-733-0573</t>
  </si>
  <si>
    <t>www.nyncf.org</t>
  </si>
  <si>
    <t>pastorjbaek@gmail.com</t>
  </si>
  <si>
    <t>Rev. John H. Bae</t>
  </si>
  <si>
    <t>North Shore Community Church</t>
  </si>
  <si>
    <t>516-922-7322</t>
  </si>
  <si>
    <t>nscc.live</t>
  </si>
  <si>
    <t>office@nscc.live</t>
  </si>
  <si>
    <t>Rev. James Kessler</t>
  </si>
  <si>
    <t>Redeemer East Harlem</t>
  </si>
  <si>
    <t>917-206-1375</t>
  </si>
  <si>
    <t>www.reh.nyc</t>
  </si>
  <si>
    <t>eastharlem@redeemer.com</t>
  </si>
  <si>
    <t>Rev. Justin Adour</t>
  </si>
  <si>
    <t>Redeemer Lincoln Square</t>
  </si>
  <si>
    <t>917-206-1374</t>
  </si>
  <si>
    <t>redeemerlsq.com</t>
  </si>
  <si>
    <t>lsq@redeemer.com</t>
  </si>
  <si>
    <t>Dr. Michael Keller</t>
  </si>
  <si>
    <t>Redeemer Presbyterian Church- Brooklyn</t>
  </si>
  <si>
    <t>redeemerbk.com</t>
  </si>
  <si>
    <t>hello@redeemerbrooklyn.com</t>
  </si>
  <si>
    <t>Redeemer Presbyterian Church Downtown</t>
  </si>
  <si>
    <t>212-808-4460</t>
  </si>
  <si>
    <t>downtown.redeemer.com</t>
  </si>
  <si>
    <t>Rev. Peter Nicholas</t>
  </si>
  <si>
    <t>Redeemer Presbyterian Church East Side</t>
  </si>
  <si>
    <t>eastside.redeemer.com</t>
  </si>
  <si>
    <t>info@redeemer.com</t>
  </si>
  <si>
    <t>Rev. Crawford Michael Stevener</t>
  </si>
  <si>
    <t>Redeemer Presbyterian Church West Side</t>
  </si>
  <si>
    <t>917-206-1372</t>
  </si>
  <si>
    <t>redeemerws.com</t>
  </si>
  <si>
    <t>hello@redeemerws.com</t>
  </si>
  <si>
    <t>Rev. Bijan Mirtolooi</t>
  </si>
  <si>
    <t>Storefront Church-Mission</t>
  </si>
  <si>
    <t>917-568-9940</t>
  </si>
  <si>
    <t>www.storefront.church</t>
  </si>
  <si>
    <t>david@storefront.church</t>
  </si>
  <si>
    <t>Rev. David Plant</t>
  </si>
  <si>
    <t>The Well - Mission Church</t>
  </si>
  <si>
    <t>thewellnyc.life</t>
  </si>
  <si>
    <t>aaronbjerke@gmail.com</t>
  </si>
  <si>
    <t>Rev. Aaron Bjerke</t>
  </si>
  <si>
    <t>914-967-6247</t>
  </si>
  <si>
    <t>www.trinitychurchny.com</t>
  </si>
  <si>
    <t>info@trinitychurch.cc</t>
  </si>
  <si>
    <t>Rev. Steven Magneson</t>
  </si>
  <si>
    <t>Uptown Community Church</t>
  </si>
  <si>
    <t>www.uptowncommunitychurch.com</t>
  </si>
  <si>
    <t>admin@uptowncommunitychurch.com</t>
  </si>
  <si>
    <t>Rev. Reyn Cabinte</t>
  </si>
  <si>
    <t>Mississippi Valley</t>
  </si>
  <si>
    <t>Bailey Presbyterian Church</t>
  </si>
  <si>
    <t>601-737-2188</t>
  </si>
  <si>
    <t>www.baileychurch.com</t>
  </si>
  <si>
    <t>eric@baileychurch.com</t>
  </si>
  <si>
    <t>Rev. Eric Mabbott</t>
  </si>
  <si>
    <t>Bethesda Presbyterian Church</t>
  </si>
  <si>
    <t>601-319-4280</t>
  </si>
  <si>
    <t>z.byrd@raymondpresbyterianchurch.com</t>
  </si>
  <si>
    <t>Rev. Zachery Byrd</t>
  </si>
  <si>
    <t>Blackmonton Presbyterian Church</t>
  </si>
  <si>
    <t>Rev. Philip E. McRae</t>
  </si>
  <si>
    <t>Brandon Presbyterian Church</t>
  </si>
  <si>
    <t>601-825-5259</t>
  </si>
  <si>
    <t>www.brandonpres.com</t>
  </si>
  <si>
    <t>secretary@brandonpres.com</t>
  </si>
  <si>
    <t>Rev. Brad Mills</t>
  </si>
  <si>
    <t>Carthage Presbyterian Church</t>
  </si>
  <si>
    <t>601-267-5700</t>
  </si>
  <si>
    <t>Covenant Reformed</t>
  </si>
  <si>
    <t>318-255-6887</t>
  </si>
  <si>
    <t>CovenantRuston.com</t>
  </si>
  <si>
    <t>ChrisStevensCovenant@gmail.com</t>
  </si>
  <si>
    <t>Dr. Chris Stevens</t>
  </si>
  <si>
    <t>DeKalb Presbyterian Church</t>
  </si>
  <si>
    <t>601-743-2454</t>
  </si>
  <si>
    <t>Delhi Presbyterian Church</t>
  </si>
  <si>
    <t>318-878-2358</t>
  </si>
  <si>
    <t>www.delhipres.org</t>
  </si>
  <si>
    <t>delhipreschurch@gmail.com</t>
  </si>
  <si>
    <t>Rev. Christopher Wright</t>
  </si>
  <si>
    <t>Edwards Presbyterian Church</t>
  </si>
  <si>
    <t>601-541-9495</t>
  </si>
  <si>
    <t>www.edwardspres.org</t>
  </si>
  <si>
    <t>edwardspresbyterian@gmail.com</t>
  </si>
  <si>
    <t>Rev. Thomas J. Graves</t>
  </si>
  <si>
    <t>601-856-6625</t>
  </si>
  <si>
    <t>www.firstpresofmadison.com</t>
  </si>
  <si>
    <t>office@fpcmadison.com</t>
  </si>
  <si>
    <t>662-746-1226</t>
  </si>
  <si>
    <t>firstpresyazoo.org</t>
  </si>
  <si>
    <t>fpcyazoo@gmail.com</t>
  </si>
  <si>
    <t>Rev. Perry McCall</t>
  </si>
  <si>
    <t>662-773-3146</t>
  </si>
  <si>
    <t>www.fpclouisville.org</t>
  </si>
  <si>
    <t>fpclouisville@msn.com</t>
  </si>
  <si>
    <t>Rev. Heath Allen Cross</t>
  </si>
  <si>
    <t>662-450-4260</t>
  </si>
  <si>
    <t>www.facebook.com/pages/First-Presbyterian-Church/1556099661314329</t>
  </si>
  <si>
    <t>fpclexingtonms.pca@gmail.com</t>
  </si>
  <si>
    <t>601-353-8316</t>
  </si>
  <si>
    <t>www.fpcjackson.org</t>
  </si>
  <si>
    <t>businessoffice@fpcjackson.org</t>
  </si>
  <si>
    <t>Dr. David Strain</t>
  </si>
  <si>
    <t>662-289-2435</t>
  </si>
  <si>
    <t>www.fpckosciusko.org</t>
  </si>
  <si>
    <t>marsha@fpckosciusko.org</t>
  </si>
  <si>
    <t>Rev. James Devenish</t>
  </si>
  <si>
    <t>601-774-9257</t>
  </si>
  <si>
    <t>www.firstpresunion.org</t>
  </si>
  <si>
    <t>cmshelton@juno.com</t>
  </si>
  <si>
    <t>Rev. Christopher Shelton</t>
  </si>
  <si>
    <t>662-247-3326</t>
  </si>
  <si>
    <t>fpcbelzoni@outlook.com</t>
  </si>
  <si>
    <t>Rev. Steven Dahl</t>
  </si>
  <si>
    <t>www.fpcphiladelphia.com</t>
  </si>
  <si>
    <t>davidmstorment@gmail.com</t>
  </si>
  <si>
    <t>Rev. David Storment</t>
  </si>
  <si>
    <t>First Presbyterian Church at Winona</t>
  </si>
  <si>
    <t>662-317-1700</t>
  </si>
  <si>
    <t>www.firstpreswinona.com</t>
  </si>
  <si>
    <t>apcoburn@gmail.com</t>
  </si>
  <si>
    <t>Rev. Andy Coburn</t>
  </si>
  <si>
    <t>Forest Grove Presbyterian Church</t>
  </si>
  <si>
    <t>Forest Presbyterian Church</t>
  </si>
  <si>
    <t>601-469-1961</t>
  </si>
  <si>
    <t>www.forestpca.org</t>
  </si>
  <si>
    <t>forestpresbyteri@bellsouth.net</t>
  </si>
  <si>
    <t>Rev. Mark Thomas Smith</t>
  </si>
  <si>
    <t>601-990-7817</t>
  </si>
  <si>
    <t>www.gracepcabyram.net</t>
  </si>
  <si>
    <t>gracepcargc@gmail.com</t>
  </si>
  <si>
    <t>Highlands Presbyterian Church</t>
  </si>
  <si>
    <t>601-853-0636</t>
  </si>
  <si>
    <t>www.Highlandspca.org</t>
  </si>
  <si>
    <t>office@highlandspca.org</t>
  </si>
  <si>
    <t>Rev. Joseph Wheat III</t>
  </si>
  <si>
    <t>Lakeland Presbyterian Church</t>
  </si>
  <si>
    <t>601-992-2448</t>
  </si>
  <si>
    <t>www.lakelandpres.org</t>
  </si>
  <si>
    <t>office@lakelandpres.org</t>
  </si>
  <si>
    <t>Rev. Richard Owens</t>
  </si>
  <si>
    <t>601-951-2460</t>
  </si>
  <si>
    <t>lebanonpca.com</t>
  </si>
  <si>
    <t>chrisrehers@gmail.com</t>
  </si>
  <si>
    <t>Rev. Chris Rehers</t>
  </si>
  <si>
    <t>Macon Presbyterian Church</t>
  </si>
  <si>
    <t>662-726-5184</t>
  </si>
  <si>
    <t>Madison Heights Church</t>
  </si>
  <si>
    <t>601-605-9929</t>
  </si>
  <si>
    <t>www.graceformadison.com</t>
  </si>
  <si>
    <t>mhcoffice@madisonheightschurch.com</t>
  </si>
  <si>
    <t>Rev. Randy Rhea</t>
  </si>
  <si>
    <t>Main Street Presbyterian Church</t>
  </si>
  <si>
    <t>www.mainstreetpres.org</t>
  </si>
  <si>
    <t>mainstreetpres@gmail.com</t>
  </si>
  <si>
    <t>Rev. Aaron Suber</t>
  </si>
  <si>
    <t>Newton Presbyterian Church</t>
  </si>
  <si>
    <t>601-683-3617</t>
  </si>
  <si>
    <t>Rev. Charles W. Douglas</t>
  </si>
  <si>
    <t>Northpointe Presbyterian Church</t>
  </si>
  <si>
    <t>601-482-7744</t>
  </si>
  <si>
    <t>www.northpointepca.org</t>
  </si>
  <si>
    <t>information@northpointepca.org</t>
  </si>
  <si>
    <t>Rev. Mason William Kiple</t>
  </si>
  <si>
    <t>Old Lebanon Presbyterian Church</t>
  </si>
  <si>
    <t>662-304-7132</t>
  </si>
  <si>
    <t>www.oldlebanon.org</t>
  </si>
  <si>
    <t>oldlebanon@gmail.com</t>
  </si>
  <si>
    <t>Ouachita Presbyterian Church</t>
  </si>
  <si>
    <t>256-487-2730</t>
  </si>
  <si>
    <t>www.ouachitapres.org</t>
  </si>
  <si>
    <t>harris@ouachitapres.org</t>
  </si>
  <si>
    <t>Rev. Harris Bond</t>
  </si>
  <si>
    <t>Pear Orchard Presbyterian Church</t>
  </si>
  <si>
    <t>601-956-3283</t>
  </si>
  <si>
    <t>www.pearorchard.org</t>
  </si>
  <si>
    <t>info@pearorchard.org</t>
  </si>
  <si>
    <t>Rev. Caleb G. Cangelosi</t>
  </si>
  <si>
    <t>Pearl Presbyterian Church</t>
  </si>
  <si>
    <t>601-939-1064</t>
  </si>
  <si>
    <t>www.pearlpres.com</t>
  </si>
  <si>
    <t>pearlpc@bellsouth.net</t>
  </si>
  <si>
    <t>Rev. Joseph F. McLeod Jr.</t>
  </si>
  <si>
    <t>Pickens Presbyterian Church</t>
  </si>
  <si>
    <t>601-468-2115</t>
  </si>
  <si>
    <t>Pinehaven Presbyterian Church</t>
  </si>
  <si>
    <t>601-708-4653</t>
  </si>
  <si>
    <t>www.pinehavenpres.org</t>
  </si>
  <si>
    <t>office@pinehavenpres.org</t>
  </si>
  <si>
    <t>Rev. Justin Salinas</t>
  </si>
  <si>
    <t>Pleasant Springs Presbyterian Church</t>
  </si>
  <si>
    <t>601-677-3344</t>
  </si>
  <si>
    <t>601-924-4747</t>
  </si>
  <si>
    <t>www.providenceclinton.org</t>
  </si>
  <si>
    <t>ian@ppcpca.com</t>
  </si>
  <si>
    <t>Rev. Ian Kayser</t>
  </si>
  <si>
    <t>Raymond Presbyterian Church</t>
  </si>
  <si>
    <t>www.raymondpresbyterianchurch.com</t>
  </si>
  <si>
    <t>Redeemer Church, PCA</t>
  </si>
  <si>
    <t>601-362-9987</t>
  </si>
  <si>
    <t>www.redeemerjackson.com</t>
  </si>
  <si>
    <t>office@redeemerjackson.com</t>
  </si>
  <si>
    <t>Rev. Elbert McGowan Jr.</t>
  </si>
  <si>
    <t>Scooba Presbyterian Church</t>
  </si>
  <si>
    <t>662-746-8852</t>
  </si>
  <si>
    <t>www.secondpresyazoo.org</t>
  </si>
  <si>
    <t>secondpresyazooms@gmail.com</t>
  </si>
  <si>
    <t>Rev. Machen Strawbridge</t>
  </si>
  <si>
    <t>Shiloh Presbyterian Church</t>
  </si>
  <si>
    <t>601-946-5327</t>
  </si>
  <si>
    <t>Shongalo Presbyterian Church</t>
  </si>
  <si>
    <t>662-464-9311</t>
  </si>
  <si>
    <t>Steens Creek Presbyterian Church</t>
  </si>
  <si>
    <t>601-559-9857</t>
  </si>
  <si>
    <t>www.steenscreekpres.org</t>
  </si>
  <si>
    <t>danny@steenscreekpres.org</t>
  </si>
  <si>
    <t>Rev. Danny Ruth</t>
  </si>
  <si>
    <t>Tchula Presbyterian Church</t>
  </si>
  <si>
    <t>662-235-5400</t>
  </si>
  <si>
    <t>601-636-4292</t>
  </si>
  <si>
    <t>www.wpcvicksburg.com</t>
  </si>
  <si>
    <t>wpcvicksburg@gmail.com</t>
  </si>
  <si>
    <t>Rev. Nathaniel Stamper</t>
  </si>
  <si>
    <t>Wynndale Presbyterian Church, PCA</t>
  </si>
  <si>
    <t>601-878-6870</t>
  </si>
  <si>
    <t>www.wynndalepca.org</t>
  </si>
  <si>
    <t>wynndalepres@gmail.com</t>
  </si>
  <si>
    <t>Rev. Seth Duhs (VACANT)</t>
  </si>
  <si>
    <t>Missouri</t>
  </si>
  <si>
    <t>All Souls Church of St. Louis</t>
  </si>
  <si>
    <t>Chesterfield Presbyterian Church</t>
  </si>
  <si>
    <t>636-394-3337</t>
  </si>
  <si>
    <t>www.chespres.org</t>
  </si>
  <si>
    <t>info@chespres.org</t>
  </si>
  <si>
    <t>Rev. Hugh M. Barlett</t>
  </si>
  <si>
    <t>www.comopres.org</t>
  </si>
  <si>
    <t>Rev. Samuel Kassing</t>
  </si>
  <si>
    <t>314-432-8700</t>
  </si>
  <si>
    <t>www.cpcstl.org</t>
  </si>
  <si>
    <t>office@cpcstl.org</t>
  </si>
  <si>
    <t>Rev. Noah Wiersema</t>
  </si>
  <si>
    <t>Crossroads Presbyterian Fellowship</t>
  </si>
  <si>
    <t>314-644-0030</t>
  </si>
  <si>
    <t>www.crossroadspres.com</t>
  </si>
  <si>
    <t>office@crossroadspres.com</t>
  </si>
  <si>
    <t>Rev. Josiah Green</t>
  </si>
  <si>
    <t>314-846-2988</t>
  </si>
  <si>
    <t>www.goodshepherdpca.org</t>
  </si>
  <si>
    <t>office@goodshepherdpca.org</t>
  </si>
  <si>
    <t>Rev. Daryl A. Madi</t>
  </si>
  <si>
    <t>Grace &amp; Peace Fellowship</t>
  </si>
  <si>
    <t>314-367-8959</t>
  </si>
  <si>
    <t>www.graceandpeacefellowship.org</t>
  </si>
  <si>
    <t>office@graceandpeacefellowship.org</t>
  </si>
  <si>
    <t>Rev. Mike Brandenstein</t>
  </si>
  <si>
    <t>636-926-2955</t>
  </si>
  <si>
    <t>www.gracepca.net</t>
  </si>
  <si>
    <t>gracechurch@gracepca.net</t>
  </si>
  <si>
    <t>Rev. Michael G. McLaughlin</t>
  </si>
  <si>
    <t>Grace Presbyterian Fellowship</t>
  </si>
  <si>
    <t>573-212-7637</t>
  </si>
  <si>
    <t>www.gracepresfellowship.org</t>
  </si>
  <si>
    <t>gracepresfellowship@gmail.com</t>
  </si>
  <si>
    <t>Rev. Allan Harmening</t>
  </si>
  <si>
    <t>636-938-3855</t>
  </si>
  <si>
    <t>www.heritagewildwood.org</t>
  </si>
  <si>
    <t>info@heritagewildwood.org</t>
  </si>
  <si>
    <t>Rev. Jesse York</t>
  </si>
  <si>
    <t>Hope Presbyterian Church (PCA)</t>
  </si>
  <si>
    <t>www.hpcstl.org/</t>
  </si>
  <si>
    <t>Rev. Tim Jackson</t>
  </si>
  <si>
    <t>Kirk of the Hills Presbyterian Church</t>
  </si>
  <si>
    <t>314-434-0753</t>
  </si>
  <si>
    <t>www.thekirk.org</t>
  </si>
  <si>
    <t>office@thekirk.org</t>
  </si>
  <si>
    <t>Rev. Ben Hurst Porter</t>
  </si>
  <si>
    <t>314-680-3670</t>
  </si>
  <si>
    <t>www.midtownchurchstl.org</t>
  </si>
  <si>
    <t>admin@midtownchurchstl.org</t>
  </si>
  <si>
    <t>Rev. Mark Tucker</t>
  </si>
  <si>
    <t>573-529-3142</t>
  </si>
  <si>
    <t>www.midtownpres.com</t>
  </si>
  <si>
    <t>info@midtownpres.com</t>
  </si>
  <si>
    <t>Rev. Ross Dixon</t>
  </si>
  <si>
    <t>314-726-2302</t>
  </si>
  <si>
    <t>www.newcity.org</t>
  </si>
  <si>
    <t>ncfstl@ncfstl.org</t>
  </si>
  <si>
    <t>New City South</t>
  </si>
  <si>
    <t>314-762-9915</t>
  </si>
  <si>
    <t>www.newcitysouth.org</t>
  </si>
  <si>
    <t>newcitysouth@ncfstl.org</t>
  </si>
  <si>
    <t>Rev. Roy Hubbard</t>
  </si>
  <si>
    <t>New City West End</t>
  </si>
  <si>
    <t>newcitywestend.org</t>
  </si>
  <si>
    <t>twilliams@ncfstl.org</t>
  </si>
  <si>
    <t>Dr. Thurman L. Williams</t>
  </si>
  <si>
    <t>636-887-0537</t>
  </si>
  <si>
    <t>www.newcreationpca.com</t>
  </si>
  <si>
    <t>info@newcreationpca.com</t>
  </si>
  <si>
    <t>Rev. Loren D. Bell</t>
  </si>
  <si>
    <t>New Port Presbyterian Church</t>
  </si>
  <si>
    <t>636-239-3371</t>
  </si>
  <si>
    <t>www.newportpca.org</t>
  </si>
  <si>
    <t>contact@newportpca.org</t>
  </si>
  <si>
    <t>Rev. Darrell Jung</t>
  </si>
  <si>
    <t>Old Orchard Church</t>
  </si>
  <si>
    <t>314-962-3795</t>
  </si>
  <si>
    <t>www.oldorchardchurch.org</t>
  </si>
  <si>
    <t>office@oldorchardchurch.org</t>
  </si>
  <si>
    <t>Mr. Ryan Sparks</t>
  </si>
  <si>
    <t>573-443-2321</t>
  </si>
  <si>
    <t>www.redeemerpresbyterian.org</t>
  </si>
  <si>
    <t>admin@redeemerpresbyterian.org</t>
  </si>
  <si>
    <t>Rev. Ryan Speck</t>
  </si>
  <si>
    <t>Redeeming Grace Presbyterian Church</t>
  </si>
  <si>
    <t>573-437-4630</t>
  </si>
  <si>
    <t>www.redeeminggracepca.org</t>
  </si>
  <si>
    <t>rgfpca@gmail.com</t>
  </si>
  <si>
    <t>Rev. Charles Stover</t>
  </si>
  <si>
    <t>Restoration Community Church</t>
  </si>
  <si>
    <t>314-722-6212</t>
  </si>
  <si>
    <t>restorationcommunity.net</t>
  </si>
  <si>
    <t>office@restorationcommunity.net</t>
  </si>
  <si>
    <t>Rev. Daniel Song</t>
  </si>
  <si>
    <t>South City Church</t>
  </si>
  <si>
    <t>314-827-6487</t>
  </si>
  <si>
    <t>www.southcitychurch.com</t>
  </si>
  <si>
    <t>info@southcitychurch.com</t>
  </si>
  <si>
    <t>Rev. Logan Ford</t>
  </si>
  <si>
    <t>Spring Hills Presbyterian Church</t>
  </si>
  <si>
    <t>636-677-0409</t>
  </si>
  <si>
    <t>www.springhillspca.org</t>
  </si>
  <si>
    <t>office@springhillspca.org</t>
  </si>
  <si>
    <t>Rev. David R. Stain</t>
  </si>
  <si>
    <t>636-583-8463</t>
  </si>
  <si>
    <t>www.trinity-pca.com</t>
  </si>
  <si>
    <t>trinity@trinityunion.org</t>
  </si>
  <si>
    <t>314-821-7311</t>
  </si>
  <si>
    <t>www.trinitychurchkirkwood.org</t>
  </si>
  <si>
    <t>info@trinitychurchkirkwood.org</t>
  </si>
  <si>
    <t>Rev. Christopher Alan Polski</t>
  </si>
  <si>
    <t>True Community Fellowship</t>
  </si>
  <si>
    <t>660-960-0660</t>
  </si>
  <si>
    <t>www.truecommunitykv.org</t>
  </si>
  <si>
    <t>patrick@truecommunitykv.org</t>
  </si>
  <si>
    <t>Rev. Patrick Weston</t>
  </si>
  <si>
    <t>Twin Oaks Presbyterian Church</t>
  </si>
  <si>
    <t>636-861-1870</t>
  </si>
  <si>
    <t>www.twinoakschurch.org</t>
  </si>
  <si>
    <t>twinoakspca@twinoakschurch.org</t>
  </si>
  <si>
    <t>Rev. Russell St. John</t>
  </si>
  <si>
    <t>Nashville</t>
  </si>
  <si>
    <t>All Saints Presbyterian Church</t>
  </si>
  <si>
    <t>615-721-2570</t>
  </si>
  <si>
    <t>allsaintspres.net</t>
  </si>
  <si>
    <t>info@allsaintspres.net</t>
  </si>
  <si>
    <t>Rev. Matthew Todd Bradley</t>
  </si>
  <si>
    <t>615-468-2200</t>
  </si>
  <si>
    <t>www.christcommunity.org</t>
  </si>
  <si>
    <t>info@christcommunity.org</t>
  </si>
  <si>
    <t>Rev. Randy M. Lovelace</t>
  </si>
  <si>
    <t>615-373-2311</t>
  </si>
  <si>
    <t>www.christpres.org</t>
  </si>
  <si>
    <t>info@christpres.org</t>
  </si>
  <si>
    <t>Christ Presbyterian Church of Clarksville</t>
  </si>
  <si>
    <t>931-906-6650</t>
  </si>
  <si>
    <t>www.clarksvillepca.org</t>
  </si>
  <si>
    <t>cpcclarksville@gmail.com</t>
  </si>
  <si>
    <t>Rev. Richard T. Schwartz</t>
  </si>
  <si>
    <t>City Church of East Nashville</t>
  </si>
  <si>
    <t>615-307-0176</t>
  </si>
  <si>
    <t>ccen.org</t>
  </si>
  <si>
    <t>info@ccen.org</t>
  </si>
  <si>
    <t>Rev. David Richter</t>
  </si>
  <si>
    <t>615-618-4707</t>
  </si>
  <si>
    <t>www.cornerstonepresfranklin.org</t>
  </si>
  <si>
    <t>office@cstonepres.org</t>
  </si>
  <si>
    <t>Rev. Nathan Shurden</t>
  </si>
  <si>
    <t>931-455-5446</t>
  </si>
  <si>
    <t>www.tullahomapca.org</t>
  </si>
  <si>
    <t>assist.covenant.tullahoma@gmail.com</t>
  </si>
  <si>
    <t>Rev. Will Young</t>
  </si>
  <si>
    <t>615-383-2206</t>
  </si>
  <si>
    <t>www.covenantpres.com</t>
  </si>
  <si>
    <t>communications@covenantpres.com</t>
  </si>
  <si>
    <t>Rev. Charles Altman Scruggs IV</t>
  </si>
  <si>
    <t>Crossroads of the Nations</t>
  </si>
  <si>
    <t>www.crossroadsofthenations.org</t>
  </si>
  <si>
    <t>info@crossroadsofthenations.org</t>
  </si>
  <si>
    <t>Rev. Timothy Tan</t>
  </si>
  <si>
    <t>615-859-1130</t>
  </si>
  <si>
    <t>www.faithprespca.org</t>
  </si>
  <si>
    <t>faithpres@faithprespca.org</t>
  </si>
  <si>
    <t>Pastor John Artur dos Santos</t>
  </si>
  <si>
    <t>Grace &amp; Peace Church</t>
  </si>
  <si>
    <t>270-799-0641</t>
  </si>
  <si>
    <t>www.gracepeacebg.com</t>
  </si>
  <si>
    <t>administrator@gracepeacebg.com</t>
  </si>
  <si>
    <t>Rev. David Baggett</t>
  </si>
  <si>
    <t>931-537-6400</t>
  </si>
  <si>
    <t>www.gracecookeville.org</t>
  </si>
  <si>
    <t>graceprescookeville@gmail.com</t>
  </si>
  <si>
    <t>Rev. Step Morgan</t>
  </si>
  <si>
    <t>Hickory Grove Presbyterian Church</t>
  </si>
  <si>
    <t>615-754-8337</t>
  </si>
  <si>
    <t>www.hickorygrovepca.org</t>
  </si>
  <si>
    <t>office@hickorygrovepca.org</t>
  </si>
  <si>
    <t>Rev. Kenny Silva</t>
  </si>
  <si>
    <t>Midtown Fellowship Church</t>
  </si>
  <si>
    <t>615-269-9015</t>
  </si>
  <si>
    <t>www.midtownfellowship.org</t>
  </si>
  <si>
    <t>office@midtownfellowship.org</t>
  </si>
  <si>
    <t>Rev. Randy Draughon</t>
  </si>
  <si>
    <t>Parish Presbyterian Church</t>
  </si>
  <si>
    <t>615-574-1029</t>
  </si>
  <si>
    <t>www.parishpres.org</t>
  </si>
  <si>
    <t>office@parishpres.org</t>
  </si>
  <si>
    <t>Rev. James Crampton</t>
  </si>
  <si>
    <t>Parks Church PCA</t>
  </si>
  <si>
    <t>629-255-4437</t>
  </si>
  <si>
    <t>parkschurchpca.com</t>
  </si>
  <si>
    <t>info@parkschurchpca.com</t>
  </si>
  <si>
    <t>Rev. Eric Ashley</t>
  </si>
  <si>
    <t>Redeemer Church Murfreesboro</t>
  </si>
  <si>
    <t>615-796-5050</t>
  </si>
  <si>
    <t>www.redeemermurfreesboro.org</t>
  </si>
  <si>
    <t>paul.boyd@redeemermurfreesboro.org</t>
  </si>
  <si>
    <t>Rev. Paul Boyd</t>
  </si>
  <si>
    <t>615-740-7898</t>
  </si>
  <si>
    <t>rpcdickson.org</t>
  </si>
  <si>
    <t>email@rpcdickson.org</t>
  </si>
  <si>
    <t>Rev. Dr. Neil Spence</t>
  </si>
  <si>
    <t>Southpointe Community Church</t>
  </si>
  <si>
    <t>615-746-7722</t>
  </si>
  <si>
    <t>spcommunity.org</t>
  </si>
  <si>
    <t>info@spcommunity.org</t>
  </si>
  <si>
    <t>Rev. Matt Ballard</t>
  </si>
  <si>
    <t>615-895-2018</t>
  </si>
  <si>
    <t>www.trinitymboro.com</t>
  </si>
  <si>
    <t>office@trinitymboro.com</t>
  </si>
  <si>
    <t>Rev. Mitchell Carter</t>
  </si>
  <si>
    <t>West End Community Church</t>
  </si>
  <si>
    <t>615-463-8497</t>
  </si>
  <si>
    <t>www.westendcommunitychurch.org</t>
  </si>
  <si>
    <t>Rev. John Bourgeois IV</t>
  </si>
  <si>
    <t>931-381-1272</t>
  </si>
  <si>
    <t>zioncolumbia.org</t>
  </si>
  <si>
    <t>church.administrator@pcazion.org</t>
  </si>
  <si>
    <t>New Jersey</t>
  </si>
  <si>
    <t>732-449-8889</t>
  </si>
  <si>
    <t>www.calvarynj.org</t>
  </si>
  <si>
    <t>office@calvarynj.org</t>
  </si>
  <si>
    <t>Rev. Thomas Michael Harr Jr.</t>
  </si>
  <si>
    <t>Christ the King Presbyterian Mission</t>
  </si>
  <si>
    <t>(267) 377-3684</t>
  </si>
  <si>
    <t>secretaryctkphilly@gmail.com</t>
  </si>
  <si>
    <t>856-429-1225</t>
  </si>
  <si>
    <t>cpcnj.org</t>
  </si>
  <si>
    <t>info@cpcnj.org</t>
  </si>
  <si>
    <t>Dr. Robert H. Orner</t>
  </si>
  <si>
    <t>609-886-2448</t>
  </si>
  <si>
    <t>covenantpresbyterianchurchnj.com</t>
  </si>
  <si>
    <t>sterlza@gmail.com</t>
  </si>
  <si>
    <t>Rev. Richard W. Sterling</t>
  </si>
  <si>
    <t>856-451-7687</t>
  </si>
  <si>
    <t>www.fairfieldchurchpca.org</t>
  </si>
  <si>
    <t>fpcoffice7@gmail.com</t>
  </si>
  <si>
    <t>Rev. Christopher M. O'Brien</t>
  </si>
  <si>
    <t>First Presbyterian Church of Ocean City</t>
  </si>
  <si>
    <t>609-399-1833</t>
  </si>
  <si>
    <t>firstpresocnj.net/</t>
  </si>
  <si>
    <t>richardcolvin52@gmail.com</t>
  </si>
  <si>
    <t>Rev. Luke Barnabas Bert</t>
  </si>
  <si>
    <t>856-234-0300</t>
  </si>
  <si>
    <t>www.gpml.org</t>
  </si>
  <si>
    <t>office@gpml.org</t>
  </si>
  <si>
    <t>Rev. Ted W. Trefsgar Jr.</t>
  </si>
  <si>
    <t>609-445-4665</t>
  </si>
  <si>
    <t>hopecommunitypca.org</t>
  </si>
  <si>
    <t>office.hopepca@gmail.com</t>
  </si>
  <si>
    <t>Rev. Ryan Andrew Colvin</t>
  </si>
  <si>
    <t>609-896-9090</t>
  </si>
  <si>
    <t>www.hopechurch-nj.org</t>
  </si>
  <si>
    <t>drowe@hopechurch-nj.org</t>
  </si>
  <si>
    <t>Rev. David Rowe</t>
  </si>
  <si>
    <t>Mercy Hill Presbyterian Church</t>
  </si>
  <si>
    <t>856-556- 0627</t>
  </si>
  <si>
    <t>www.mercyhillnj.org</t>
  </si>
  <si>
    <t>mercyhillnj@gmail.com</t>
  </si>
  <si>
    <t>Rev. Phillip E. Henry</t>
  </si>
  <si>
    <t>New City Fellowship of Atlantic City</t>
  </si>
  <si>
    <t>609-442-1219</t>
  </si>
  <si>
    <t>www.newcityac.org</t>
  </si>
  <si>
    <t>newcityfellowshipac@gmail.com</t>
  </si>
  <si>
    <t>Rev. Peter James Eck</t>
  </si>
  <si>
    <t>True Vine Community Church</t>
  </si>
  <si>
    <t>267-336-4706</t>
  </si>
  <si>
    <t>www.truevinecc.org</t>
  </si>
  <si>
    <t>admin@truevinecc.org</t>
  </si>
  <si>
    <t>Rev. Nathan Joel Pugh</t>
  </si>
  <si>
    <t>New River</t>
  </si>
  <si>
    <t>304-755-2992</t>
  </si>
  <si>
    <t>www.covenantpcawv.church</t>
  </si>
  <si>
    <t>joshbailey1979@gmail.com</t>
  </si>
  <si>
    <t>Rev. Josh Bailey</t>
  </si>
  <si>
    <t>Dayspring Church</t>
  </si>
  <si>
    <t>919-675-7270</t>
  </si>
  <si>
    <t>colossians334@gmail.com</t>
  </si>
  <si>
    <t>Grace Church - Buckhannon</t>
  </si>
  <si>
    <t>681-533-3545</t>
  </si>
  <si>
    <t>www.wvgrace.com</t>
  </si>
  <si>
    <t>alanhager7@gmail.com</t>
  </si>
  <si>
    <t>Rev. Alan Hager</t>
  </si>
  <si>
    <t>Kanawha Salines Presbyterian Church</t>
  </si>
  <si>
    <t>304-925-7016</t>
  </si>
  <si>
    <t>www.kanawhasalinespca.com</t>
  </si>
  <si>
    <t>astyer@kanawhasalinespca.com</t>
  </si>
  <si>
    <t>Rev. Andrew Styer</t>
  </si>
  <si>
    <t>304-917-1200</t>
  </si>
  <si>
    <t>www.mercypca.org</t>
  </si>
  <si>
    <t>info@mercypca.org</t>
  </si>
  <si>
    <t>Rev. John W. Downs</t>
  </si>
  <si>
    <t>Pliny Presbyterian Church</t>
  </si>
  <si>
    <t>304-576-2468</t>
  </si>
  <si>
    <t>director@principledpolicy.com</t>
  </si>
  <si>
    <t>Providence Reformed Presbyterian Church</t>
  </si>
  <si>
    <t>304-736-0487</t>
  </si>
  <si>
    <t>prpca.org</t>
  </si>
  <si>
    <t>office@prpca.org</t>
  </si>
  <si>
    <t>Rev. Eric Ansell Dugan</t>
  </si>
  <si>
    <t>304-757-1197</t>
  </si>
  <si>
    <t>rpcwvsec@gmail.com</t>
  </si>
  <si>
    <t>Rev. Barrett Jordan</t>
  </si>
  <si>
    <t>304-455-3690</t>
  </si>
  <si>
    <t>www.trinitypcawv.org</t>
  </si>
  <si>
    <t>Rev. Dennis Bills</t>
  </si>
  <si>
    <t>Winifrede Presbyterian Church</t>
  </si>
  <si>
    <t>304-220-2219</t>
  </si>
  <si>
    <t>Rev. John H. Rollins Jr.</t>
  </si>
  <si>
    <t>New York State</t>
  </si>
  <si>
    <t>Affirmation Presbyterian Church</t>
  </si>
  <si>
    <t>914-232-0546</t>
  </si>
  <si>
    <t>www.affirmationpca.com</t>
  </si>
  <si>
    <t>church@affirmationpca.com</t>
  </si>
  <si>
    <t>Rev. William Spanjer</t>
  </si>
  <si>
    <t>Christ Central Buffalo</t>
  </si>
  <si>
    <t>716-395-6574</t>
  </si>
  <si>
    <t>www.christcentralbuffalo.com</t>
  </si>
  <si>
    <t>session@christcentralbuffalo.com</t>
  </si>
  <si>
    <t>Rev. Christopher Jhu</t>
  </si>
  <si>
    <t>607-376-7486</t>
  </si>
  <si>
    <t>christ-presbyterian-church.org</t>
  </si>
  <si>
    <t>pastor@christ-presbyterian-church.org</t>
  </si>
  <si>
    <t>Rev. J Cody Gibson</t>
  </si>
  <si>
    <t>Christ's Church Hudson Valley</t>
  </si>
  <si>
    <t>731-697-3178</t>
  </si>
  <si>
    <t>www.christschurchhv.org</t>
  </si>
  <si>
    <t>jchiarot23@yahoo.com</t>
  </si>
  <si>
    <t>607-753-9532</t>
  </si>
  <si>
    <t>www.redeemercortland.com</t>
  </si>
  <si>
    <t>info@redeemercortland.com</t>
  </si>
  <si>
    <t>Rev. Jared Hoyt</t>
  </si>
  <si>
    <t>518-374-4546</t>
  </si>
  <si>
    <t>fpcschdy.org</t>
  </si>
  <si>
    <t>fpcofficeschdy@gmail.com</t>
  </si>
  <si>
    <t>Dr. Mark J. Dunn</t>
  </si>
  <si>
    <t>585-445-8225</t>
  </si>
  <si>
    <t>gracechurchpca.com</t>
  </si>
  <si>
    <t>office@gracechurchpca.com</t>
  </si>
  <si>
    <t>Rev. Marc Swan</t>
  </si>
  <si>
    <t>315-290-2004</t>
  </si>
  <si>
    <t>gracepcawatertown.org</t>
  </si>
  <si>
    <t>gracepreswt@gmail.com</t>
  </si>
  <si>
    <t>Rev. Frank Ellis Jr.</t>
  </si>
  <si>
    <t>518-885-7442</t>
  </si>
  <si>
    <t>www.hopechurchbspa.org</t>
  </si>
  <si>
    <t>info@hopechurchbspa.org</t>
  </si>
  <si>
    <t>Rev. Nathanael Thompson</t>
  </si>
  <si>
    <t>New City Fellowship Beechwood</t>
  </si>
  <si>
    <t>585-431-6554</t>
  </si>
  <si>
    <t>www.ncfbeechwood.org</t>
  </si>
  <si>
    <t>admin@ncfbeechwood.org</t>
  </si>
  <si>
    <t>Rev. Chris Holdridge</t>
  </si>
  <si>
    <t>607-757-2777</t>
  </si>
  <si>
    <t>newhopevestal.org</t>
  </si>
  <si>
    <t>newhopevestal@gmail.com</t>
  </si>
  <si>
    <t>Rev. Alexander Howarth</t>
  </si>
  <si>
    <t>607-277-8398</t>
  </si>
  <si>
    <t>www.newlifeithaca.org</t>
  </si>
  <si>
    <t>info@newlifepres.com</t>
  </si>
  <si>
    <t>Dr. Timothy LeCroy</t>
  </si>
  <si>
    <t>315-714-1020</t>
  </si>
  <si>
    <t>www.cantonnewlife.org</t>
  </si>
  <si>
    <t>larrynlpc@gmail.com</t>
  </si>
  <si>
    <t>Rev. Laurence Veinott</t>
  </si>
  <si>
    <t>Presbyterian Church of Wellsville</t>
  </si>
  <si>
    <t>585-593-5069</t>
  </si>
  <si>
    <t>www.wellsvillepca.org</t>
  </si>
  <si>
    <t>pastortompcw@yahoo.com</t>
  </si>
  <si>
    <t>Rev. Tom Kristoffersen</t>
  </si>
  <si>
    <t>Redeemer Reformed Presbyterian Church</t>
  </si>
  <si>
    <t>518-798-9794</t>
  </si>
  <si>
    <t>www.redeemerreformed.info</t>
  </si>
  <si>
    <t>nsuffern@gmail.com</t>
  </si>
  <si>
    <t>Rev. Edward W.B. Suffern</t>
  </si>
  <si>
    <t>518-895-2448</t>
  </si>
  <si>
    <t>www.duanesburgchurch.org</t>
  </si>
  <si>
    <t>duanesburchurch@gmail.com</t>
  </si>
  <si>
    <t>Rev. Anthony Gorsuch</t>
  </si>
  <si>
    <t>845-496-7971</t>
  </si>
  <si>
    <t>www.westminsterchurch-ny.org</t>
  </si>
  <si>
    <t>office@westminsterchurch-ny.org</t>
  </si>
  <si>
    <t>North Florida</t>
  </si>
  <si>
    <t>Christ Church East</t>
  </si>
  <si>
    <t>904-323-1623</t>
  </si>
  <si>
    <t>www.christchurcheast.org</t>
  </si>
  <si>
    <t>kdickerson@christchurcheast.org</t>
  </si>
  <si>
    <t>Rev. Keith Dickerson</t>
  </si>
  <si>
    <t>Christ Church Intown</t>
  </si>
  <si>
    <t>www.christchurchintown.org</t>
  </si>
  <si>
    <t>admin@christchurchintown.org</t>
  </si>
  <si>
    <t>Rev. Charles Woodward</t>
  </si>
  <si>
    <t>904-262-5588</t>
  </si>
  <si>
    <t>christchurchpresjax.org</t>
  </si>
  <si>
    <t>ccolson@christchurchpresjax.org</t>
  </si>
  <si>
    <t>Rev. Chuck Colson</t>
  </si>
  <si>
    <t>352-379-4949</t>
  </si>
  <si>
    <t>www.cccgainesville.com</t>
  </si>
  <si>
    <t>office@christcommunitychurch.com</t>
  </si>
  <si>
    <t>Rev. Tim Hayse</t>
  </si>
  <si>
    <t>Coastal Presbyterian Church</t>
  </si>
  <si>
    <t>352-613-0396</t>
  </si>
  <si>
    <t>coastalpresbyterianchurchjax.com</t>
  </si>
  <si>
    <t>admin@coastalpresbyterian.org</t>
  </si>
  <si>
    <t>386-362-2323</t>
  </si>
  <si>
    <t>communitypreslo.com</t>
  </si>
  <si>
    <t>liveoakcommpres@gmail.com</t>
  </si>
  <si>
    <t>352-591-3663</t>
  </si>
  <si>
    <t>www.mcintoshcpc.org</t>
  </si>
  <si>
    <t>904-287-4334</t>
  </si>
  <si>
    <t>www.crosscreek.us</t>
  </si>
  <si>
    <t>info@crosscreek.us</t>
  </si>
  <si>
    <t>Rev. Keith Snow</t>
  </si>
  <si>
    <t>Elohim Evangelical Church</t>
  </si>
  <si>
    <t>904-386-2073</t>
  </si>
  <si>
    <t>Rev. Raymond Clotaire</t>
  </si>
  <si>
    <t>352-377-5482</t>
  </si>
  <si>
    <t>www.faithgainesville.org</t>
  </si>
  <si>
    <t>faith@faithgainesville.org</t>
  </si>
  <si>
    <t>Rev. Kevin Nelson</t>
  </si>
  <si>
    <t>904-819-0064</t>
  </si>
  <si>
    <t>goodnewsloves.com</t>
  </si>
  <si>
    <t>goodnews@gnpc.org</t>
  </si>
  <si>
    <t>Rev. Smiley Sturgis</t>
  </si>
  <si>
    <t>904-491-0363</t>
  </si>
  <si>
    <t>www.gracenassau.com</t>
  </si>
  <si>
    <t>office@gracenassau.com</t>
  </si>
  <si>
    <t>Rev. David Bradsher</t>
  </si>
  <si>
    <t>904-675-9067</t>
  </si>
  <si>
    <t>gracecovenanthilliard.com</t>
  </si>
  <si>
    <t>gcpchilliard@gmail.com</t>
  </si>
  <si>
    <t>Rev. Jesse Pickett</t>
  </si>
  <si>
    <t>www.palmcoastgracepca.org</t>
  </si>
  <si>
    <t>gpcpca@gmail.com</t>
  </si>
  <si>
    <t>Rev. Daniel Wayne McManigal</t>
  </si>
  <si>
    <t>Keystone Heights Presbyterian Church</t>
  </si>
  <si>
    <t>352-278-0163</t>
  </si>
  <si>
    <t>khpcworship.org/</t>
  </si>
  <si>
    <t>connections.khpc@gmail.com</t>
  </si>
  <si>
    <t>Rev. Thomas J. McCort</t>
  </si>
  <si>
    <t>Ortega Presbyterian Church</t>
  </si>
  <si>
    <t>904-389-4043</t>
  </si>
  <si>
    <t>www.ortegapres.org</t>
  </si>
  <si>
    <t>office@ortegapres.org</t>
  </si>
  <si>
    <t>Rev. Joshua Hinson</t>
  </si>
  <si>
    <t>Pinewood Church</t>
  </si>
  <si>
    <t>904-272-7177</t>
  </si>
  <si>
    <t>www.pinewoodchurch.org</t>
  </si>
  <si>
    <t>officeadmin@pinewoodchurch.org</t>
  </si>
  <si>
    <t>Rev. James D. Funyak</t>
  </si>
  <si>
    <t>Ponte Vedra Presbyterian Church</t>
  </si>
  <si>
    <t>904-871-8816</t>
  </si>
  <si>
    <t>www.pvpc.com</t>
  </si>
  <si>
    <t>ghamby@pvpc.com</t>
  </si>
  <si>
    <t>Rev. Richard Cooper</t>
  </si>
  <si>
    <t>Waypoint Church</t>
  </si>
  <si>
    <t>904-395-3764</t>
  </si>
  <si>
    <t>waypointchurchfl.com</t>
  </si>
  <si>
    <t>info@waypointchurchfl.com</t>
  </si>
  <si>
    <t>Rev. James Brignac</t>
  </si>
  <si>
    <t>904-737-5133</t>
  </si>
  <si>
    <t>www.wpcajax.us</t>
  </si>
  <si>
    <t>wpcajax@gmail.com</t>
  </si>
  <si>
    <t>Rev. Stephen Spinnenweber</t>
  </si>
  <si>
    <t>North Texas</t>
  </si>
  <si>
    <t>Bethel Church PCA</t>
  </si>
  <si>
    <t>972-248-4401</t>
  </si>
  <si>
    <t>www.bethelchurchpca.org</t>
  </si>
  <si>
    <t>bethel-church@att.net</t>
  </si>
  <si>
    <t>Rev. Anton Heuss</t>
  </si>
  <si>
    <t>Christ Community Church in Frisco</t>
  </si>
  <si>
    <t>469-200-3442</t>
  </si>
  <si>
    <t>www.cccfrisco.org</t>
  </si>
  <si>
    <t>info@cccfrisco.org</t>
  </si>
  <si>
    <t>Rev. Patrick N. Poteet</t>
  </si>
  <si>
    <t>972-379-8788</t>
  </si>
  <si>
    <t>www.ctktexas.com</t>
  </si>
  <si>
    <t>contact@ctktexas.com</t>
  </si>
  <si>
    <t>Rev. David Lindberg</t>
  </si>
  <si>
    <t>Colleyville Presbyterian Church</t>
  </si>
  <si>
    <t>817-498-2626</t>
  </si>
  <si>
    <t>www.cpcpca.org</t>
  </si>
  <si>
    <t>josh@cpcpca.org</t>
  </si>
  <si>
    <t>Rev. Josh Anderson</t>
  </si>
  <si>
    <t>469-861-6868</t>
  </si>
  <si>
    <t>cpreschurch.com/</t>
  </si>
  <si>
    <t>mark@cpreschurch.com</t>
  </si>
  <si>
    <t>Rev. Mark Evans</t>
  </si>
  <si>
    <t>Cristo Rey</t>
  </si>
  <si>
    <t>214-654-0945</t>
  </si>
  <si>
    <t>www.cristoreypca.org</t>
  </si>
  <si>
    <t>cristorey.calebdunn@gmail.com</t>
  </si>
  <si>
    <t>Rev. Caleb Dunn</t>
  </si>
  <si>
    <t>Denton Presbyterian Church</t>
  </si>
  <si>
    <t>912-690-4379</t>
  </si>
  <si>
    <t>www.dentonpresbyterian.com</t>
  </si>
  <si>
    <t>robert.wagner9@gmail.com</t>
  </si>
  <si>
    <t>Rev. Robert A. Wagner</t>
  </si>
  <si>
    <t>El Buen Pastor</t>
  </si>
  <si>
    <t>214-243-9321</t>
  </si>
  <si>
    <t>www.elbuenpastorpca.org/</t>
  </si>
  <si>
    <t>jahazielct@elbuenpastorpca.org</t>
  </si>
  <si>
    <t>Rev. Jahaziel Cantu</t>
  </si>
  <si>
    <t>903-784-4806</t>
  </si>
  <si>
    <t>www.faithparispca.com</t>
  </si>
  <si>
    <t>faithparispca@gmail.com</t>
  </si>
  <si>
    <t>Fifth Street Presbyterian Church</t>
  </si>
  <si>
    <t>903-592-1613</t>
  </si>
  <si>
    <t>www.fifthstreetpca.org</t>
  </si>
  <si>
    <t>office@fifthstreetpca.org</t>
  </si>
  <si>
    <t>Fort Worth Presbyterian Church</t>
  </si>
  <si>
    <t>817-731-3300</t>
  </si>
  <si>
    <t>www.fortworthpca.org</t>
  </si>
  <si>
    <t>fwpca@fortworthpca.org</t>
  </si>
  <si>
    <t>Rev. Brandon Eggar</t>
  </si>
  <si>
    <t>Grace and Peace Presbyterian Church</t>
  </si>
  <si>
    <t>972-924-7327</t>
  </si>
  <si>
    <t>www.graceandpeace-pca.org</t>
  </si>
  <si>
    <t>matt@graceandpeace-pca.org</t>
  </si>
  <si>
    <t>Rev. Matthew Wood</t>
  </si>
  <si>
    <t>817-847-7766</t>
  </si>
  <si>
    <t>www.gcpcfw.org</t>
  </si>
  <si>
    <t>gcpcfw@gmail.com</t>
  </si>
  <si>
    <t>Rev. Kyle Oliphint</t>
  </si>
  <si>
    <t>318-861-5967</t>
  </si>
  <si>
    <t>www.graceforshreveport.org</t>
  </si>
  <si>
    <t>gracepcashreveport@gmail.com</t>
  </si>
  <si>
    <t>Rev. Quinn Hill</t>
  </si>
  <si>
    <t>Hill Country PCA Mission</t>
  </si>
  <si>
    <t>254-600-9908</t>
  </si>
  <si>
    <t>www.hillcountrypca.org</t>
  </si>
  <si>
    <t>pastordietsch@hillcountrypca.org</t>
  </si>
  <si>
    <t>Lakeside Presbyterian Church</t>
  </si>
  <si>
    <t>817-431-0151</t>
  </si>
  <si>
    <t>www.lakesidepca.org</t>
  </si>
  <si>
    <t>office@lakesidepca.org</t>
  </si>
  <si>
    <t>Rev. Donald Friederichsen</t>
  </si>
  <si>
    <t>214-321-2864</t>
  </si>
  <si>
    <t>lakewoodpres.com/</t>
  </si>
  <si>
    <t>allthewayhome@sbcglobal.net</t>
  </si>
  <si>
    <t>Rev. Brad C. Denton</t>
  </si>
  <si>
    <t>972-685-9003</t>
  </si>
  <si>
    <t>www.mercydallas.com</t>
  </si>
  <si>
    <t>church@mercydallas.com</t>
  </si>
  <si>
    <t>Rev. Doug Tharp</t>
  </si>
  <si>
    <t>Metrocrest Presbyterian Church</t>
  </si>
  <si>
    <t>972-394-1122</t>
  </si>
  <si>
    <t>www.metrocrestchurch.org</t>
  </si>
  <si>
    <t>admin@metrocrestchurch.org</t>
  </si>
  <si>
    <t>Rev. William Terry Lovell</t>
  </si>
  <si>
    <t>New City Fellowship Dallas</t>
  </si>
  <si>
    <t>336-409-9463</t>
  </si>
  <si>
    <t>www.newcitydallas.org</t>
  </si>
  <si>
    <t>robbie.mills@newcitydallas.org</t>
  </si>
  <si>
    <t>256-714-9588</t>
  </si>
  <si>
    <t>newcitypres.org</t>
  </si>
  <si>
    <t>jake@newcitypres.org</t>
  </si>
  <si>
    <t>Rev. Jake R. Patton</t>
  </si>
  <si>
    <t>214-321-6435</t>
  </si>
  <si>
    <t>www.ncpcdallas.org</t>
  </si>
  <si>
    <t>ncpcdallas@aol.com</t>
  </si>
  <si>
    <t>Rev. Dr. Paul A. Brown</t>
  </si>
  <si>
    <t>New St. Peter's Presbyterian Church</t>
  </si>
  <si>
    <t>214-438-0120</t>
  </si>
  <si>
    <t>www.newstpeters.org</t>
  </si>
  <si>
    <t>info@newstpeters.org</t>
  </si>
  <si>
    <t>Rev. Alex Dean</t>
  </si>
  <si>
    <t>Park Cities Presbyterian Church</t>
  </si>
  <si>
    <t>214-224-2500</t>
  </si>
  <si>
    <t>www.pcpc.org</t>
  </si>
  <si>
    <t>melody.hallman@pcpc.org</t>
  </si>
  <si>
    <t>Rev. Mark Davis</t>
  </si>
  <si>
    <t>432-520-5255</t>
  </si>
  <si>
    <t>www.providencemidland.org</t>
  </si>
  <si>
    <t>church@providencemidland.org</t>
  </si>
  <si>
    <t>Rev. Roy Garza Jr.</t>
  </si>
  <si>
    <t>806-516-5745</t>
  </si>
  <si>
    <t>www.providencepca.org</t>
  </si>
  <si>
    <t>admin@ProvidencePCA.org</t>
  </si>
  <si>
    <t>Rev. John Bennett</t>
  </si>
  <si>
    <t>214-270-1220</t>
  </si>
  <si>
    <t>www.providencedallas.com</t>
  </si>
  <si>
    <t>office@providencedallas.com</t>
  </si>
  <si>
    <t>Rev. David C. Rea</t>
  </si>
  <si>
    <t>Redeemer Arlington</t>
  </si>
  <si>
    <t>817-261-8938</t>
  </si>
  <si>
    <t>redeemer817.org</t>
  </si>
  <si>
    <t>frontoffice@apcweb.org</t>
  </si>
  <si>
    <t>Redeemer Church Rockwall</t>
  </si>
  <si>
    <t>972-772-8208</t>
  </si>
  <si>
    <t>www.redeemerrockwall.org</t>
  </si>
  <si>
    <t>info@redeemerrockwall.org</t>
  </si>
  <si>
    <t>Rev. Zach Pummill</t>
  </si>
  <si>
    <t>Redeemer Presbyterian</t>
  </si>
  <si>
    <t>903-805-1809</t>
  </si>
  <si>
    <t>redeemertyler.com</t>
  </si>
  <si>
    <t>ben@redeemertyler.com</t>
  </si>
  <si>
    <t>Rev. Benjamin Wheeler</t>
  </si>
  <si>
    <t>972-529-1502</t>
  </si>
  <si>
    <t>www.redeemermckinney.com</t>
  </si>
  <si>
    <t>office@redeemermckinney.com</t>
  </si>
  <si>
    <t>Rev. Dr. Jordan Stone</t>
  </si>
  <si>
    <t>254-776-7292</t>
  </si>
  <si>
    <t>www.redeemerwaco.org</t>
  </si>
  <si>
    <t>office@redeemerwaco.org</t>
  </si>
  <si>
    <t>Rev. Dr. Jeff C. Hatton</t>
  </si>
  <si>
    <t>806-358-9001</t>
  </si>
  <si>
    <t>www.redeemeramarillo.com</t>
  </si>
  <si>
    <t>info@redeemeramarillo.com</t>
  </si>
  <si>
    <t>Rev. Dr. Tyler Taber</t>
  </si>
  <si>
    <t>254-295-9975</t>
  </si>
  <si>
    <t>www.redeemerprestemple.org</t>
  </si>
  <si>
    <t>office@redeemerprestemple.org</t>
  </si>
  <si>
    <t>Rev. John Bryant Wilbanks</t>
  </si>
  <si>
    <t>Town North Presbyterian Church</t>
  </si>
  <si>
    <t>972-235-1886</t>
  </si>
  <si>
    <t>www.tnpc.org</t>
  </si>
  <si>
    <t>Trinity Presbyterian</t>
  </si>
  <si>
    <t>682-703-2120</t>
  </si>
  <si>
    <t>www.trinitypresfw.org</t>
  </si>
  <si>
    <t>admin@trinitypresfw.org</t>
  </si>
  <si>
    <t>Rev. Brian Charles Davis</t>
  </si>
  <si>
    <t>972-335-3844</t>
  </si>
  <si>
    <t>www.trinityplano.org</t>
  </si>
  <si>
    <t>info@trinityplano.org</t>
  </si>
  <si>
    <t>Rev. Jacob Yohannan</t>
  </si>
  <si>
    <t>Weatherford Presbyterian Church</t>
  </si>
  <si>
    <t>817-598-1277</t>
  </si>
  <si>
    <t>www.weatherfordpca.org</t>
  </si>
  <si>
    <t>weatherfordpca@att.net</t>
  </si>
  <si>
    <t>Rev. Lou Tiscione</t>
  </si>
  <si>
    <t>940-665-5164</t>
  </si>
  <si>
    <t>www.wpcgtx.org</t>
  </si>
  <si>
    <t>Rev. Darrell G. McIntyre</t>
  </si>
  <si>
    <t>www.zionprosper.com</t>
  </si>
  <si>
    <t>info@zionprosper.com</t>
  </si>
  <si>
    <t>Rev. Mark A. Belonga</t>
  </si>
  <si>
    <t>Northern California</t>
  </si>
  <si>
    <t>All Saints Reformed Church</t>
  </si>
  <si>
    <t>920-918-3793</t>
  </si>
  <si>
    <t>www.allsaintsreformed.com/</t>
  </si>
  <si>
    <t>ben@allsaintsreformed.com</t>
  </si>
  <si>
    <t>Rev. Benjamin Kappers</t>
  </si>
  <si>
    <t>Berkeley Grace Presbyterian Church</t>
  </si>
  <si>
    <t>510-527-9191</t>
  </si>
  <si>
    <t>www.berkeleygracepres.org</t>
  </si>
  <si>
    <t>office@berkeleygracepres.org</t>
  </si>
  <si>
    <t>Rev. Ernest Kim</t>
  </si>
  <si>
    <t>Brigham City Bible Church</t>
  </si>
  <si>
    <t>435-723-5438</t>
  </si>
  <si>
    <t>www.bcbcutah.org/</t>
  </si>
  <si>
    <t>bcbc.biblechurch@gmail.com</t>
  </si>
  <si>
    <t>Canyon Creek Presbyterian Church</t>
  </si>
  <si>
    <t>925-498-9800</t>
  </si>
  <si>
    <t>canyoncreekchurch.org</t>
  </si>
  <si>
    <t>tmarsh@canyoncreekchurch.org</t>
  </si>
  <si>
    <t>Rev. Travis John Marsh</t>
  </si>
  <si>
    <t>Copper Hills Church</t>
  </si>
  <si>
    <t>803-730-2756</t>
  </si>
  <si>
    <t>www.copperhillschurch.com</t>
  </si>
  <si>
    <t>mjackman@copperhillschurch.com</t>
  </si>
  <si>
    <t>Rev. Marcus Jackman</t>
  </si>
  <si>
    <t>Corner Canyon Church</t>
  </si>
  <si>
    <t>801-214-8494</t>
  </si>
  <si>
    <t>www.cornercanyonchurch.org</t>
  </si>
  <si>
    <t>cornercanyonchurch@gmail.com</t>
  </si>
  <si>
    <t>Rev. Nathanael Taylor</t>
  </si>
  <si>
    <t>805-238-6927</t>
  </si>
  <si>
    <t>www.covenantpaso.com</t>
  </si>
  <si>
    <t>office@covenantpaso.com</t>
  </si>
  <si>
    <t>Rev. Daniel P. Katches</t>
  </si>
  <si>
    <t>CrossPoint Presbyterian Church</t>
  </si>
  <si>
    <t>435-565-1236</t>
  </si>
  <si>
    <t>www.crosspointpca.org</t>
  </si>
  <si>
    <t>robby@crosspointpca.org</t>
  </si>
  <si>
    <t>Rev. Robby Plemmons</t>
  </si>
  <si>
    <t>First Presbyterian Church Ripon</t>
  </si>
  <si>
    <t>(209) 599-3225</t>
  </si>
  <si>
    <t>www.riponfirstpres.org</t>
  </si>
  <si>
    <t>christy@riponfirstpres.org</t>
  </si>
  <si>
    <t>Rev. Glenn Gerdes</t>
  </si>
  <si>
    <t>Grace Church of Marin</t>
  </si>
  <si>
    <t>415-295-7554</t>
  </si>
  <si>
    <t>www.gracemarin.org</t>
  </si>
  <si>
    <t>admin@gracemarin.org</t>
  </si>
  <si>
    <t>Rev. Michael Snearly</t>
  </si>
  <si>
    <t>Grace Church of Utah</t>
  </si>
  <si>
    <t>801-444-0839</t>
  </si>
  <si>
    <t>www.graceutah.org</t>
  </si>
  <si>
    <t>office@graceutah.org</t>
  </si>
  <si>
    <t>Rev. Tim Trumper</t>
  </si>
  <si>
    <t>Grace Fresno Presbyterian Church</t>
  </si>
  <si>
    <t>559-997-5721</t>
  </si>
  <si>
    <t>www.gracefresno.com</t>
  </si>
  <si>
    <t>pastormock.gracefresno@gmail.com</t>
  </si>
  <si>
    <t>Rev. Michael David Mock</t>
  </si>
  <si>
    <t>775-453-0794</t>
  </si>
  <si>
    <t>www.gracepresreno.org</t>
  </si>
  <si>
    <t>gracepresreno@gmail.com</t>
  </si>
  <si>
    <t>Dr. John S. Leonard</t>
  </si>
  <si>
    <t>Grace Presbyterian Church of Silicon Valley</t>
  </si>
  <si>
    <t>650-326-7737</t>
  </si>
  <si>
    <t>www.gracepres.com</t>
  </si>
  <si>
    <t>office@gracepres.com</t>
  </si>
  <si>
    <t>Rev. Iron D. Kim</t>
  </si>
  <si>
    <t>Grace Sacramento</t>
  </si>
  <si>
    <t>916-737-5190</t>
  </si>
  <si>
    <t>www.wearegracesac.org</t>
  </si>
  <si>
    <t>admin@wearegracesac.org</t>
  </si>
  <si>
    <t>Rev. Brad Carpenter</t>
  </si>
  <si>
    <t>Grace South Bay</t>
  </si>
  <si>
    <t>650-521-6798</t>
  </si>
  <si>
    <t>gracesouthbay.com</t>
  </si>
  <si>
    <t>Rev. Bob Crossland</t>
  </si>
  <si>
    <t>Indelible Grace Church</t>
  </si>
  <si>
    <t>510-274-1199</t>
  </si>
  <si>
    <t>www.indeliblegracechurch.org</t>
  </si>
  <si>
    <t>contact@indeliblegracechurch.org</t>
  </si>
  <si>
    <t>Rev. Jesse Robinson</t>
  </si>
  <si>
    <t>Jordan Valley Church PCA</t>
  </si>
  <si>
    <t>801-280-6778</t>
  </si>
  <si>
    <t>jordanvalleychurch.org</t>
  </si>
  <si>
    <t>office@jordanvalleychurch.org</t>
  </si>
  <si>
    <t>Rev. Jonathan Stoddard</t>
  </si>
  <si>
    <t>Kahikolu Church Kauai</t>
  </si>
  <si>
    <t>808-977-0405</t>
  </si>
  <si>
    <t>kahikolu.org</t>
  </si>
  <si>
    <t>jonaskaleo@gmail.com</t>
  </si>
  <si>
    <t>Rev. Jonas Kaleookalani Patterson</t>
  </si>
  <si>
    <t>New Life Mission Church of Fremont</t>
  </si>
  <si>
    <t>510-761-6562</t>
  </si>
  <si>
    <t>www.newlifefremont.org</t>
  </si>
  <si>
    <t>projectfremont@gmail.com</t>
  </si>
  <si>
    <t>Rev. Amos Choi</t>
  </si>
  <si>
    <t>707-539-9794</t>
  </si>
  <si>
    <t>www.redeemersr.org</t>
  </si>
  <si>
    <t>office@redeemersr.org</t>
  </si>
  <si>
    <t>Rev. Darrell Brooker</t>
  </si>
  <si>
    <t>Resurrection Oakland Church</t>
  </si>
  <si>
    <t>www.resoakland.com</t>
  </si>
  <si>
    <t>info@resoakland.com</t>
  </si>
  <si>
    <t>Rev. Brent Webster</t>
  </si>
  <si>
    <t>Revive Presbyterian Church of Silicon Valley</t>
  </si>
  <si>
    <t>408-335-6438</t>
  </si>
  <si>
    <t>revivepres.church</t>
  </si>
  <si>
    <t>info@revivepres.church</t>
  </si>
  <si>
    <t>Rev. SooSang Park</t>
  </si>
  <si>
    <t>Ridge Presbyterian Church</t>
  </si>
  <si>
    <t>530-872-8270</t>
  </si>
  <si>
    <t>www.ridgepresbyterian.org</t>
  </si>
  <si>
    <t>office.ridgepres@gmail.com</t>
  </si>
  <si>
    <t>Rev. Josh Lee</t>
  </si>
  <si>
    <t>Risen Church</t>
  </si>
  <si>
    <t>risenhayward.com</t>
  </si>
  <si>
    <t>richardhong@risenhayward.com</t>
  </si>
  <si>
    <t>Rev. Richard Hong</t>
  </si>
  <si>
    <t>Sierra View Presbyterian Church</t>
  </si>
  <si>
    <t>559-668-2218</t>
  </si>
  <si>
    <t>www.sierraviewpca.org</t>
  </si>
  <si>
    <t>office@sierraviewpca.org</t>
  </si>
  <si>
    <t>Rev. Brandon J. Edmonds</t>
  </si>
  <si>
    <t>The City Church of Honolulu</t>
  </si>
  <si>
    <t>808-990-2775</t>
  </si>
  <si>
    <t>citychurchhonolulu.org</t>
  </si>
  <si>
    <t>citychurchhnl@gmail.com</t>
  </si>
  <si>
    <t>Trinity Church Central Oahu</t>
  </si>
  <si>
    <t>707-739-6701</t>
  </si>
  <si>
    <t>www.tccoahu.org</t>
  </si>
  <si>
    <t>info@tccoahu.org</t>
  </si>
  <si>
    <t>Rev. JC Cunningham</t>
  </si>
  <si>
    <t>808-262-8587</t>
  </si>
  <si>
    <t>www.trinitychurchkailua.org</t>
  </si>
  <si>
    <t>church@trinitychurchkailua.org</t>
  </si>
  <si>
    <t>805-471-9141</t>
  </si>
  <si>
    <t>www.trinityslo.org</t>
  </si>
  <si>
    <t>office@trinityslo.org</t>
  </si>
  <si>
    <t>Rev. Bryce A. Hales</t>
  </si>
  <si>
    <t>Valley Springs Presbyterian Church</t>
  </si>
  <si>
    <t>916-786-7940</t>
  </si>
  <si>
    <t>www.valleysprings.org</t>
  </si>
  <si>
    <t>info@ValleySprings.org</t>
  </si>
  <si>
    <t>Rev. Tag Tuck</t>
  </si>
  <si>
    <t>Northern Illinois</t>
  </si>
  <si>
    <t>All Souls Presbyterian Church</t>
  </si>
  <si>
    <t>217-766-2006</t>
  </si>
  <si>
    <t>www.allsoulspca.org</t>
  </si>
  <si>
    <t>contact@allsoulspca.org</t>
  </si>
  <si>
    <t>Rev. Luther Dietrich Herche</t>
  </si>
  <si>
    <t>309-452-7927</t>
  </si>
  <si>
    <t>www.christchurchpca.org</t>
  </si>
  <si>
    <t>office@christchurchpca.org</t>
  </si>
  <si>
    <t>Rev. Brad Lucht</t>
  </si>
  <si>
    <t>Covenant Fellowship Church</t>
  </si>
  <si>
    <t>217 369 2884</t>
  </si>
  <si>
    <t>www.cfchome.org</t>
  </si>
  <si>
    <t>office@cfchome.org</t>
  </si>
  <si>
    <t>Rev. Kevin J. Kim</t>
  </si>
  <si>
    <t>Exodus Presbyterian Church</t>
  </si>
  <si>
    <t>217-318-3157</t>
  </si>
  <si>
    <t>exoduspres.org</t>
  </si>
  <si>
    <t>slawrence@exoduspres.org</t>
  </si>
  <si>
    <t>Rev. Stephen Lawrence</t>
  </si>
  <si>
    <t>Forreston Grove Church</t>
  </si>
  <si>
    <t>815-938-3605</t>
  </si>
  <si>
    <t>www.forrestongrovechurch.com</t>
  </si>
  <si>
    <t>forrestongrove@gmail.com</t>
  </si>
  <si>
    <t>Grace Fellowship Church</t>
  </si>
  <si>
    <t>815-751-1274</t>
  </si>
  <si>
    <t>gracefreeportpca.org</t>
  </si>
  <si>
    <t>pastorcoverstone@gracefreeportpca.org</t>
  </si>
  <si>
    <t>Rev. Justin Coverstone</t>
  </si>
  <si>
    <t>309-693-3641</t>
  </si>
  <si>
    <t>www.gracepres.org</t>
  </si>
  <si>
    <t>pastor@gracepres.org</t>
  </si>
  <si>
    <t>Rev. Zach Rogers</t>
  </si>
  <si>
    <t>Hanna City Presbyterian Church</t>
  </si>
  <si>
    <t>309-565-4465</t>
  </si>
  <si>
    <t>www.hannacitypres.org</t>
  </si>
  <si>
    <t>office@hannacitypres.org</t>
  </si>
  <si>
    <t>Rev. David Keithley</t>
  </si>
  <si>
    <t>309-676-8658</t>
  </si>
  <si>
    <t>www.pcaredeemer.org</t>
  </si>
  <si>
    <t>309-582-5324</t>
  </si>
  <si>
    <t>www.trinitychurchaledo.com</t>
  </si>
  <si>
    <t>trinpca@frontiernet.net</t>
  </si>
  <si>
    <t>Rev. Daren S. Dietmeier</t>
  </si>
  <si>
    <t>217-379-2017</t>
  </si>
  <si>
    <t>www.pca-paxtonil.org</t>
  </si>
  <si>
    <t>sjones1256@yahoo.com</t>
  </si>
  <si>
    <t>Rev. Steve Jones</t>
  </si>
  <si>
    <t>Northern New England</t>
  </si>
  <si>
    <t>603-225-7377</t>
  </si>
  <si>
    <t>www.ccpcanh.org</t>
  </si>
  <si>
    <t>ccpcainfo@ccpcanh.org</t>
  </si>
  <si>
    <t>Rev. Dr. Ian G. Hard</t>
  </si>
  <si>
    <t>603-699-0104</t>
  </si>
  <si>
    <t>www.nashuapca.org</t>
  </si>
  <si>
    <t>info@nashuapca.org</t>
  </si>
  <si>
    <t>Rev. James Pavlic</t>
  </si>
  <si>
    <t>Christ the Redeemer Presbyterian Church</t>
  </si>
  <si>
    <t>207-878-1211</t>
  </si>
  <si>
    <t>www.ctrportland.org</t>
  </si>
  <si>
    <t>ctr@ctrportland.org</t>
  </si>
  <si>
    <t>Rev. Sean Joseph Stessman Roberts</t>
  </si>
  <si>
    <t>Church of the Redeemer of Manchester</t>
  </si>
  <si>
    <t>603-622-1881</t>
  </si>
  <si>
    <t>redeemernh.org</t>
  </si>
  <si>
    <t>ctrmanchesternh@gmail.com</t>
  </si>
  <si>
    <t>Rev. Jonathan P. Taylor</t>
  </si>
  <si>
    <t>Exeter Presbyterian Church</t>
  </si>
  <si>
    <t>603-772-7479</t>
  </si>
  <si>
    <t>www.exeterpca.org</t>
  </si>
  <si>
    <t>pastor@exeterpca.org</t>
  </si>
  <si>
    <t>Rev. Stephen C. Magee</t>
  </si>
  <si>
    <t>603-636-9872</t>
  </si>
  <si>
    <t>www.faithpcnh.org</t>
  </si>
  <si>
    <t>fpcinfo@faithpcnh.org</t>
  </si>
  <si>
    <t>Rev. Dr. Jason Allen Kleber</t>
  </si>
  <si>
    <t>207-513-1355</t>
  </si>
  <si>
    <t>www.freegrace.us</t>
  </si>
  <si>
    <t>info@freegrace.us</t>
  </si>
  <si>
    <t>Rev. Dr. C.S. Per Almquist</t>
  </si>
  <si>
    <t>Gospel City Fellowship</t>
  </si>
  <si>
    <t>561.762.7715</t>
  </si>
  <si>
    <t>gospelcityfellowship.org</t>
  </si>
  <si>
    <t>jmckeen@gospelcityfellowship.org</t>
  </si>
  <si>
    <t>Rev. Jeremy McKeen</t>
  </si>
  <si>
    <t>Hooksett Christian Fellowship</t>
  </si>
  <si>
    <t>603-290-3050</t>
  </si>
  <si>
    <t>www.hooksettchurch.org</t>
  </si>
  <si>
    <t>pastor@hooksettchurch.org</t>
  </si>
  <si>
    <t>Rev. Edward Martin Ogley III</t>
  </si>
  <si>
    <t>New Hope Church</t>
  </si>
  <si>
    <t>207-814-8823</t>
  </si>
  <si>
    <t>newhopebgr.org/</t>
  </si>
  <si>
    <t>email?info@newhopebgr.org</t>
  </si>
  <si>
    <t>802-527-7221</t>
  </si>
  <si>
    <t>www.tpcvt.org</t>
  </si>
  <si>
    <t>pastor@tpcvt.org</t>
  </si>
  <si>
    <t>Rev. Seth Anderson</t>
  </si>
  <si>
    <t>Northwest Georgia</t>
  </si>
  <si>
    <t>Cartecay Gathering</t>
  </si>
  <si>
    <t>706-633-0771</t>
  </si>
  <si>
    <t>www.cartecaygathering.com/</t>
  </si>
  <si>
    <t>corey@ruralchurchdevelopment.com</t>
  </si>
  <si>
    <t>Cherokee Presbyterian Church</t>
  </si>
  <si>
    <t>770-704-9594</t>
  </si>
  <si>
    <t>www.cherokee-pca.org</t>
  </si>
  <si>
    <t>office@cherokee-pca.org</t>
  </si>
  <si>
    <t>Rev. Clif Daniell</t>
  </si>
  <si>
    <t>478-718-7957</t>
  </si>
  <si>
    <t>www.christcommunitycobb.org</t>
  </si>
  <si>
    <t>info@christcommunitycobb.org</t>
  </si>
  <si>
    <t>Rev. Cameron Barham</t>
  </si>
  <si>
    <t>Christ Covenant</t>
  </si>
  <si>
    <t>662-292-1289</t>
  </si>
  <si>
    <t>christcovenantpca.org</t>
  </si>
  <si>
    <t>jdalomba2@gmail.com</t>
  </si>
  <si>
    <t>Rev. Job Dalomba</t>
  </si>
  <si>
    <t>706-857-4338</t>
  </si>
  <si>
    <t>www.firstprespca.org</t>
  </si>
  <si>
    <t>info@firstprespca.org</t>
  </si>
  <si>
    <t>770-459-5276</t>
  </si>
  <si>
    <t>firstpresbyterianvr.org</t>
  </si>
  <si>
    <t>Rev. Thomas L. Myers</t>
  </si>
  <si>
    <t>678-493-9869</t>
  </si>
  <si>
    <t>www.gracecanton.org</t>
  </si>
  <si>
    <t>robie@gracecanton.org</t>
  </si>
  <si>
    <t>Rev. K. Robie Hembree</t>
  </si>
  <si>
    <t>Grace Covenant Church - PCA</t>
  </si>
  <si>
    <t>770-443-5550</t>
  </si>
  <si>
    <t>www.gracecovenantpca.com</t>
  </si>
  <si>
    <t>office@gracecovenantpca.com</t>
  </si>
  <si>
    <t>Rev. David Donovan</t>
  </si>
  <si>
    <t>770-546-9440</t>
  </si>
  <si>
    <t>Rev. Jedidiah Parks Turner</t>
  </si>
  <si>
    <t>404-623-3461</t>
  </si>
  <si>
    <t>www.grace-pca.net</t>
  </si>
  <si>
    <t>Rev. David Gilbert</t>
  </si>
  <si>
    <t>770-971-4673</t>
  </si>
  <si>
    <t>www.hopepca.org</t>
  </si>
  <si>
    <t>rev.hawley@gmail.com</t>
  </si>
  <si>
    <t>Rev. Martin Lee Hawley</t>
  </si>
  <si>
    <t>King's Chapel Presbyterian Church</t>
  </si>
  <si>
    <t>678-890-1017</t>
  </si>
  <si>
    <t>www.kcpchurch.org</t>
  </si>
  <si>
    <t>rscott@kcpchurch.org</t>
  </si>
  <si>
    <t>Rev. Andrew Hendley</t>
  </si>
  <si>
    <t>Midway Presbyterian Church</t>
  </si>
  <si>
    <t>770-422-4974</t>
  </si>
  <si>
    <t>www.midwaypca.org</t>
  </si>
  <si>
    <t>church.office@midwaypca.org</t>
  </si>
  <si>
    <t>Rev. David W. Hall</t>
  </si>
  <si>
    <t>Riverside Community Church</t>
  </si>
  <si>
    <t>470-315-2344</t>
  </si>
  <si>
    <t>www.riversidecartersville.com</t>
  </si>
  <si>
    <t>info@riversidecartersville.com</t>
  </si>
  <si>
    <t>Rev. Jody Stancil</t>
  </si>
  <si>
    <t>Seven Hills Fellowship</t>
  </si>
  <si>
    <t>706-820-0083</t>
  </si>
  <si>
    <t>www.sevenhillsfellowship.com</t>
  </si>
  <si>
    <t>info@sevenhillsfellowship.com</t>
  </si>
  <si>
    <t>Rev. Bryan Lee Pierce</t>
  </si>
  <si>
    <t>770-435-2251</t>
  </si>
  <si>
    <t>www.smyrnapres.org</t>
  </si>
  <si>
    <t>info@smyrnapres.org</t>
  </si>
  <si>
    <t>Rev. Joel Smit</t>
  </si>
  <si>
    <t>Ohio</t>
  </si>
  <si>
    <t>330-656-5787</t>
  </si>
  <si>
    <t>www.christpreskent.com</t>
  </si>
  <si>
    <t>jacob@christpreskent.com</t>
  </si>
  <si>
    <t>Rev. Jacob Piland</t>
  </si>
  <si>
    <t>330-758-5628</t>
  </si>
  <si>
    <t>cpcboardman.org</t>
  </si>
  <si>
    <t>info@cpcboardman.org</t>
  </si>
  <si>
    <t>Rev. Mark A. Bell</t>
  </si>
  <si>
    <t>Grace Presbyterian Church of the Western Reserve</t>
  </si>
  <si>
    <t>330-650-6548</t>
  </si>
  <si>
    <t>www.gracechurchpca.org</t>
  </si>
  <si>
    <t>gracechurch@gracechurchpca.org</t>
  </si>
  <si>
    <t>Dr. Rhett P. Dodson</t>
  </si>
  <si>
    <t>330-723-0770</t>
  </si>
  <si>
    <t>harvestpca.church</t>
  </si>
  <si>
    <t>office@harvestpca.com</t>
  </si>
  <si>
    <t>Rev. Seth Young</t>
  </si>
  <si>
    <t>Mansfield 1st Presbyterian Church</t>
  </si>
  <si>
    <t>419-756-7066</t>
  </si>
  <si>
    <t>www.mansfield1st.com/</t>
  </si>
  <si>
    <t>office@mansfield1st.com</t>
  </si>
  <si>
    <t>Rev. Joseph Yerger</t>
  </si>
  <si>
    <t>Redeemer Church (PCA)</t>
  </si>
  <si>
    <t>www.redeemerohio.org</t>
  </si>
  <si>
    <t>office@redeemerohio.org</t>
  </si>
  <si>
    <t>Rev. Scott R. Wright</t>
  </si>
  <si>
    <t>Stonebridge Presbyterian Church</t>
  </si>
  <si>
    <t>419-872-8556</t>
  </si>
  <si>
    <t>www.stonebridgepres.org/</t>
  </si>
  <si>
    <t>office@stonebridgepres.org</t>
  </si>
  <si>
    <t>Rev. Taylor Hugh Wright</t>
  </si>
  <si>
    <t>Story Church</t>
  </si>
  <si>
    <t>614-507-0106</t>
  </si>
  <si>
    <t>www.storychurchmayfield.com</t>
  </si>
  <si>
    <t>jeremyk@storychurchmayfield.com</t>
  </si>
  <si>
    <t>Rev. Jeremy King</t>
  </si>
  <si>
    <t>The Heights Presbyterian Church</t>
  </si>
  <si>
    <t>www.heightspres.org</t>
  </si>
  <si>
    <t>office@heightspres.org</t>
  </si>
  <si>
    <t>Rev. Duane Davis</t>
  </si>
  <si>
    <t>330-354-3499</t>
  </si>
  <si>
    <t>trinitychurchohio.org</t>
  </si>
  <si>
    <t>trinitychurchohio@gmail.com</t>
  </si>
  <si>
    <t>Rev. Christopher Lee Hutchings</t>
  </si>
  <si>
    <t>Veto Presbyterian Church</t>
  </si>
  <si>
    <t>740-993-0500</t>
  </si>
  <si>
    <t>vetopca.org</t>
  </si>
  <si>
    <t>vetopcachurch@gmail.com</t>
  </si>
  <si>
    <t>Rev. John Fitzgerald Fennell</t>
  </si>
  <si>
    <t>Western Reserve Presbyterian Church</t>
  </si>
  <si>
    <t>wrpres.com/</t>
  </si>
  <si>
    <t>jason@wrpres.com</t>
  </si>
  <si>
    <t>Zion Reformed Church</t>
  </si>
  <si>
    <t>330-359-5733</t>
  </si>
  <si>
    <t>www.zcpca.org</t>
  </si>
  <si>
    <t>brett@zcpca.org</t>
  </si>
  <si>
    <t>Rev. Brett Barkley</t>
  </si>
  <si>
    <t>Ohio Valley</t>
  </si>
  <si>
    <t>859-285-7080</t>
  </si>
  <si>
    <t>christcincy.org</t>
  </si>
  <si>
    <t>eric@christcincy.org</t>
  </si>
  <si>
    <t>Rev. Eric Shrimpton</t>
  </si>
  <si>
    <t>859-333-8950</t>
  </si>
  <si>
    <t>ccpclex.org</t>
  </si>
  <si>
    <t>bbeatty@windstream.net</t>
  </si>
  <si>
    <t>Rev. Robert Beatty</t>
  </si>
  <si>
    <t>507-469-0091</t>
  </si>
  <si>
    <t>www.communitypca.org</t>
  </si>
  <si>
    <t>gdlawrence1997@gmail.com</t>
  </si>
  <si>
    <t>Rev. Greg Lawrence</t>
  </si>
  <si>
    <t>Covenant Community Church</t>
  </si>
  <si>
    <t>606-261-1187</t>
  </si>
  <si>
    <t>www.covenantrichmond.org</t>
  </si>
  <si>
    <t>admin@covenantrichmond.org</t>
  </si>
  <si>
    <t>Rev. Josh Crawford</t>
  </si>
  <si>
    <t>859-234-5786</t>
  </si>
  <si>
    <t>www.covpcacyn.org</t>
  </si>
  <si>
    <t>emty44@live.com</t>
  </si>
  <si>
    <t>Rev. Matthew Soergel</t>
  </si>
  <si>
    <t>513-231-1399</t>
  </si>
  <si>
    <t>www.faithpca.org</t>
  </si>
  <si>
    <t>matt@faithpca.org</t>
  </si>
  <si>
    <t>Rev. Matthew A. Cadora</t>
  </si>
  <si>
    <t>859-757-8644</t>
  </si>
  <si>
    <t>www.graceandpeacepca.org</t>
  </si>
  <si>
    <t>office@graceandpeacepca.org</t>
  </si>
  <si>
    <t>NO LONGER PCA</t>
  </si>
  <si>
    <t>Grace Central Presbyterian Church</t>
  </si>
  <si>
    <t>614-285-7060</t>
  </si>
  <si>
    <t>www.gracecentral.org</t>
  </si>
  <si>
    <t>elders@gracecentral.org</t>
  </si>
  <si>
    <t>Rev. Joseph Mills</t>
  </si>
  <si>
    <t>Grace Church Elizabethtown</t>
  </si>
  <si>
    <t>270-769-0173</t>
  </si>
  <si>
    <t>gcepca.org</t>
  </si>
  <si>
    <t>info@gcepca.org</t>
  </si>
  <si>
    <t>Rev. Monty Hans Hershberger</t>
  </si>
  <si>
    <t>606-670-0598</t>
  </si>
  <si>
    <t>www.gracefellowshipmiddlesboro.org</t>
  </si>
  <si>
    <t>gracefellowshipmiddlesboro@gmail.com</t>
  </si>
  <si>
    <t>Grace PCA</t>
  </si>
  <si>
    <t>859-236-9137</t>
  </si>
  <si>
    <t>www.gracedanville.org</t>
  </si>
  <si>
    <t>office@gracedanville.org</t>
  </si>
  <si>
    <t>Rev. Shane Terrell</t>
  </si>
  <si>
    <t>hopelexington.org/</t>
  </si>
  <si>
    <t>contact@hopelexington.org</t>
  </si>
  <si>
    <t>Rev. Marshall Ray Wilmhoff</t>
  </si>
  <si>
    <t>King's Cross Community Church</t>
  </si>
  <si>
    <t>615-878-8840</t>
  </si>
  <si>
    <t>www.kingscrosscommunity.com</t>
  </si>
  <si>
    <t>casey@kingscrosscommunity.com</t>
  </si>
  <si>
    <t>Rev. Casey Ross Cramer</t>
  </si>
  <si>
    <t>Living Hope PCA</t>
  </si>
  <si>
    <t>513-204-9607</t>
  </si>
  <si>
    <t>www.livinghopepca.org</t>
  </si>
  <si>
    <t>info@livinghopepca.org</t>
  </si>
  <si>
    <t>Rev. Chad William Grindstaff</t>
  </si>
  <si>
    <t>513-512-5759</t>
  </si>
  <si>
    <t>www.newcitycincy.org</t>
  </si>
  <si>
    <t>amy.samad@newcitycincy.org</t>
  </si>
  <si>
    <t>Rev. Joshua Reitano</t>
  </si>
  <si>
    <t>North Cincinnati Community Church</t>
  </si>
  <si>
    <t>513-229-0190</t>
  </si>
  <si>
    <t>www.northcincy.org</t>
  </si>
  <si>
    <t>info@northcincy.org</t>
  </si>
  <si>
    <t>Rev. Matt May</t>
  </si>
  <si>
    <t>Northwest Presbyterian Church</t>
  </si>
  <si>
    <t>614-799-2300</t>
  </si>
  <si>
    <t>www.npcdublin.org</t>
  </si>
  <si>
    <t>office@npcdublin.org</t>
  </si>
  <si>
    <t>Rev. Dave H. Schutter</t>
  </si>
  <si>
    <t>513-237-4717</t>
  </si>
  <si>
    <t>www.redeemercincy.com</t>
  </si>
  <si>
    <t>info@redeemercincy.com</t>
  </si>
  <si>
    <t>Rev. Marc A. Champagne</t>
  </si>
  <si>
    <t>502-456-5500</t>
  </si>
  <si>
    <t>www.redeemer-pca.com</t>
  </si>
  <si>
    <t>fritz@redeemer-pca.com</t>
  </si>
  <si>
    <t>Rev. Fred E. Games</t>
  </si>
  <si>
    <t>Saint John the Beloved</t>
  </si>
  <si>
    <t>614-832-9831</t>
  </si>
  <si>
    <t>www.stjohncincy.org</t>
  </si>
  <si>
    <t>billy@stjohncincy.org</t>
  </si>
  <si>
    <t>Rev. Billly Otten</t>
  </si>
  <si>
    <t>South Dayton Presbyterian Church</t>
  </si>
  <si>
    <t>937-433-1022</t>
  </si>
  <si>
    <t>www.sdpc.org</t>
  </si>
  <si>
    <t>office@sdpc.org</t>
  </si>
  <si>
    <t>Rev. Michael Littell</t>
  </si>
  <si>
    <t>Tates Creek Presbyterian Church</t>
  </si>
  <si>
    <t>859-272-4399</t>
  </si>
  <si>
    <t>www.tcpca.org</t>
  </si>
  <si>
    <t>office@tcpca.org</t>
  </si>
  <si>
    <t>Rev. Mark Randle</t>
  </si>
  <si>
    <t>The Granville Chapel</t>
  </si>
  <si>
    <t>740-503-3941</t>
  </si>
  <si>
    <t>www.thegranvillechapel.com</t>
  </si>
  <si>
    <t>office@thegranvillechapel.com</t>
  </si>
  <si>
    <t>Rev. Dan Layman</t>
  </si>
  <si>
    <t>859-624-8910</t>
  </si>
  <si>
    <t>www.trinitychurchpca.org</t>
  </si>
  <si>
    <t>curt@trinitychurchpca.org</t>
  </si>
  <si>
    <t>Rev. Curt Gardner</t>
  </si>
  <si>
    <t>Trinity Presbyterian Church of Northern Kentucky</t>
  </si>
  <si>
    <t>859-486-3923</t>
  </si>
  <si>
    <t>www.trinitynky.org</t>
  </si>
  <si>
    <t>chuckhickey@trinitynky.org</t>
  </si>
  <si>
    <t>Rev. Charles Hickey</t>
  </si>
  <si>
    <t>Walnut Creek Presbyterian Church</t>
  </si>
  <si>
    <t>614-337-9200</t>
  </si>
  <si>
    <t>www.wcpc.org</t>
  </si>
  <si>
    <t>info@wcpc.org</t>
  </si>
  <si>
    <t>Rev. Jonathan Robson</t>
  </si>
  <si>
    <t>Pacific</t>
  </si>
  <si>
    <t>Bridges Community Church of San Gabriel Valley</t>
  </si>
  <si>
    <t>bridgessgv.com</t>
  </si>
  <si>
    <t>Rev. Michael Gregory</t>
  </si>
  <si>
    <t>Christ our Redeemer</t>
  </si>
  <si>
    <t>916-896-8596</t>
  </si>
  <si>
    <t>corpcavc.org</t>
  </si>
  <si>
    <t>sun@corpcavc.org</t>
  </si>
  <si>
    <t>Rev. Sun Kwak</t>
  </si>
  <si>
    <t>805-957-4200</t>
  </si>
  <si>
    <t>www.cpcsb.org</t>
  </si>
  <si>
    <t>office@cpcsb.org</t>
  </si>
  <si>
    <t>Rev. Kyle Wells</t>
  </si>
  <si>
    <t>Church in the Canyon</t>
  </si>
  <si>
    <t>818-880-2060</t>
  </si>
  <si>
    <t>www.churchinthecanyon.org</t>
  </si>
  <si>
    <t>pastor@churchinthecanyon.org</t>
  </si>
  <si>
    <t>Rev. Jason Edward Tippetts</t>
  </si>
  <si>
    <t>City Light Church</t>
  </si>
  <si>
    <t>213-788-3343</t>
  </si>
  <si>
    <t>www.citylightchurch.org</t>
  </si>
  <si>
    <t>dennis@citylightchurch.org</t>
  </si>
  <si>
    <t>Rev. Dennis Kang</t>
  </si>
  <si>
    <t>Grace Pasadena Church, Inc.</t>
  </si>
  <si>
    <t>626-653-6036</t>
  </si>
  <si>
    <t>www.gracepasadena.org</t>
  </si>
  <si>
    <t>info@gracepasadena.org</t>
  </si>
  <si>
    <t>Rev. John S Stone IV</t>
  </si>
  <si>
    <t>King's Church</t>
  </si>
  <si>
    <t>562-424-1205</t>
  </si>
  <si>
    <t>kingschurch.us</t>
  </si>
  <si>
    <t>info@kingschurch.us</t>
  </si>
  <si>
    <t>New Creation Church</t>
  </si>
  <si>
    <t>818-208-0360</t>
  </si>
  <si>
    <t>newcreationla.com</t>
  </si>
  <si>
    <t>dan@newcreationla.com</t>
  </si>
  <si>
    <t>Rev. Daniel Myers</t>
  </si>
  <si>
    <t>Orchard Church</t>
  </si>
  <si>
    <t>orchardla.org</t>
  </si>
  <si>
    <t>jeffrey@orchardla.org</t>
  </si>
  <si>
    <t>Rev. Jeffrey Choi</t>
  </si>
  <si>
    <t>Pacific Crossroads Church</t>
  </si>
  <si>
    <t>310-551-0081</t>
  </si>
  <si>
    <t>www.pacificcrossroads.org</t>
  </si>
  <si>
    <t>info@pacificcrossroads.org</t>
  </si>
  <si>
    <t>Rev. Alex Watlington</t>
  </si>
  <si>
    <t>Providence Church SFV</t>
  </si>
  <si>
    <t>201-388-3425</t>
  </si>
  <si>
    <t>www.providencesfv.com/</t>
  </si>
  <si>
    <t>info@providencesfv.com</t>
  </si>
  <si>
    <t>Rev. Christopher McNerney</t>
  </si>
  <si>
    <t>Providence Reformed Church of Bakersfield</t>
  </si>
  <si>
    <t>607-651-5612</t>
  </si>
  <si>
    <t>www.pcabakersfield.com</t>
  </si>
  <si>
    <t>jon.key@pcabakersfield.com</t>
  </si>
  <si>
    <t>Rev. Jonathan Key</t>
  </si>
  <si>
    <t>Redeeming Grace Mission</t>
  </si>
  <si>
    <t>720-339-9533</t>
  </si>
  <si>
    <t>www.rgctorrance.org</t>
  </si>
  <si>
    <t>info@rgctorrance.org</t>
  </si>
  <si>
    <t>Rev. Jang K. Kim</t>
  </si>
  <si>
    <t>Spring Meadows Presbyterian Church</t>
  </si>
  <si>
    <t>702-384-3437</t>
  </si>
  <si>
    <t>springmeadowspres.org</t>
  </si>
  <si>
    <t>office@springmeadowspres.org</t>
  </si>
  <si>
    <t>Rev. William Timothy Posey</t>
  </si>
  <si>
    <t>The Way</t>
  </si>
  <si>
    <t>thewaychurchsv.org</t>
  </si>
  <si>
    <t>thewaychurch.sv@gmail.com</t>
  </si>
  <si>
    <t>Rev. Timothy John Lien</t>
  </si>
  <si>
    <t>818-894-9200</t>
  </si>
  <si>
    <t>www.valleypresbyterian.org</t>
  </si>
  <si>
    <t>valleypresbyterian@gmail.com</t>
  </si>
  <si>
    <t>Rev. Ronald S. Svendsen</t>
  </si>
  <si>
    <t>Pacific Northwest</t>
  </si>
  <si>
    <t>All Nations Presbyterian Church</t>
  </si>
  <si>
    <t>224-817-7951</t>
  </si>
  <si>
    <t>www.allnationseastside.org</t>
  </si>
  <si>
    <t>sagarmek@gmail.com</t>
  </si>
  <si>
    <t>Rev. Sagarkumar Mekwan</t>
  </si>
  <si>
    <t>208-658-0670</t>
  </si>
  <si>
    <t>www.allsaintspca.org</t>
  </si>
  <si>
    <t>office@allsaintspca.org</t>
  </si>
  <si>
    <t>Rev. Justin Poythress</t>
  </si>
  <si>
    <t>Ascension Presbyterian Church</t>
  </si>
  <si>
    <t>www.ascension-pca.org/</t>
  </si>
  <si>
    <t>office@ascension-pca.org</t>
  </si>
  <si>
    <t>Rev. Nathan Hitchcock</t>
  </si>
  <si>
    <t>503-893-9272</t>
  </si>
  <si>
    <t>www.ascensionpc.org</t>
  </si>
  <si>
    <t>contact@ascensionpc.org</t>
  </si>
  <si>
    <t>Rev. Eric Costa</t>
  </si>
  <si>
    <t>Boise Presbyterian Church</t>
  </si>
  <si>
    <t>208-272-0229</t>
  </si>
  <si>
    <t>boisepres.org</t>
  </si>
  <si>
    <t>office@boisepres.org</t>
  </si>
  <si>
    <t>Rev. Brian Frey</t>
  </si>
  <si>
    <t>Chehalem Valley Presbyterian Church</t>
  </si>
  <si>
    <t>www.cvpchurch.com</t>
  </si>
  <si>
    <t>info@cvpchurch.com</t>
  </si>
  <si>
    <t>Rev. Michael Awtry</t>
  </si>
  <si>
    <t>Christ Church Bellingham</t>
  </si>
  <si>
    <t>360-306-8575</t>
  </si>
  <si>
    <t>www.christchurchbellingham.org</t>
  </si>
  <si>
    <t>admin@christchurchbellingham.org</t>
  </si>
  <si>
    <t>Rev. Nathaniel Walker</t>
  </si>
  <si>
    <t>Christ the Cornerstone Church</t>
  </si>
  <si>
    <t>206-659-9987</t>
  </si>
  <si>
    <t>therejectedstone.org</t>
  </si>
  <si>
    <t>contact@therejectedstone.org</t>
  </si>
  <si>
    <t>Rev. Timothy Teopilus</t>
  </si>
  <si>
    <t>City Church</t>
  </si>
  <si>
    <t>541-246-3556</t>
  </si>
  <si>
    <t>citychurcheugene.com</t>
  </si>
  <si>
    <t>office@citychurcheugene.org</t>
  </si>
  <si>
    <t>Rev. Robert Titus Cord Jr.</t>
  </si>
  <si>
    <t>509-789-0508</t>
  </si>
  <si>
    <t>www.livecoramdeo.org</t>
  </si>
  <si>
    <t>coramdeocommunications@gmail.com</t>
  </si>
  <si>
    <t>Rev. Matthew H. Allhands</t>
  </si>
  <si>
    <t>425-392-5532</t>
  </si>
  <si>
    <t>www.cpcissaquah.org</t>
  </si>
  <si>
    <t>office@cpcissaquah.org</t>
  </si>
  <si>
    <t>Rev. Michael F. Kelly</t>
  </si>
  <si>
    <t>509-522-1020</t>
  </si>
  <si>
    <t>www.covenantwallawalla.org</t>
  </si>
  <si>
    <t>ron@covenantwallawalla.org</t>
  </si>
  <si>
    <t>Rev. Ron Gonzales</t>
  </si>
  <si>
    <t>Cross Sound Church</t>
  </si>
  <si>
    <t>206-842-6898</t>
  </si>
  <si>
    <t>www.crosssound.org</t>
  </si>
  <si>
    <t>info@crosssound.org</t>
  </si>
  <si>
    <t>Rev. David R. Sellers</t>
  </si>
  <si>
    <t>Crossroads @ Lake Stevens</t>
  </si>
  <si>
    <t>425-334-7079</t>
  </si>
  <si>
    <t>info@crossroadslakestevens.com</t>
  </si>
  <si>
    <t>Rev. Mansour Khajehpour</t>
  </si>
  <si>
    <t>Evergreen Presbyterian Church</t>
  </si>
  <si>
    <t>503-626-1520</t>
  </si>
  <si>
    <t>www.evergreenpca.com</t>
  </si>
  <si>
    <t>evergreenpca@gmail.com</t>
  </si>
  <si>
    <t>Rev. Adam Parker</t>
  </si>
  <si>
    <t>503-371-1177</t>
  </si>
  <si>
    <t>evergreensalem.org</t>
  </si>
  <si>
    <t>admin@evergreensalem.org</t>
  </si>
  <si>
    <t>Rev. Christopher Bechtel</t>
  </si>
  <si>
    <t>253-752-7601</t>
  </si>
  <si>
    <t>www.faithtacoma.org</t>
  </si>
  <si>
    <t>fpc@faithtacoma.org</t>
  </si>
  <si>
    <t>Rev. Steven Nicoletti</t>
  </si>
  <si>
    <t>907-345-2011</t>
  </si>
  <si>
    <t>www.faithanchorage.org</t>
  </si>
  <si>
    <t>clerk@faithanchorage.org</t>
  </si>
  <si>
    <t>Rev. Jerid Krulish</t>
  </si>
  <si>
    <t>360-932-3077</t>
  </si>
  <si>
    <t>www.gracecommunitypca.org</t>
  </si>
  <si>
    <t>Joel.Zakahi@gracecommunitypca.org</t>
  </si>
  <si>
    <t>Rev. Joel Zakahi</t>
  </si>
  <si>
    <t>360-399-6060</t>
  </si>
  <si>
    <t>www.gracemountvernon.org</t>
  </si>
  <si>
    <t>evin@gracemountvernon.org</t>
  </si>
  <si>
    <t>Rev. Evin Langley</t>
  </si>
  <si>
    <t>Hope Fellowship</t>
  </si>
  <si>
    <t>www.sacredroadministries.com</t>
  </si>
  <si>
    <t>info@sacredroadministries.com</t>
  </si>
  <si>
    <t>Rev. Joshua Tsavatewa</t>
  </si>
  <si>
    <t>hopepreschurch.org</t>
  </si>
  <si>
    <t>office@HopePresChurch.org</t>
  </si>
  <si>
    <t>Rev. Martin Hedman</t>
  </si>
  <si>
    <t>immanuelpca.org</t>
  </si>
  <si>
    <t>Rev. Seth Miller</t>
  </si>
  <si>
    <t>Liberty Bay Presbyterian Church</t>
  </si>
  <si>
    <t>360-779-7545</t>
  </si>
  <si>
    <t>www.libertybaypca.org</t>
  </si>
  <si>
    <t>libertybaypca@yahoo.com</t>
  </si>
  <si>
    <t>Rev. Patrick Severson</t>
  </si>
  <si>
    <t>Oaks Parish</t>
  </si>
  <si>
    <t>503-974-6611</t>
  </si>
  <si>
    <t>www.oaksparish.org</t>
  </si>
  <si>
    <t>bryan@oaksparish.org</t>
  </si>
  <si>
    <t>Rev. Bryan Buck</t>
  </si>
  <si>
    <t>907-690-4410</t>
  </si>
  <si>
    <t>www.redeemerak.org</t>
  </si>
  <si>
    <t>pastor@redeemerak.org</t>
  </si>
  <si>
    <t>Rev. James Nathan Boldt</t>
  </si>
  <si>
    <t>Redeemer Redmond Church</t>
  </si>
  <si>
    <t>www.redeemerredmond.org</t>
  </si>
  <si>
    <t>info@redeemerredmond.org</t>
  </si>
  <si>
    <t>Rev. Jason Tobias Dorsey</t>
  </si>
  <si>
    <t>253-655-7168</t>
  </si>
  <si>
    <t>www.resurrectionpc.org</t>
  </si>
  <si>
    <t>david@resurrectionpc.org</t>
  </si>
  <si>
    <t>Rev. David E. Scott</t>
  </si>
  <si>
    <t>St. Andrews Presbyterian Church Yakima</t>
  </si>
  <si>
    <t>509-952-2498</t>
  </si>
  <si>
    <t>www.saintandrewsyakima.org</t>
  </si>
  <si>
    <t>craig.harris@saintandrewsyakima.org</t>
  </si>
  <si>
    <t>Rev. Craig Harris</t>
  </si>
  <si>
    <t>Trinitas Presbyterian Church</t>
  </si>
  <si>
    <t>425-314-5075</t>
  </si>
  <si>
    <t>www.trinitaschurch.com</t>
  </si>
  <si>
    <t>brant.boss@yahoo.com</t>
  </si>
  <si>
    <t>Rev. Dr. Brant Bosserman</t>
  </si>
  <si>
    <t>Trinity Church Seattle</t>
  </si>
  <si>
    <t>206-488-7860</t>
  </si>
  <si>
    <t>trinitychurchseattle.org</t>
  </si>
  <si>
    <t>office@trinitychurchseattle.org</t>
  </si>
  <si>
    <t>Rev. David Richmon</t>
  </si>
  <si>
    <t>trinityrichland.org</t>
  </si>
  <si>
    <t>andrew.perkins@trinityrichland.org</t>
  </si>
  <si>
    <t>Rev. Andrew Perkins</t>
  </si>
  <si>
    <t>Valley Chapel PCA</t>
  </si>
  <si>
    <t>509-993-0151</t>
  </si>
  <si>
    <t>www.valleychapelspokane.org</t>
  </si>
  <si>
    <t>paul@valleychapelspokane.org</t>
  </si>
  <si>
    <t>Rev. Paul Proctor</t>
  </si>
  <si>
    <t>425-252-3757</t>
  </si>
  <si>
    <t>https://wpceverett.com/index.html</t>
  </si>
  <si>
    <t>churchoffice@wpceverett.org</t>
  </si>
  <si>
    <t>Rev. Brent R. Kilman</t>
  </si>
  <si>
    <t>360-602-1501</t>
  </si>
  <si>
    <t>www.solochristo.org</t>
  </si>
  <si>
    <t>admin@solochristo.org</t>
  </si>
  <si>
    <t>Palmetto</t>
  </si>
  <si>
    <t>Aimwell Presbyterian Church</t>
  </si>
  <si>
    <t>803-337-2386</t>
  </si>
  <si>
    <t>www.aimwellpca.com</t>
  </si>
  <si>
    <t>contact@aimwellpca.com</t>
  </si>
  <si>
    <t>Rev. Erwin Threatt</t>
  </si>
  <si>
    <t>Blythewood Presbyterian Church</t>
  </si>
  <si>
    <t>803-708-4060</t>
  </si>
  <si>
    <t>www.blythewoodpres.com</t>
  </si>
  <si>
    <t>pastor.rhett.bpc@gmail.com</t>
  </si>
  <si>
    <t>Rev. Frank Rhett Sanders Jr.</t>
  </si>
  <si>
    <t>Chapin Presbyterian Church</t>
  </si>
  <si>
    <t>803-345-0500</t>
  </si>
  <si>
    <t>www.chapinpres.org</t>
  </si>
  <si>
    <t>secretary@chapinpres.com</t>
  </si>
  <si>
    <t>Rev. Scott Dinkins</t>
  </si>
  <si>
    <t>www.christcommunitybl.com</t>
  </si>
  <si>
    <t>christcommunitybl@gmail.com</t>
  </si>
  <si>
    <t>Rev. R. Kent Suits</t>
  </si>
  <si>
    <t>803-254-5055</t>
  </si>
  <si>
    <t>christcovenantsc.org</t>
  </si>
  <si>
    <t>cindy@ccotc.org</t>
  </si>
  <si>
    <t>Rev. Justin McGuire</t>
  </si>
  <si>
    <t>colapres.com</t>
  </si>
  <si>
    <t>brittany@colapres.com</t>
  </si>
  <si>
    <t>Rev. David Gentino</t>
  </si>
  <si>
    <t>803-772-1000</t>
  </si>
  <si>
    <t>www.cornerstonesc.org</t>
  </si>
  <si>
    <t>cornerstone@cornerstonesc.org</t>
  </si>
  <si>
    <t>Rev. Joshua Knott</t>
  </si>
  <si>
    <t>803-359-7117</t>
  </si>
  <si>
    <t>www.growingnewlives.org</t>
  </si>
  <si>
    <t>office@growingnewlives.org</t>
  </si>
  <si>
    <t>Rev. R. Andrew Newell</t>
  </si>
  <si>
    <t>Eau Claire Presbyterian Church</t>
  </si>
  <si>
    <t>803-252-9296</t>
  </si>
  <si>
    <t>www.ecpchurch.org</t>
  </si>
  <si>
    <t>ecpchurchpca@gmail.com</t>
  </si>
  <si>
    <t>803-732-1234</t>
  </si>
  <si>
    <t>www.faithirmo.org</t>
  </si>
  <si>
    <t>info@faithirmo.org</t>
  </si>
  <si>
    <t>Rev. Karl F. McCallister</t>
  </si>
  <si>
    <t>803-753-1499</t>
  </si>
  <si>
    <t>gracepointsc.com</t>
  </si>
  <si>
    <t>information@gracepointsc.com</t>
  </si>
  <si>
    <t>Rev. Keith Kneeshaw</t>
  </si>
  <si>
    <t>803-648-5061</t>
  </si>
  <si>
    <t>www.grace-of-aiken.com</t>
  </si>
  <si>
    <t>graceofaiken@gmail.com</t>
  </si>
  <si>
    <t>Rev. Trent Still</t>
  </si>
  <si>
    <t>803-791-1831</t>
  </si>
  <si>
    <t>www.heritagepca.com</t>
  </si>
  <si>
    <t>Rev. James A. Schirmer</t>
  </si>
  <si>
    <t>803-635-9202</t>
  </si>
  <si>
    <t>www.lebanonpca.org</t>
  </si>
  <si>
    <t>lebanonpcainfo@gmail.com</t>
  </si>
  <si>
    <t>Rev. Matthew Coplin</t>
  </si>
  <si>
    <t>Lexington Presbyterian Church</t>
  </si>
  <si>
    <t>803-359-9501</t>
  </si>
  <si>
    <t>www.lexpreschurch.com</t>
  </si>
  <si>
    <t>lexpres@lexpreschurch.com</t>
  </si>
  <si>
    <t>Rev. H. Curtis McDaniel Jr.</t>
  </si>
  <si>
    <t>Longtown Presbyterian Church</t>
  </si>
  <si>
    <t>803-337-2391</t>
  </si>
  <si>
    <t>www.longtownpresbyterianchurch.com</t>
  </si>
  <si>
    <t>Rev. James M. Hope</t>
  </si>
  <si>
    <t>803-649-5007</t>
  </si>
  <si>
    <t>www.ncpcaiken.org</t>
  </si>
  <si>
    <t>office@ncpcaiken.org</t>
  </si>
  <si>
    <t>Rev. Brad Rogers</t>
  </si>
  <si>
    <t>North Augusta Fellowship</t>
  </si>
  <si>
    <t>803-859-9058</t>
  </si>
  <si>
    <t>northaugustafellowship.org</t>
  </si>
  <si>
    <t>info@northaugustafellowship.org</t>
  </si>
  <si>
    <t>Rev. Jason Cornwell</t>
  </si>
  <si>
    <t>Northeast Presbyterian Church</t>
  </si>
  <si>
    <t>803-788-5298</t>
  </si>
  <si>
    <t>www.nepresbyterian.org</t>
  </si>
  <si>
    <t>office@nepres.com</t>
  </si>
  <si>
    <t>Rev. Josh Desch</t>
  </si>
  <si>
    <t>Rivercrest Presbyterian Church</t>
  </si>
  <si>
    <t>803-920-8497</t>
  </si>
  <si>
    <t>www.rivercrestpca.org</t>
  </si>
  <si>
    <t>adam@rivercrestpca.org</t>
  </si>
  <si>
    <t>Rev. James Adam Williams</t>
  </si>
  <si>
    <t>Rose Hill Presbyterian Church</t>
  </si>
  <si>
    <t>803-771-6775</t>
  </si>
  <si>
    <t>www.rosehillpca.org</t>
  </si>
  <si>
    <t>office@rosehillpca.org</t>
  </si>
  <si>
    <t>Rev. Max Frederick Rogland</t>
  </si>
  <si>
    <t>803-718-2807</t>
  </si>
  <si>
    <t>www.facebook.com/SalemPresbyterianChurch</t>
  </si>
  <si>
    <t>rhodges50@gmail.com</t>
  </si>
  <si>
    <t>Rev. Richard B. Hodges</t>
  </si>
  <si>
    <t>803-732-2273</t>
  </si>
  <si>
    <t>www.sapc.net</t>
  </si>
  <si>
    <t>info@sapc.net</t>
  </si>
  <si>
    <t>Rev. F. Marc Rattray</t>
  </si>
  <si>
    <t>Union Memorial Presbyterian Church</t>
  </si>
  <si>
    <t>803-712-2220</t>
  </si>
  <si>
    <t>Rev. Louis Igou Hodges</t>
  </si>
  <si>
    <t>Watershed Fellowship</t>
  </si>
  <si>
    <t>803-738-5335</t>
  </si>
  <si>
    <t>www.watershedfellowship.org</t>
  </si>
  <si>
    <t>kevint@watershedfellowship.org</t>
  </si>
  <si>
    <t>Rev. Kevin Wayne Thumpston</t>
  </si>
  <si>
    <t>Pee Dee</t>
  </si>
  <si>
    <t>864-264-5596</t>
  </si>
  <si>
    <t>andrewspcalife.com</t>
  </si>
  <si>
    <t>andrewspcalife@gmail.com</t>
  </si>
  <si>
    <t>Dr. Mark A. Horne</t>
  </si>
  <si>
    <t>Central Presbyterian Church</t>
  </si>
  <si>
    <t>843-382-2786</t>
  </si>
  <si>
    <t>Rev. D. Marion Clark</t>
  </si>
  <si>
    <t>843-537-7264</t>
  </si>
  <si>
    <t>www.faithpcacheraw.com</t>
  </si>
  <si>
    <t>faithpcacheraw@gmail.com</t>
  </si>
  <si>
    <t>Rev. Ethan Mullis</t>
  </si>
  <si>
    <t>843-665-9235</t>
  </si>
  <si>
    <t>www.faithpca.church</t>
  </si>
  <si>
    <t>faithpcaflorence@gmail.com</t>
  </si>
  <si>
    <t>Rev. Jordan M. Gallo</t>
  </si>
  <si>
    <t>843-449-7972</t>
  </si>
  <si>
    <t>www.faithmyrtlebeach.org</t>
  </si>
  <si>
    <t>office@faithmyrtlebeach.org</t>
  </si>
  <si>
    <t>Rev. John Mark Irwin</t>
  </si>
  <si>
    <t>843-774-8351</t>
  </si>
  <si>
    <t>firstpresdillon.org</t>
  </si>
  <si>
    <t>fpchurch@bellsouth.net</t>
  </si>
  <si>
    <t>Rev. Matthew Dallas Adams</t>
  </si>
  <si>
    <t>Good Shepherd Presbyterian Church PCA</t>
  </si>
  <si>
    <t>843-407-4079</t>
  </si>
  <si>
    <t>www.gsflo.org</t>
  </si>
  <si>
    <t>hello@gsflo.org</t>
  </si>
  <si>
    <t>Rev. Stacey L. Severance</t>
  </si>
  <si>
    <t>843-347-5550</t>
  </si>
  <si>
    <t>gracepresbyterianchurch.org</t>
  </si>
  <si>
    <t>office@gracepresbyterianchurch.org</t>
  </si>
  <si>
    <t>Rev. Kyle Brent</t>
  </si>
  <si>
    <t>Hartsville Presbyterian Church</t>
  </si>
  <si>
    <t>843-309-9158</t>
  </si>
  <si>
    <t>www.hartsvillepca.org</t>
  </si>
  <si>
    <t>james@hartsvillepca.org</t>
  </si>
  <si>
    <t>Rev. James Robbins</t>
  </si>
  <si>
    <t>Kingstree Presbyterian Church</t>
  </si>
  <si>
    <t>843-355-5336</t>
  </si>
  <si>
    <t>kingstreepresbyterianchurch.com</t>
  </si>
  <si>
    <t>kingstreepca@ftc-i.net</t>
  </si>
  <si>
    <t>Rev. Robert Jolly</t>
  </si>
  <si>
    <t>Mouzon Presbyterian Church</t>
  </si>
  <si>
    <t>843-372-0777</t>
  </si>
  <si>
    <t>mouzonpca.com</t>
  </si>
  <si>
    <t>mouzonpca@gmail.com</t>
  </si>
  <si>
    <t>Rev. George F. Ganey III</t>
  </si>
  <si>
    <t>Mullins Presbyterian Church</t>
  </si>
  <si>
    <t>843-464-9593</t>
  </si>
  <si>
    <t>www.mullinspres.com</t>
  </si>
  <si>
    <t>mullinspresbyterian@outlook.com</t>
  </si>
  <si>
    <t>Rev. Jason Elliott Brewer</t>
  </si>
  <si>
    <t>803-696-4041</t>
  </si>
  <si>
    <t>www.newcovenantmanning.com</t>
  </si>
  <si>
    <t>ncpcmanning@gmail.com</t>
  </si>
  <si>
    <t>803-473-7006</t>
  </si>
  <si>
    <t>www.newharmonypca.org</t>
  </si>
  <si>
    <t>newharmonypca@ftc.net</t>
  </si>
  <si>
    <t>Rev. David Hart Sanders</t>
  </si>
  <si>
    <t>Reedy Creek Presbyterian Church</t>
  </si>
  <si>
    <t>803-774-5549</t>
  </si>
  <si>
    <t>sermonaudio.com/reedycreek</t>
  </si>
  <si>
    <t>Dr. Douglas Floyd Kelly</t>
  </si>
  <si>
    <t>Sardinia Presbyterian Church</t>
  </si>
  <si>
    <t>803-473-4329</t>
  </si>
  <si>
    <t>sardiniapres.org</t>
  </si>
  <si>
    <t>sardiniapca@gmail.com</t>
  </si>
  <si>
    <t>Surfside Presbyterian Church</t>
  </si>
  <si>
    <t>843-650-2020</t>
  </si>
  <si>
    <t>www.surfsidepca.com</t>
  </si>
  <si>
    <t>office@surfsidepres.com</t>
  </si>
  <si>
    <t>Dr. Brian Joseph Peterson</t>
  </si>
  <si>
    <t>Union Presbyterian Church</t>
  </si>
  <si>
    <t>843-387-5355</t>
  </si>
  <si>
    <t>www.unionpressalters.com</t>
  </si>
  <si>
    <t>unionpres2@gmail.com</t>
  </si>
  <si>
    <t>Rev. Marty Hodge</t>
  </si>
  <si>
    <t>803-773-7235</t>
  </si>
  <si>
    <t>www.westminsterpca.net</t>
  </si>
  <si>
    <t>office@westminsterpca.net</t>
  </si>
  <si>
    <t>Rev. Stuart Mizelle</t>
  </si>
  <si>
    <t>Philadelphia</t>
  </si>
  <si>
    <t>City Line Church</t>
  </si>
  <si>
    <t>www.citylinechurch.net</t>
  </si>
  <si>
    <t>office@citylinechurch.net</t>
  </si>
  <si>
    <t>Rev. Ryan Egli</t>
  </si>
  <si>
    <t>Cresheim Valley Church</t>
  </si>
  <si>
    <t>267-433-8238</t>
  </si>
  <si>
    <t>www.cvcpca.org</t>
  </si>
  <si>
    <t>office@cvcpca.org</t>
  </si>
  <si>
    <t>Rev. Jonathan Richardson</t>
  </si>
  <si>
    <t>Grace and Peace Community Church</t>
  </si>
  <si>
    <t>484-483-5837</t>
  </si>
  <si>
    <t>graceandpeacephilly.org</t>
  </si>
  <si>
    <t>info@graceandpeacecommunitychurch.org</t>
  </si>
  <si>
    <t>Rev. Jonathan David Olsen</t>
  </si>
  <si>
    <t>Korean United Church of Philadelphia</t>
  </si>
  <si>
    <t>215-927-0630</t>
  </si>
  <si>
    <t>www.kucp.org</t>
  </si>
  <si>
    <t>kucp@kucp.org</t>
  </si>
  <si>
    <t>Rev. Daniel Kwon</t>
  </si>
  <si>
    <t>Liberti Church Fairmount</t>
  </si>
  <si>
    <t>267-713-9305</t>
  </si>
  <si>
    <t>www.libertifairmount.org</t>
  </si>
  <si>
    <t>fairmount@liberti.org</t>
  </si>
  <si>
    <t>Rev. Scott Thomas Crosby</t>
  </si>
  <si>
    <t>Liberti Church of the River Wards</t>
  </si>
  <si>
    <t>610-850-4200</t>
  </si>
  <si>
    <t>libertiriverwards.org</t>
  </si>
  <si>
    <t>admin@liberti.org</t>
  </si>
  <si>
    <t>215-576-0892</t>
  </si>
  <si>
    <t>www.newlifeglenside.com</t>
  </si>
  <si>
    <t>receptionist@newlifeglenside.com</t>
  </si>
  <si>
    <t>Rev. Mark Moser</t>
  </si>
  <si>
    <t>Northeast Community Church</t>
  </si>
  <si>
    <t>833-622-7459</t>
  </si>
  <si>
    <t>www.nccphilly.org</t>
  </si>
  <si>
    <t>info@nccphilly.org</t>
  </si>
  <si>
    <t>Rev. John Young O</t>
  </si>
  <si>
    <t>Philadelphia Bible Reformed Church</t>
  </si>
  <si>
    <t>610-896-4309</t>
  </si>
  <si>
    <t>pbrchurch.org</t>
  </si>
  <si>
    <t>pbrchurch@gmail.com</t>
  </si>
  <si>
    <t>Chinese</t>
  </si>
  <si>
    <t>Pilgrim Church</t>
  </si>
  <si>
    <t>215-483-8878</t>
  </si>
  <si>
    <t>www.pilgrimphilly.org</t>
  </si>
  <si>
    <t>info@pilgrimphilly.org</t>
  </si>
  <si>
    <t>Rev. Dave Holmlund</t>
  </si>
  <si>
    <t>Renewal Presbyterian Church</t>
  </si>
  <si>
    <t>215-727-7200</t>
  </si>
  <si>
    <t>www.renewalchurch.org</t>
  </si>
  <si>
    <t>office@renewalchurch.org</t>
  </si>
  <si>
    <t>Rock of Israel Messianic Congregation</t>
  </si>
  <si>
    <t>215-576-7325</t>
  </si>
  <si>
    <t>www.rockofisrael.com</t>
  </si>
  <si>
    <t>chaim@chaim.org</t>
  </si>
  <si>
    <t>Rev. Fred E. Klett III</t>
  </si>
  <si>
    <t>Tenth Presbyterian Church</t>
  </si>
  <si>
    <t>215-735-7688</t>
  </si>
  <si>
    <t>www.tenth.org</t>
  </si>
  <si>
    <t>welcome@tenth.org</t>
  </si>
  <si>
    <t>Third Reformed Presbyterian Church</t>
  </si>
  <si>
    <t>215-637-2266</t>
  </si>
  <si>
    <t>www.third-reformed.org</t>
  </si>
  <si>
    <t>elder3rp@aol.com</t>
  </si>
  <si>
    <t>Rev. Casey Huckel</t>
  </si>
  <si>
    <t>Philadelphia Metro West</t>
  </si>
  <si>
    <t>610-828-2415</t>
  </si>
  <si>
    <t>www.christthekingpca.org</t>
  </si>
  <si>
    <t>admin@christthekingpca.org</t>
  </si>
  <si>
    <t>Rev. Eric C. Huber</t>
  </si>
  <si>
    <t>215-256-1007</t>
  </si>
  <si>
    <t>www.covpreschurch.org</t>
  </si>
  <si>
    <t>information@covpreschurch.org</t>
  </si>
  <si>
    <t>Rev. John P. Muhlfeld</t>
  </si>
  <si>
    <t>610-352-3130</t>
  </si>
  <si>
    <t>crossroadspca.com</t>
  </si>
  <si>
    <t>crossroadschurchpca@gmail.com</t>
  </si>
  <si>
    <t>610-323-2021</t>
  </si>
  <si>
    <t>www.graceandpeacepc.org</t>
  </si>
  <si>
    <t>tomalbrecht@comcast.net</t>
  </si>
  <si>
    <t>Rev. Michael Quillen</t>
  </si>
  <si>
    <t>Iron Works Church</t>
  </si>
  <si>
    <t>484-928-0560</t>
  </si>
  <si>
    <t>www.ironworkschurch.org</t>
  </si>
  <si>
    <t>info@ironworkschurch.org</t>
  </si>
  <si>
    <t>Rev. R. Kent Woodrow</t>
  </si>
  <si>
    <t>Iron Works Church West Chester</t>
  </si>
  <si>
    <t>484-402-4794</t>
  </si>
  <si>
    <t>www.ironworkswestchester.org</t>
  </si>
  <si>
    <t>Robbie@ironworkschurch.org</t>
  </si>
  <si>
    <t>Rev. Robert Schmidtberger</t>
  </si>
  <si>
    <t>Meadowcroft Presbyterian Church</t>
  </si>
  <si>
    <t>610-455-0455</t>
  </si>
  <si>
    <t>www.meadowcroftchurch.org</t>
  </si>
  <si>
    <t>info@meadowcroftchurch.org</t>
  </si>
  <si>
    <t>Rev. Max Ryan Benfer</t>
  </si>
  <si>
    <t>Olive Street Presbyterian Church</t>
  </si>
  <si>
    <t>610-466-7640</t>
  </si>
  <si>
    <t>www.olivestreetpres.org</t>
  </si>
  <si>
    <t>church@olivestreetpres.org</t>
  </si>
  <si>
    <t>Rev. John Orlando</t>
  </si>
  <si>
    <t>Proclamation Presbyterian Church</t>
  </si>
  <si>
    <t>610-520-9500</t>
  </si>
  <si>
    <t>www.proclamation.org</t>
  </si>
  <si>
    <t>info@proclamation.org</t>
  </si>
  <si>
    <t>Rev. John Currie</t>
  </si>
  <si>
    <t>Renewal Presbyterian Church of the Main Line</t>
  </si>
  <si>
    <t>www.renewalmainline.org</t>
  </si>
  <si>
    <t>contact@renewalmainline.org</t>
  </si>
  <si>
    <t>610-485-2644</t>
  </si>
  <si>
    <t>www.restorationpca.org</t>
  </si>
  <si>
    <t>pastor@restorationpca.org</t>
  </si>
  <si>
    <t>Rev. Jacob Nathaniel Puckett</t>
  </si>
  <si>
    <t>Springton Lake Presbyterian Church</t>
  </si>
  <si>
    <t>610-356-4550</t>
  </si>
  <si>
    <t>www.slpca.org</t>
  </si>
  <si>
    <t>office@slpca.org</t>
  </si>
  <si>
    <t>Rev. David M. White</t>
  </si>
  <si>
    <t>Piedmont Triad</t>
  </si>
  <si>
    <t>Christ Church Greensboro</t>
  </si>
  <si>
    <t>336-209-5659</t>
  </si>
  <si>
    <t>www.christchurchgso.com</t>
  </si>
  <si>
    <t>admin@christchurchgso.com</t>
  </si>
  <si>
    <t>Rev. Jeff David Miller</t>
  </si>
  <si>
    <t>Covenant Grace Church</t>
  </si>
  <si>
    <t>336-279-6134</t>
  </si>
  <si>
    <t>covenantgracegso.com</t>
  </si>
  <si>
    <t>info@covenantgracegso.com</t>
  </si>
  <si>
    <t>Rev. Thomas Brown</t>
  </si>
  <si>
    <t>Ebenezer</t>
  </si>
  <si>
    <t>336-686-0692</t>
  </si>
  <si>
    <t>christopher@ebenezer.org</t>
  </si>
  <si>
    <t>Rev. Chris Jessup</t>
  </si>
  <si>
    <t>Friendly Hills Church PCA</t>
  </si>
  <si>
    <t>336-292-7788</t>
  </si>
  <si>
    <t>www.friendlyhillschurch.org</t>
  </si>
  <si>
    <t>church@friendlyhillschurch.org</t>
  </si>
  <si>
    <t>Rev. Nathan E. Kline</t>
  </si>
  <si>
    <t>336-993-1305</t>
  </si>
  <si>
    <t>www.gracekernersville.org</t>
  </si>
  <si>
    <t>info@gracekernersville.org</t>
  </si>
  <si>
    <t>Rev. Randall Kirk Edwards</t>
  </si>
  <si>
    <t>Great Commission International Church</t>
  </si>
  <si>
    <t>336-483-6532</t>
  </si>
  <si>
    <t>yiennyuon@yahoo.com</t>
  </si>
  <si>
    <t>Rev. John Nyuon</t>
  </si>
  <si>
    <t>336-768-8883</t>
  </si>
  <si>
    <t>hopechurchws.org</t>
  </si>
  <si>
    <t>office@hopechurchws.org</t>
  </si>
  <si>
    <t>Rev. David G. Speakman</t>
  </si>
  <si>
    <t>Immanuel Presbyterian Mission Church</t>
  </si>
  <si>
    <t>immanuelhighpoint.com/</t>
  </si>
  <si>
    <t>jacob@immanuelhighpoint.com</t>
  </si>
  <si>
    <t>Rev. Jacob Morrison</t>
  </si>
  <si>
    <t>336-226-9451</t>
  </si>
  <si>
    <t>northsidepca.net</t>
  </si>
  <si>
    <t>northsidepca@juno.com</t>
  </si>
  <si>
    <t>Rev. James Mitchell</t>
  </si>
  <si>
    <t>336-724-2217</t>
  </si>
  <si>
    <t>www.redeemerws.org</t>
  </si>
  <si>
    <t>reception@redeemerws.org</t>
  </si>
  <si>
    <t>Rev. Giorgio W.K. Hiatt</t>
  </si>
  <si>
    <t>336-298-8923</t>
  </si>
  <si>
    <t>www.salempresws.org</t>
  </si>
  <si>
    <t>info@salempresws.org</t>
  </si>
  <si>
    <t>Rev. Benjamin Milner</t>
  </si>
  <si>
    <t>Soma Valley</t>
  </si>
  <si>
    <t>336-426-8771</t>
  </si>
  <si>
    <t>somavalley.org</t>
  </si>
  <si>
    <t>admin@somavalley.org</t>
  </si>
  <si>
    <t>Rev. Josh Kwasny</t>
  </si>
  <si>
    <t>Summer Oaks Presbyterian Church</t>
  </si>
  <si>
    <t>336-298-8375</t>
  </si>
  <si>
    <t>www.summeroaks.org</t>
  </si>
  <si>
    <t>summeroakspresbyterian@gmail.com</t>
  </si>
  <si>
    <t>Rev. Billy Scott Wilkinson</t>
  </si>
  <si>
    <t>Trinity Church</t>
  </si>
  <si>
    <t>336-701-6030</t>
  </si>
  <si>
    <t>trinitychurchws.com</t>
  </si>
  <si>
    <t>info@trinitychurchws.com</t>
  </si>
  <si>
    <t>Rev. Derek Emerson Radney</t>
  </si>
  <si>
    <t>Village Presbyterian Church</t>
  </si>
  <si>
    <t>(336) 298-8502</t>
  </si>
  <si>
    <t>villagepca.com</t>
  </si>
  <si>
    <t>ben@villagepca.com</t>
  </si>
  <si>
    <t>Rev. Benjamin Tietje</t>
  </si>
  <si>
    <t>Pittsburgh</t>
  </si>
  <si>
    <t>Calvin Presbyterian Church</t>
  </si>
  <si>
    <t>724-863-1192</t>
  </si>
  <si>
    <t>www.calvinpca.org</t>
  </si>
  <si>
    <t>info@calvinpca.org</t>
  </si>
  <si>
    <t>Rev. Aaron Patrick Garber</t>
  </si>
  <si>
    <t>City Reformed Presbyterian Church</t>
  </si>
  <si>
    <t>412-720-7014</t>
  </si>
  <si>
    <t>www.cityreformed.org</t>
  </si>
  <si>
    <t>office@cityreformed.org</t>
  </si>
  <si>
    <t>Rev. Matthew Koerber</t>
  </si>
  <si>
    <t>Covenant Community Presbyterian Church</t>
  </si>
  <si>
    <t>724-934-1234</t>
  </si>
  <si>
    <t>www.covcommunity.org</t>
  </si>
  <si>
    <t>office@covcommunity.org</t>
  </si>
  <si>
    <t>Rev. Jonathan Price</t>
  </si>
  <si>
    <t>301-729-0100</t>
  </si>
  <si>
    <t>www.faithpca-lavale.org</t>
  </si>
  <si>
    <t>fpc@atlanticbbn.net</t>
  </si>
  <si>
    <t>Rev. LeRoy Capper</t>
  </si>
  <si>
    <t>First Evangelical Presbyterian Church</t>
  </si>
  <si>
    <t>330-385-3682</t>
  </si>
  <si>
    <t>first_ep@sbcglobal.net</t>
  </si>
  <si>
    <t>412-793-7117</t>
  </si>
  <si>
    <t>frpc.org</t>
  </si>
  <si>
    <t>office@frpc.org</t>
  </si>
  <si>
    <t>Rev. Brent Horan</t>
  </si>
  <si>
    <t>www.graceandpeacepgh.org</t>
  </si>
  <si>
    <t>Rev. Travis Scott</t>
  </si>
  <si>
    <t>Greene Valley Presbyterian Church</t>
  </si>
  <si>
    <t>724-966-5291</t>
  </si>
  <si>
    <t>www.greenevalleypca.com</t>
  </si>
  <si>
    <t>gvpca5291@hotmail.com</t>
  </si>
  <si>
    <t>Rev. P. Keith Larson</t>
  </si>
  <si>
    <t>Kiski Valley Presbyterian Church</t>
  </si>
  <si>
    <t>864-538-8284</t>
  </si>
  <si>
    <t>https://kiskivalleypca.org/</t>
  </si>
  <si>
    <t>Laurel Highlands Presbyterian Church</t>
  </si>
  <si>
    <t>724-834-4595</t>
  </si>
  <si>
    <t>www.lhpca.org</t>
  </si>
  <si>
    <t>info@lhpca.org</t>
  </si>
  <si>
    <t>Rev. Adrian Armel</t>
  </si>
  <si>
    <t>Mosaic Community Church</t>
  </si>
  <si>
    <t>412-215-4748</t>
  </si>
  <si>
    <t>www.mosaicjeannette.com</t>
  </si>
  <si>
    <t>nate@jeanettechurch.com</t>
  </si>
  <si>
    <t>Rev. Nathaniel Keisel</t>
  </si>
  <si>
    <t>Murrysville Community Church</t>
  </si>
  <si>
    <t>724-327-8411</t>
  </si>
  <si>
    <t>www.murrysvillechurch.com</t>
  </si>
  <si>
    <t>info@murrysvillechurch.com</t>
  </si>
  <si>
    <t>Rev. Jason Leist</t>
  </si>
  <si>
    <t>412-856-5717</t>
  </si>
  <si>
    <t>www.newcovpca.org</t>
  </si>
  <si>
    <t>office@newcovpca.org</t>
  </si>
  <si>
    <t>Rev. Joshua Paul Howard</t>
  </si>
  <si>
    <t>724-744-4760</t>
  </si>
  <si>
    <t>www.newlifepresbyterian.org</t>
  </si>
  <si>
    <t>office@newlifepresbyterian.org</t>
  </si>
  <si>
    <t>Rev. Matthew R. Fisher</t>
  </si>
  <si>
    <t>Pilgrim Presbyterian Mission</t>
  </si>
  <si>
    <t>724-433-1652</t>
  </si>
  <si>
    <t>www.pilgrimpc.org</t>
  </si>
  <si>
    <t>drwhite@zoominternet.net</t>
  </si>
  <si>
    <t>Rev. Dale R. White</t>
  </si>
  <si>
    <t>Pioneer Presbyterian Church</t>
  </si>
  <si>
    <t>724-238-4777</t>
  </si>
  <si>
    <t>pioneerpca.org</t>
  </si>
  <si>
    <t>pioneerpca@gmail.com</t>
  </si>
  <si>
    <t>Rev. David R. Kenyon</t>
  </si>
  <si>
    <t>Presbyterian Church of Pitcairn</t>
  </si>
  <si>
    <t>412-372-7707</t>
  </si>
  <si>
    <t>www.pitcairnpca.org</t>
  </si>
  <si>
    <t>office@pitcairnpca.org</t>
  </si>
  <si>
    <t>Rev. Jeremy Reid Whipkey</t>
  </si>
  <si>
    <t>412-788-6100</t>
  </si>
  <si>
    <t>www.providencepgh.org</t>
  </si>
  <si>
    <t>secretary@providencepgh.org</t>
  </si>
  <si>
    <t>Rev. Ray E. Heiple Jr.</t>
  </si>
  <si>
    <t>Redemption Hill Church PCA</t>
  </si>
  <si>
    <t>412-368-2223</t>
  </si>
  <si>
    <t>www.redemptionhill.church</t>
  </si>
  <si>
    <t>doerfler.rhc@gmail.com</t>
  </si>
  <si>
    <t>Rev. Peter Doerfler</t>
  </si>
  <si>
    <t>Resurrection Indiana</t>
  </si>
  <si>
    <t>724-471-6167</t>
  </si>
  <si>
    <t>www.resurrectionindiana.org</t>
  </si>
  <si>
    <t>david@resurrectionindiana.org</t>
  </si>
  <si>
    <t>Rev. David Schweissing</t>
  </si>
  <si>
    <t>814-269-3947</t>
  </si>
  <si>
    <t>www.trinityjohnstown.com</t>
  </si>
  <si>
    <t>jared.havener@gmail.com</t>
  </si>
  <si>
    <t>Rev. Jared Havener</t>
  </si>
  <si>
    <t>View Crest Presbyterian Church</t>
  </si>
  <si>
    <t>724-941-9772</t>
  </si>
  <si>
    <t>www.viewcrestchurch.org</t>
  </si>
  <si>
    <t>office@viewcrestchurch.org</t>
  </si>
  <si>
    <t>Rev. Shaun M. Nolan</t>
  </si>
  <si>
    <t>Washington Presbyterian Church</t>
  </si>
  <si>
    <t>724-228-4776</t>
  </si>
  <si>
    <t>www.washingtonpres.org</t>
  </si>
  <si>
    <t>wpcaoffice@gmail.com</t>
  </si>
  <si>
    <t>Rev. Michael D. Bowen</t>
  </si>
  <si>
    <t>Platte Valley</t>
  </si>
  <si>
    <t>Center Church</t>
  </si>
  <si>
    <t>402-617-6377</t>
  </si>
  <si>
    <t>lnkcenter.church/</t>
  </si>
  <si>
    <t>adam@lnkcenter.church</t>
  </si>
  <si>
    <t>Rev. Adam T. Odell</t>
  </si>
  <si>
    <t>Grace Central Church</t>
  </si>
  <si>
    <t>402-573-1663</t>
  </si>
  <si>
    <t>www.graceomaha.com</t>
  </si>
  <si>
    <t>office@graceomaha.com</t>
  </si>
  <si>
    <t>Rev. Eric Tonjes</t>
  </si>
  <si>
    <t>Grace Chapel</t>
  </si>
  <si>
    <t>402-484-8555</t>
  </si>
  <si>
    <t>www.gracepca.com</t>
  </si>
  <si>
    <t>office@gracepca.com</t>
  </si>
  <si>
    <t>Rev. Benjamin Loos</t>
  </si>
  <si>
    <t>402-721-6260</t>
  </si>
  <si>
    <t>gracefremontpca.org</t>
  </si>
  <si>
    <t>gracepcainfo@gmail.com</t>
  </si>
  <si>
    <t>Rev. Clint Eberspacher</t>
  </si>
  <si>
    <t>308-384-5625</t>
  </si>
  <si>
    <t>www.gracegi.org</t>
  </si>
  <si>
    <t>info@gracegi.org</t>
  </si>
  <si>
    <t>Rev. S. Todd Bowen</t>
  </si>
  <si>
    <t>402-558-4119</t>
  </si>
  <si>
    <t>harvestpca.org</t>
  </si>
  <si>
    <t>office@harvestpca.org</t>
  </si>
  <si>
    <t>Redeemer PCA</t>
  </si>
  <si>
    <t>402-937-8904</t>
  </si>
  <si>
    <t>welcometoredeemer.com</t>
  </si>
  <si>
    <t>office@welcometoredeemer.com</t>
  </si>
  <si>
    <t>Rev. Matthew Odum</t>
  </si>
  <si>
    <t>308-234-3142</t>
  </si>
  <si>
    <t>www.tpckearney.org</t>
  </si>
  <si>
    <t>tpc@tpckearney.org</t>
  </si>
  <si>
    <t>Rev. Chad Anderson</t>
  </si>
  <si>
    <t>Zion Church</t>
  </si>
  <si>
    <t>402-476-2524</t>
  </si>
  <si>
    <t>www.zionpca.com</t>
  </si>
  <si>
    <t>office@zionpca.com</t>
  </si>
  <si>
    <t>Potomac</t>
  </si>
  <si>
    <t>Alexandria Presbyterian Church</t>
  </si>
  <si>
    <t>703-683-3348</t>
  </si>
  <si>
    <t>www.alexandriapres.org</t>
  </si>
  <si>
    <t>APC.Office@alexandriapres.org</t>
  </si>
  <si>
    <t>Rev. Thomas G. Holliday</t>
  </si>
  <si>
    <t>Capital Presbyterian Church of Fairfax</t>
  </si>
  <si>
    <t>703-348-7328</t>
  </si>
  <si>
    <t>capitalpresfairfax.org</t>
  </si>
  <si>
    <t>hellow@capitalpresfairfax.org</t>
  </si>
  <si>
    <t>Rev. Rob Anthony Yancey Jr.</t>
  </si>
  <si>
    <t>Chinese Christian Church</t>
  </si>
  <si>
    <t>703-820-1010</t>
  </si>
  <si>
    <t>www.cccvapca.org</t>
  </si>
  <si>
    <t>Rev. Beng Voon Chua</t>
  </si>
  <si>
    <t>Chinese Christian Church of Virginia, Springfield Mission</t>
  </si>
  <si>
    <t>571-251-3223</t>
  </si>
  <si>
    <t>Christ Church of Arlington</t>
  </si>
  <si>
    <t>703-527-0420</t>
  </si>
  <si>
    <t>www.ccapca.org</t>
  </si>
  <si>
    <t>office@ccapca.org</t>
  </si>
  <si>
    <t>Rev. William E. Boyce</t>
  </si>
  <si>
    <t>Christ New Community</t>
  </si>
  <si>
    <t>240-447-8794</t>
  </si>
  <si>
    <t>christnewcommunity.org</t>
  </si>
  <si>
    <t>acnuquay@gmail.com</t>
  </si>
  <si>
    <t>301-768-9700</t>
  </si>
  <si>
    <t>www.christ-pca.org</t>
  </si>
  <si>
    <t>office@christ-pca.org</t>
  </si>
  <si>
    <t>Rev. Matthew Stephen Roberts</t>
  </si>
  <si>
    <t>Christ Presbyterian Church Burke</t>
  </si>
  <si>
    <t>571-354-0623</t>
  </si>
  <si>
    <t>www.cpcburke.org</t>
  </si>
  <si>
    <t>porter@cpcburke.org</t>
  </si>
  <si>
    <t>Rev. John Porter Harlow</t>
  </si>
  <si>
    <t>Christ Reformed Presbyterian Church</t>
  </si>
  <si>
    <t>301-498-3700</t>
  </si>
  <si>
    <t>www.crpclaurel.org</t>
  </si>
  <si>
    <t>cptchemistry87@gmail.com</t>
  </si>
  <si>
    <t>Rev. Berdj Tchilinguirian</t>
  </si>
  <si>
    <t>301-862-5016</t>
  </si>
  <si>
    <t>www.cornerstonepca.org</t>
  </si>
  <si>
    <t>office@cornerstonepca.org</t>
  </si>
  <si>
    <t>Rev. J. Walter Nilsson</t>
  </si>
  <si>
    <t>703-794-9431</t>
  </si>
  <si>
    <t>www.crossroadspca.net</t>
  </si>
  <si>
    <t>cindyriggle@crossroadspca.net</t>
  </si>
  <si>
    <t>Rev. Alex Young</t>
  </si>
  <si>
    <t>571-470-5400</t>
  </si>
  <si>
    <t>www.emmanuelarlington.org</t>
  </si>
  <si>
    <t>office@emmanuelarlington.org</t>
  </si>
  <si>
    <t>Rev. Young Kyun Lee</t>
  </si>
  <si>
    <t>301-662-0662</t>
  </si>
  <si>
    <t>www.faithreformed.org</t>
  </si>
  <si>
    <t>john@faithreformed.org</t>
  </si>
  <si>
    <t>Rev. John F. Armstrong Jr.</t>
  </si>
  <si>
    <t>Gainesville Presbyterian Church</t>
  </si>
  <si>
    <t>703-754-8791</t>
  </si>
  <si>
    <t>gpcweb.org</t>
  </si>
  <si>
    <t>stephen.baran.gpc@gmail.com</t>
  </si>
  <si>
    <t>Rev. Stephen Baran</t>
  </si>
  <si>
    <t>Good Hope Presbyterian Church</t>
  </si>
  <si>
    <t>301-317-1398</t>
  </si>
  <si>
    <t>www.goodhopepca.com</t>
  </si>
  <si>
    <t>jack@goodhopepca.com</t>
  </si>
  <si>
    <t>Rev. Jack H. Waller</t>
  </si>
  <si>
    <t>Grace Christian Church</t>
  </si>
  <si>
    <t>703-471-4046</t>
  </si>
  <si>
    <t>www.gccvapca.org</t>
  </si>
  <si>
    <t>info@gccvapca.org</t>
  </si>
  <si>
    <t>Rev. Zhi Yong Paul Wang</t>
  </si>
  <si>
    <t>Grace Christian Fellowship</t>
  </si>
  <si>
    <t>301-678-6036</t>
  </si>
  <si>
    <t>www.gcfhancock.org</t>
  </si>
  <si>
    <t>gcfhancock@yahoo.com</t>
  </si>
  <si>
    <t>Rev. Edward D. Guyer</t>
  </si>
  <si>
    <t>Grace Presbyterian Church of Washington, DC</t>
  </si>
  <si>
    <t>202-386-7637</t>
  </si>
  <si>
    <t>www.gracedc.net</t>
  </si>
  <si>
    <t>Office@gracedc.net</t>
  </si>
  <si>
    <t>Rev. Glenn J. Hoburg</t>
  </si>
  <si>
    <t>Grace Reformed Fellowship</t>
  </si>
  <si>
    <t>301-857-2052</t>
  </si>
  <si>
    <t>www.grfpca.org</t>
  </si>
  <si>
    <t>Rev. Garry L. Knaebel</t>
  </si>
  <si>
    <t>Harvest Fellowship</t>
  </si>
  <si>
    <t>410-326-0033</t>
  </si>
  <si>
    <t>www.hfpca.org</t>
  </si>
  <si>
    <t>church@hfpca.org</t>
  </si>
  <si>
    <t>Rev. Barry Noll</t>
  </si>
  <si>
    <t>Harvester Presbyterian Church</t>
  </si>
  <si>
    <t>703-455-7800</t>
  </si>
  <si>
    <t>www.harvesterpca.org</t>
  </si>
  <si>
    <t>office@harvesterpca.org</t>
  </si>
  <si>
    <t>Rev. Mark E. Hayes</t>
  </si>
  <si>
    <t>540-347-4627</t>
  </si>
  <si>
    <t>www.heritage-pca.org</t>
  </si>
  <si>
    <t>office@heritage-pca.org</t>
  </si>
  <si>
    <t>Rev. Dan Warne</t>
  </si>
  <si>
    <t>Imago Dei Church</t>
  </si>
  <si>
    <t>540-388-0509</t>
  </si>
  <si>
    <t>imagodeichurch.net</t>
  </si>
  <si>
    <t>info@imagodeichurch.net</t>
  </si>
  <si>
    <t>571-293-0063</t>
  </si>
  <si>
    <t>www.kingscrossva.org</t>
  </si>
  <si>
    <t>office@kingscrossva.org</t>
  </si>
  <si>
    <t>Rev. John F. Jones IV</t>
  </si>
  <si>
    <t>McLean Presbyterian Church</t>
  </si>
  <si>
    <t>703-821-0800</t>
  </si>
  <si>
    <t>mcleanpres.org</t>
  </si>
  <si>
    <t>info@mcleanpres.org</t>
  </si>
  <si>
    <t>Rev. Ryan Laughlin</t>
  </si>
  <si>
    <t>240-424-5235</t>
  </si>
  <si>
    <t>www.mosaicsilverspring.org</t>
  </si>
  <si>
    <t>mosaicsilverspring@gmail.com</t>
  </si>
  <si>
    <t>Rev. Joel C. St. Clair</t>
  </si>
  <si>
    <t>Mount Zion Presbyterian Church</t>
  </si>
  <si>
    <t>864-381-3173</t>
  </si>
  <si>
    <t>www.faipca.com</t>
  </si>
  <si>
    <t>firstasianpca@gmail.com</t>
  </si>
  <si>
    <t>Rev. Jegar Chinnavan</t>
  </si>
  <si>
    <t>703-385-9056</t>
  </si>
  <si>
    <t>www.NewHopeFairfax.org</t>
  </si>
  <si>
    <t>Office@NewHopeFairfax.org</t>
  </si>
  <si>
    <t>Rev. Paul David Wolfe</t>
  </si>
  <si>
    <t>NewCity Church</t>
  </si>
  <si>
    <t>703-309-2523</t>
  </si>
  <si>
    <t>www.newcityva.org</t>
  </si>
  <si>
    <t>geena@newcityva.org</t>
  </si>
  <si>
    <t>Rev. Paul S. Jeon</t>
  </si>
  <si>
    <t>One Voice Fellowship</t>
  </si>
  <si>
    <t>703-626-7120</t>
  </si>
  <si>
    <t>onevoicefellowship.org</t>
  </si>
  <si>
    <t>info@onevoicefellowship.org</t>
  </si>
  <si>
    <t>Rev. Christopher M. Sicks</t>
  </si>
  <si>
    <t>Pilgrim Presbyterian Church</t>
  </si>
  <si>
    <t>304-263-5362</t>
  </si>
  <si>
    <t>www.pilgrimpca.org</t>
  </si>
  <si>
    <t>church@pilgrimpca.org</t>
  </si>
  <si>
    <t>Rev. Clayton Willis</t>
  </si>
  <si>
    <t>Port Towns Church</t>
  </si>
  <si>
    <t>240-623-4695</t>
  </si>
  <si>
    <t>www.porttownschurch.org</t>
  </si>
  <si>
    <t>danny@porttownschurch.org</t>
  </si>
  <si>
    <t>Rev. Danny Edwards-Luce</t>
  </si>
  <si>
    <t>Potomac Hills Presbyterian Church</t>
  </si>
  <si>
    <t>703-771-1534</t>
  </si>
  <si>
    <t>www.potomachills.org</t>
  </si>
  <si>
    <t>info@potomachills.org</t>
  </si>
  <si>
    <t>Dr. David V. Silvernail Jr.</t>
  </si>
  <si>
    <t>Reformed Presbyterian Church of Bowie</t>
  </si>
  <si>
    <t>301-262-2280</t>
  </si>
  <si>
    <t>www.rpcbowie.org</t>
  </si>
  <si>
    <t>information@rpcbowie.org</t>
  </si>
  <si>
    <t>Dr. Stephen A. Fix</t>
  </si>
  <si>
    <t>Shady Grove Presbyterian Church</t>
  </si>
  <si>
    <t>301-330-4326</t>
  </si>
  <si>
    <t>www.shadygrovepca.org</t>
  </si>
  <si>
    <t>office@shadygrovepca.org</t>
  </si>
  <si>
    <t>Rev. Charlie A. Baile</t>
  </si>
  <si>
    <t>Spriggs Road Presbyterian Church</t>
  </si>
  <si>
    <t>703-791-5555</t>
  </si>
  <si>
    <t>www.spriggsroad.org</t>
  </si>
  <si>
    <t>srpc@spriggsroad.org</t>
  </si>
  <si>
    <t>Rev. Michael E. Mang</t>
  </si>
  <si>
    <t>Wallace Presbyterian Church</t>
  </si>
  <si>
    <t>301-935-5900</t>
  </si>
  <si>
    <t>www.wallacepca.org</t>
  </si>
  <si>
    <t>info@wallacepca.org</t>
  </si>
  <si>
    <t>Rev. Ryan Moore</t>
  </si>
  <si>
    <t>Providence</t>
  </si>
  <si>
    <t>256-682-1364</t>
  </si>
  <si>
    <t>www.allsaintshsv.com</t>
  </si>
  <si>
    <t>revmattpatrick@gmail.com</t>
  </si>
  <si>
    <t>Rev. Matt Patrick</t>
  </si>
  <si>
    <t>256-739-0505</t>
  </si>
  <si>
    <t>www.christcovenantcullman.org</t>
  </si>
  <si>
    <t>admin@christcovenantcullman.org</t>
  </si>
  <si>
    <t>Rev. Jason Ellerbee</t>
  </si>
  <si>
    <t>www.christpreshamptoncove.org</t>
  </si>
  <si>
    <t>christprespca@gmail.com</t>
  </si>
  <si>
    <t>Dr. Michael Calvert</t>
  </si>
  <si>
    <t>Collinsville Presbyterian Church</t>
  </si>
  <si>
    <t>334-328-7995</t>
  </si>
  <si>
    <t>gcasf@bellsouth.net</t>
  </si>
  <si>
    <t>256-489-4625</t>
  </si>
  <si>
    <t>cornerstonehuntsville.org</t>
  </si>
  <si>
    <t>office@cornerstonehuntsville.org</t>
  </si>
  <si>
    <t>Rev. Wilson Shirley</t>
  </si>
  <si>
    <t>Decatur Presbyterian Church</t>
  </si>
  <si>
    <t>256-351-6010</t>
  </si>
  <si>
    <t>www.decaturpca.org</t>
  </si>
  <si>
    <t>office@decaturpca.org</t>
  </si>
  <si>
    <t>Rev. J. Scott Phillips</t>
  </si>
  <si>
    <t>938-227-3990</t>
  </si>
  <si>
    <t>www.faithhuntsville.com</t>
  </si>
  <si>
    <t>Rev. Adam Paul Venable</t>
  </si>
  <si>
    <t>256-332-5730</t>
  </si>
  <si>
    <t>www.firstpresrussellville.com</t>
  </si>
  <si>
    <t>256-383-2412</t>
  </si>
  <si>
    <t>www.tuscumbiapres.com</t>
  </si>
  <si>
    <t>tuscumbiapres@gmail.com</t>
  </si>
  <si>
    <t>Rev. Jeffery L. Hamm</t>
  </si>
  <si>
    <t>www.goodshepherdal.org</t>
  </si>
  <si>
    <t>nathan.goodshepherdpca@gmail.com</t>
  </si>
  <si>
    <t>Rev. Nathan White</t>
  </si>
  <si>
    <t>256-444-2492</t>
  </si>
  <si>
    <t>www.gracecovenantathens.org</t>
  </si>
  <si>
    <t>pastor@gracecovenantathens.org</t>
  </si>
  <si>
    <t>Rev. Ross Hodges</t>
  </si>
  <si>
    <t>256-891-0924</t>
  </si>
  <si>
    <t>www.gracefellowshippca.com</t>
  </si>
  <si>
    <t>gfpc@gracefellowshippca.com</t>
  </si>
  <si>
    <t>Rev. Jackie Dean Gaston Jr.</t>
  </si>
  <si>
    <t>256-845-4756</t>
  </si>
  <si>
    <t>www.graceprez.org</t>
  </si>
  <si>
    <t>office@graceprez.org</t>
  </si>
  <si>
    <t>Rev. Jonathan Adam Shields</t>
  </si>
  <si>
    <t>Hope City Church</t>
  </si>
  <si>
    <t>256-280-7200</t>
  </si>
  <si>
    <t>www.hopecityal.com</t>
  </si>
  <si>
    <t>Rev. Amos Williams</t>
  </si>
  <si>
    <t>North Hills Presbyterian Church</t>
  </si>
  <si>
    <t>256-885-6887</t>
  </si>
  <si>
    <t>www.northhillschurch.net</t>
  </si>
  <si>
    <t>office@northhillschurch.net</t>
  </si>
  <si>
    <t>Rev. Adam Tisdale</t>
  </si>
  <si>
    <t>256-766-3414</t>
  </si>
  <si>
    <t>www.redeemershoals.com</t>
  </si>
  <si>
    <t>info@redeemershoals.com</t>
  </si>
  <si>
    <t>Rev. Mark Allen Robertson</t>
  </si>
  <si>
    <t>803-287-0270</t>
  </si>
  <si>
    <t>www.redeemerscottsboro.org</t>
  </si>
  <si>
    <t>dtrpaulson@gmail.com</t>
  </si>
  <si>
    <t>Rev. Dieter Paulson</t>
  </si>
  <si>
    <t>Southwood Presbyterian Church</t>
  </si>
  <si>
    <t>256-882-3085</t>
  </si>
  <si>
    <t>www.southwood.org</t>
  </si>
  <si>
    <t>worship@southwood.org</t>
  </si>
  <si>
    <t>Rev. William Alan Spink</t>
  </si>
  <si>
    <t>The Village Church</t>
  </si>
  <si>
    <t>256-270-9112</t>
  </si>
  <si>
    <t>enterthevillage.net</t>
  </si>
  <si>
    <t>cynthia@enterthevillage.net</t>
  </si>
  <si>
    <t>Rev. Alexander Myron Shipman</t>
  </si>
  <si>
    <t>256-567-9052</t>
  </si>
  <si>
    <t>www.valleymadison.com</t>
  </si>
  <si>
    <t>pastor@valleymadison.com</t>
  </si>
  <si>
    <t>Rev. William Plott</t>
  </si>
  <si>
    <t>256-830-5754</t>
  </si>
  <si>
    <t>www.wpc-hsv.org</t>
  </si>
  <si>
    <t>office@wpc-hsv.org</t>
  </si>
  <si>
    <t>Rev. Joe Henry Steele III</t>
  </si>
  <si>
    <t>Rio Grande</t>
  </si>
  <si>
    <t>Bryce Avenue Presbyterian Church</t>
  </si>
  <si>
    <t>505-672-3364</t>
  </si>
  <si>
    <t>brycepresbyterian.org</t>
  </si>
  <si>
    <t>info@brycepresbyterian.org</t>
  </si>
  <si>
    <t>Rev. Zachary Michael Garris</t>
  </si>
  <si>
    <t>Christ Church de Canon</t>
  </si>
  <si>
    <t>575-425-0426</t>
  </si>
  <si>
    <t>christdecanon.com</t>
  </si>
  <si>
    <t>pastor@christdecanon.com</t>
  </si>
  <si>
    <t>Rev. Ryan Miller</t>
  </si>
  <si>
    <t>Christ Church Santa Fe PCA</t>
  </si>
  <si>
    <t>505-982-8817</t>
  </si>
  <si>
    <t>www.christchurchsantafe.org</t>
  </si>
  <si>
    <t>office@christchurchsantafe.org</t>
  </si>
  <si>
    <t>Rev. Greg Clifford Schneeberger</t>
  </si>
  <si>
    <t>915-585-2264</t>
  </si>
  <si>
    <t>www.ctkpca.com</t>
  </si>
  <si>
    <t>office@ctkpca.com</t>
  </si>
  <si>
    <t>Rev. Dawson Hunt</t>
  </si>
  <si>
    <t>City Presbyterian Church Albuquerque</t>
  </si>
  <si>
    <t>214-218-7947</t>
  </si>
  <si>
    <t>www.citypresabq.com</t>
  </si>
  <si>
    <t>info@citypresabq.com</t>
  </si>
  <si>
    <t>Rev. Daniel McKinney</t>
  </si>
  <si>
    <t>Coram Deo</t>
  </si>
  <si>
    <t>575-635-9733</t>
  </si>
  <si>
    <t>www.coramdeolc.com</t>
  </si>
  <si>
    <t>info@coramdeolc.com</t>
  </si>
  <si>
    <t>Rev. Dustin Hunt</t>
  </si>
  <si>
    <t>575-526-5577</t>
  </si>
  <si>
    <t>www.gccnm.com</t>
  </si>
  <si>
    <t>secretary@gccnm.com</t>
  </si>
  <si>
    <t>Rev. Gavyn Chavez</t>
  </si>
  <si>
    <t>High Desert Church (PCA)</t>
  </si>
  <si>
    <t>505-697-8163</t>
  </si>
  <si>
    <t>www.highdesertpca.com</t>
  </si>
  <si>
    <t>revdanieljrose@gmail.com</t>
  </si>
  <si>
    <t>Rev. Daniel J. Rose</t>
  </si>
  <si>
    <t>Mosaic Church</t>
  </si>
  <si>
    <t>505-269-2114</t>
  </si>
  <si>
    <t>www.MosaicABQ.com</t>
  </si>
  <si>
    <t>info@mosaicabq.com</t>
  </si>
  <si>
    <t>Rev. Shaynor Newsome</t>
  </si>
  <si>
    <t>New City Fellowship El Paso</t>
  </si>
  <si>
    <t>915-258-5213</t>
  </si>
  <si>
    <t>newcityep.com</t>
  </si>
  <si>
    <t>jeff@newcityep.com</t>
  </si>
  <si>
    <t>Rev. Jeffrey Douglas White</t>
  </si>
  <si>
    <t>Providence Presbyterian Church - Farmington</t>
  </si>
  <si>
    <t>505-326-4878</t>
  </si>
  <si>
    <t>www.ppcpcafarmington.org</t>
  </si>
  <si>
    <t>garyfarmington@aol.com</t>
  </si>
  <si>
    <t>Rev. Gary D. McMillan</t>
  </si>
  <si>
    <t>Providence Presbyterian Church-Durango</t>
  </si>
  <si>
    <t>575-522-0828</t>
  </si>
  <si>
    <t>www.upclc.com</t>
  </si>
  <si>
    <t>upcoffice@upclc.com</t>
  </si>
  <si>
    <t>575-437-8140</t>
  </si>
  <si>
    <t>www.wpcpca.org</t>
  </si>
  <si>
    <t>wpcpcanm@gmail.com</t>
  </si>
  <si>
    <t>Rev. Shelby Zahnd Moon</t>
  </si>
  <si>
    <t>Rocky Mountain</t>
  </si>
  <si>
    <t>All Souls Missoula</t>
  </si>
  <si>
    <t>406-624-9084</t>
  </si>
  <si>
    <t>www.allsoulsmissoula.org</t>
  </si>
  <si>
    <t>allsoulsmissoula@gmail.com</t>
  </si>
  <si>
    <t>Rev. Russell Tamm</t>
  </si>
  <si>
    <t>Cheyenne Mountain Presbyterian Church</t>
  </si>
  <si>
    <t>719-635-9022</t>
  </si>
  <si>
    <t>www.cmpca.net</t>
  </si>
  <si>
    <t>office@cmpca.net</t>
  </si>
  <si>
    <t>Rev. Matthew Capone</t>
  </si>
  <si>
    <t>Christ Presbyterian Church Englewood</t>
  </si>
  <si>
    <t>303-880-7718</t>
  </si>
  <si>
    <t>christpresenglewood.org</t>
  </si>
  <si>
    <t>jp@christpresenglewood.org</t>
  </si>
  <si>
    <t>Rev. JonPaul Dee Watson</t>
  </si>
  <si>
    <t>Church of the Cross</t>
  </si>
  <si>
    <t>406-730-3052</t>
  </si>
  <si>
    <t>www.cotcw.org</t>
  </si>
  <si>
    <t>office@cotcw.org</t>
  </si>
  <si>
    <t>Rev. Jake Neufeld</t>
  </si>
  <si>
    <t>303-660-0267</t>
  </si>
  <si>
    <t>www.cornerstonepc.org</t>
  </si>
  <si>
    <t>office@cornerstonepc.org</t>
  </si>
  <si>
    <t>Rev. Shawn Young</t>
  </si>
  <si>
    <t>307-438-4008</t>
  </si>
  <si>
    <t>www.cpclanderwy.org</t>
  </si>
  <si>
    <t>office@cpclanderwy.org</t>
  </si>
  <si>
    <t>Rev. Scott MacNaughton</t>
  </si>
  <si>
    <t>303-424-8889</t>
  </si>
  <si>
    <t>www.cpcwheatridge.org</t>
  </si>
  <si>
    <t>office@cpcwheatridge.org</t>
  </si>
  <si>
    <t>Rev. Brad Irick</t>
  </si>
  <si>
    <t>719-404-1833</t>
  </si>
  <si>
    <t>www.covrefpca.org</t>
  </si>
  <si>
    <t>pastor.matt@covrefpca.org</t>
  </si>
  <si>
    <t>Rev. Matthew Paul Eide</t>
  </si>
  <si>
    <t>Deer Creek Community Church</t>
  </si>
  <si>
    <t>303-933-9300</t>
  </si>
  <si>
    <t>www.deercreekchurch.com</t>
  </si>
  <si>
    <t>info@deercreekchurch.com</t>
  </si>
  <si>
    <t>Rev. Daniel Nealon</t>
  </si>
  <si>
    <t>Denver Presbyterian Church</t>
  </si>
  <si>
    <t>303-335-0447</t>
  </si>
  <si>
    <t>www.denverpres.org</t>
  </si>
  <si>
    <t>info@denverpres.org</t>
  </si>
  <si>
    <t>Rev. Ronnie Garcia</t>
  </si>
  <si>
    <t>Elevate Hope Centennial Inc.</t>
  </si>
  <si>
    <t>720-642-6655</t>
  </si>
  <si>
    <t>elevatehopechurch.org</t>
  </si>
  <si>
    <t>info@elevatehopechurch.org</t>
  </si>
  <si>
    <t>Rev. Brett Weston</t>
  </si>
  <si>
    <t>Faith Covenant Presbyterian Church</t>
  </si>
  <si>
    <t>406-752-2400</t>
  </si>
  <si>
    <t>www.faithcov.com</t>
  </si>
  <si>
    <t>office@faithcov.com</t>
  </si>
  <si>
    <t>Rev. Lloyd Pierson</t>
  </si>
  <si>
    <t>Forestgate Presbyterian Church</t>
  </si>
  <si>
    <t>719-495-5672</t>
  </si>
  <si>
    <t>www.forestgate.org</t>
  </si>
  <si>
    <t>office@forestgate.org</t>
  </si>
  <si>
    <t>Rev. Matthew William Giesman</t>
  </si>
  <si>
    <t>Grace and Peace Church</t>
  </si>
  <si>
    <t>719-203-1506</t>
  </si>
  <si>
    <t>graceandpeacecos.org</t>
  </si>
  <si>
    <t>contact@graceandpeacecos.org</t>
  </si>
  <si>
    <t>Rev. Vincent Hoppe</t>
  </si>
  <si>
    <t>Grace and Peace Denver</t>
  </si>
  <si>
    <t>615-969-3372</t>
  </si>
  <si>
    <t>gpchurchdenver.org</t>
  </si>
  <si>
    <t>matt@graceandpeacedenver.org</t>
  </si>
  <si>
    <t>Rev. Matthew Morginsky</t>
  </si>
  <si>
    <t>Grace Church Presbyterian</t>
  </si>
  <si>
    <t>970-412-8551</t>
  </si>
  <si>
    <t>www.gracefortcollins.org</t>
  </si>
  <si>
    <t>ryan@gracefortcollins.org</t>
  </si>
  <si>
    <t>Rev. Gavin Lymberopoulos</t>
  </si>
  <si>
    <t>Great Plains Gathering</t>
  </si>
  <si>
    <t>406-894-2131</t>
  </si>
  <si>
    <t>www.greatplainsgathering.com</t>
  </si>
  <si>
    <t>joshuacharette@hotmail.com</t>
  </si>
  <si>
    <t>Rev. Joshua Charette</t>
  </si>
  <si>
    <t>Harvest Reformed Presbyterian Church</t>
  </si>
  <si>
    <t>307-696-3424</t>
  </si>
  <si>
    <t>www.sermonaudio.com/solo/harvestgillette/</t>
  </si>
  <si>
    <t>harvestchurchgillette@gmail.com</t>
  </si>
  <si>
    <t>Rev. Caleb T Nelson</t>
  </si>
  <si>
    <t>High Plains Fellowship PCA</t>
  </si>
  <si>
    <t>719-298-4283</t>
  </si>
  <si>
    <t>www.highplainsfellowship.com</t>
  </si>
  <si>
    <t>hpftreasurer@gmail.com</t>
  </si>
  <si>
    <t>Living Redeemer Church</t>
  </si>
  <si>
    <t>www.livingredeemerchurch.org</t>
  </si>
  <si>
    <t>livingredeemerchurch@gmail.com</t>
  </si>
  <si>
    <t>New Life Mission Church of Colorado</t>
  </si>
  <si>
    <t>303-337-9191</t>
  </si>
  <si>
    <t>www.newlifeco.org</t>
  </si>
  <si>
    <t>pastor.chong@gmail.com</t>
  </si>
  <si>
    <t>Rev. Jihoon Shin</t>
  </si>
  <si>
    <t>Northwoods Presbyterian Church</t>
  </si>
  <si>
    <t>307-637-4817</t>
  </si>
  <si>
    <t>www.northwoodspca.org</t>
  </si>
  <si>
    <t>church@northwoodspca.org</t>
  </si>
  <si>
    <t>Rev. Blake Denlinger</t>
  </si>
  <si>
    <t>Redeemer Golden</t>
  </si>
  <si>
    <t>303-835-3510</t>
  </si>
  <si>
    <t>redeemergolden.church</t>
  </si>
  <si>
    <t>info@redeemergolden.church</t>
  </si>
  <si>
    <t>Rev. David Rapp</t>
  </si>
  <si>
    <t>Redeemer Longmont</t>
  </si>
  <si>
    <t>720-526-2386</t>
  </si>
  <si>
    <t>www.redeemerlongmont.com</t>
  </si>
  <si>
    <t>justin@redeemerlongmont.com</t>
  </si>
  <si>
    <t>Rev. Justin Chappell</t>
  </si>
  <si>
    <t>303-719-0714</t>
  </si>
  <si>
    <t>www.redeemerparker.com</t>
  </si>
  <si>
    <t>churchoffice@redeemerparker.com</t>
  </si>
  <si>
    <t>Rev. Ryan Dean Arkema</t>
  </si>
  <si>
    <t>Redemption Church Denver</t>
  </si>
  <si>
    <t>303-321-3291</t>
  </si>
  <si>
    <t>redemptiondenver.com</t>
  </si>
  <si>
    <t>info@redemptiondenver.com</t>
  </si>
  <si>
    <t>Rev. James Rathmann</t>
  </si>
  <si>
    <t>Rocky Mountain Community Church</t>
  </si>
  <si>
    <t>406-259-7811</t>
  </si>
  <si>
    <t>www.rmccmontana.org</t>
  </si>
  <si>
    <t>office@rmccmontana.org</t>
  </si>
  <si>
    <t>Rev. Jordan Perkins</t>
  </si>
  <si>
    <t>Rocky Mountain Presbyterian Church</t>
  </si>
  <si>
    <t>303-404-3200</t>
  </si>
  <si>
    <t>www.rmpca.org</t>
  </si>
  <si>
    <t>admin@rmpca.org</t>
  </si>
  <si>
    <t>Rev. Shane Waldron</t>
  </si>
  <si>
    <t>Saint Patrick</t>
  </si>
  <si>
    <t>970-346-8812</t>
  </si>
  <si>
    <t>www.saintpats.church</t>
  </si>
  <si>
    <t>admin@saintpatrickpc.org</t>
  </si>
  <si>
    <t>Rev. Michael Mathews</t>
  </si>
  <si>
    <t>Skyview Presbyterian Church</t>
  </si>
  <si>
    <t>720-234-0127</t>
  </si>
  <si>
    <t>www.skyviewpca.org</t>
  </si>
  <si>
    <t>office@skyviewpca.org</t>
  </si>
  <si>
    <t>Rev. Rick Vasquez</t>
  </si>
  <si>
    <t>The Table Church</t>
  </si>
  <si>
    <t>720-772-8722</t>
  </si>
  <si>
    <t>tablechurch.com</t>
  </si>
  <si>
    <t>info@tablechurch.com</t>
  </si>
  <si>
    <t>Rev. C. Bradley Edwards</t>
  </si>
  <si>
    <t>406-219-7715</t>
  </si>
  <si>
    <t>www.trinitybozeman.org</t>
  </si>
  <si>
    <t>info@trinitybozeman.org</t>
  </si>
  <si>
    <t>Rev. Bryan B. Clark</t>
  </si>
  <si>
    <t>Trinity Reformed Church</t>
  </si>
  <si>
    <t>979-426-6935</t>
  </si>
  <si>
    <t>www.trcco.org</t>
  </si>
  <si>
    <t>zpkruis@gmail.com</t>
  </si>
  <si>
    <t>Rev. Zach Kruis</t>
  </si>
  <si>
    <t>Trinity Reformed Presbyterian Church</t>
  </si>
  <si>
    <t>970-249-1053</t>
  </si>
  <si>
    <t>www.trinitymontrose.org</t>
  </si>
  <si>
    <t>nufdt@protonmail.com</t>
  </si>
  <si>
    <t>Rev. Cristian Garcia</t>
  </si>
  <si>
    <t>Village Seven Presbyterian Church</t>
  </si>
  <si>
    <t>719-574-6700</t>
  </si>
  <si>
    <t>www.v7pc.org</t>
  </si>
  <si>
    <t>v7pc@v7pc.org</t>
  </si>
  <si>
    <t>Rev. D. Christopher Hodge</t>
  </si>
  <si>
    <t>waypointcos.org</t>
  </si>
  <si>
    <t>hello@waypointcos.org</t>
  </si>
  <si>
    <t>Rev. Steve Patrick Stanton</t>
  </si>
  <si>
    <t>Savannah River</t>
  </si>
  <si>
    <t>Chapel In The Gardens Presbyterian Church</t>
  </si>
  <si>
    <t>912-964-5734</t>
  </si>
  <si>
    <t>www.chapelinthegardens.org</t>
  </si>
  <si>
    <t>chapelrcm@gmail.com</t>
  </si>
  <si>
    <t>Rev. Daren L. Russell</t>
  </si>
  <si>
    <t>Christ Church, Presbyterian</t>
  </si>
  <si>
    <t>706-210-9090</t>
  </si>
  <si>
    <t>ChristChurchPres.org</t>
  </si>
  <si>
    <t>secretary@ChristChurchPres.org</t>
  </si>
  <si>
    <t>Rev. Robert L. Hendrick</t>
  </si>
  <si>
    <t>Cliffwood Presbyterian Church</t>
  </si>
  <si>
    <t>706-798-2691</t>
  </si>
  <si>
    <t>www.cliffwoodpca.com</t>
  </si>
  <si>
    <t>cliffwoodpca@cliffwoodpca.com</t>
  </si>
  <si>
    <t>Rev. Geoff Gleason</t>
  </si>
  <si>
    <t>covenantdublin.com</t>
  </si>
  <si>
    <t>Rev. Jonathan Rowe</t>
  </si>
  <si>
    <t>fpcwaynesboro.org</t>
  </si>
  <si>
    <t>fpcwaynesboro@gmail.com</t>
  </si>
  <si>
    <t>Rev. Eric Anthony Schievenin</t>
  </si>
  <si>
    <t>706-262-8900</t>
  </si>
  <si>
    <t>www.firstpresaugusta.org</t>
  </si>
  <si>
    <t>churchoffice@firstpresaugusta.org</t>
  </si>
  <si>
    <t>Dr. Michael Hearon</t>
  </si>
  <si>
    <t>912-330-9415</t>
  </si>
  <si>
    <t>www.fpcpooler.org</t>
  </si>
  <si>
    <t>crystal@firstprespooler.com</t>
  </si>
  <si>
    <t>Golden Isles Presbyterian Church</t>
  </si>
  <si>
    <t>912-638-2563</t>
  </si>
  <si>
    <t>www.gipc-pca.org</t>
  </si>
  <si>
    <t>office@gipc-pca.org</t>
  </si>
  <si>
    <t>Rev. Alexander Brown</t>
  </si>
  <si>
    <t>Grace Church of the Islands</t>
  </si>
  <si>
    <t>912-898-0170</t>
  </si>
  <si>
    <t>www.gcipca.org</t>
  </si>
  <si>
    <t>office@gcipca.org</t>
  </si>
  <si>
    <t>Rev. Tim Paul Foster</t>
  </si>
  <si>
    <t>912-526-6478</t>
  </si>
  <si>
    <t>www.gcpv.org/</t>
  </si>
  <si>
    <t>vidaliacommunity@gmail.com</t>
  </si>
  <si>
    <t>Rev. Jason Davis</t>
  </si>
  <si>
    <t>Lakemont Presbyterian Church</t>
  </si>
  <si>
    <t>706-736-5011</t>
  </si>
  <si>
    <t>www.lakemontpca.org</t>
  </si>
  <si>
    <t>lakemontpca@gmail.com</t>
  </si>
  <si>
    <t>Rev. David A. Vosseller</t>
  </si>
  <si>
    <t>912-312-5051</t>
  </si>
  <si>
    <t>www.newcovpres.com</t>
  </si>
  <si>
    <t>newcovpres@gmail.com</t>
  </si>
  <si>
    <t>Rev. David Senters</t>
  </si>
  <si>
    <t>706-556-1010</t>
  </si>
  <si>
    <t>scot1715@att.net</t>
  </si>
  <si>
    <t>Rev. Gordon D. Crompton</t>
  </si>
  <si>
    <t>706-854-9707</t>
  </si>
  <si>
    <t>www.redeemerevans.org</t>
  </si>
  <si>
    <t>office@redeemerevans.org</t>
  </si>
  <si>
    <t>Rev. John D. Fender</t>
  </si>
  <si>
    <t>205-451-5433</t>
  </si>
  <si>
    <t>redeemerbrunswick.com</t>
  </si>
  <si>
    <t>redeemerbrunswickevents@gmail.com</t>
  </si>
  <si>
    <t>South Liberty Presbyterian Church</t>
  </si>
  <si>
    <t>706-456-2930</t>
  </si>
  <si>
    <t>The Kirk Presbyterian</t>
  </si>
  <si>
    <t>912-355-3141</t>
  </si>
  <si>
    <t>www.kirkpca.org</t>
  </si>
  <si>
    <t>kirkoffice@kirkpca.org</t>
  </si>
  <si>
    <t>Rev. Pete Whitney</t>
  </si>
  <si>
    <t>912-489-8186</t>
  </si>
  <si>
    <t>www.tpcstatesboro.com</t>
  </si>
  <si>
    <t>info@tpcstatesboro.com</t>
  </si>
  <si>
    <t>Rev. Jim McCarthy</t>
  </si>
  <si>
    <t>Siouxlands</t>
  </si>
  <si>
    <t>612-486-2298</t>
  </si>
  <si>
    <t>allsaintsmsp.org</t>
  </si>
  <si>
    <t>info@allsaintsmsp.org</t>
  </si>
  <si>
    <t>Rev. Stephen P. Beck</t>
  </si>
  <si>
    <t>Black Hills Community Church</t>
  </si>
  <si>
    <t>605-341-9090</t>
  </si>
  <si>
    <t>www.blackhillscommunitychurch.org</t>
  </si>
  <si>
    <t>sportart@aol.com</t>
  </si>
  <si>
    <t>Rev. Arthur Sartorius</t>
  </si>
  <si>
    <t>www.christcovenantfargo.org</t>
  </si>
  <si>
    <t>Rev. Brock Bradley Larson</t>
  </si>
  <si>
    <t>Covenant Life Church</t>
  </si>
  <si>
    <t>224-616-0558</t>
  </si>
  <si>
    <t>www.covlifecities.com</t>
  </si>
  <si>
    <t>adinyoon@covlifecities.com</t>
  </si>
  <si>
    <t>Federal Correction Institution Sandstone</t>
  </si>
  <si>
    <t>320-245-2262</t>
  </si>
  <si>
    <t>rhaverhals@bop.gov</t>
  </si>
  <si>
    <t>Rev. Ross F. Haverhals Jr.</t>
  </si>
  <si>
    <t>320-384-6440</t>
  </si>
  <si>
    <t>www.firstpreshinckley.org</t>
  </si>
  <si>
    <t>dan@firstpreshinckley.org</t>
  </si>
  <si>
    <t>Dr. Daniel Brendsel</t>
  </si>
  <si>
    <t>Foothills Community Church</t>
  </si>
  <si>
    <t>605-347-8356</t>
  </si>
  <si>
    <t>foothillsccpca.org</t>
  </si>
  <si>
    <t>foothillsccpca@gmail.com</t>
  </si>
  <si>
    <t>Rev. Jeffrey Neikirk</t>
  </si>
  <si>
    <t>Good Shepherd Presbyterian</t>
  </si>
  <si>
    <t>www.gspcpca.org</t>
  </si>
  <si>
    <t>gspcpca.info@gmail.com</t>
  </si>
  <si>
    <t>Rev. Adin Yoon</t>
  </si>
  <si>
    <t>952-888-4988</t>
  </si>
  <si>
    <t>gracecovmn.org</t>
  </si>
  <si>
    <t>office@gracecovmn.org</t>
  </si>
  <si>
    <t>Rev. John Frese</t>
  </si>
  <si>
    <t>218-349-3535</t>
  </si>
  <si>
    <t>www.gracepresduluth.org</t>
  </si>
  <si>
    <t>nlee.gracepresduluth@gmail.com</t>
  </si>
  <si>
    <t>Rev. Nathan Lee</t>
  </si>
  <si>
    <t>605-201-6444</t>
  </si>
  <si>
    <t>www.graceforsiouxfalls.org</t>
  </si>
  <si>
    <t>mark@graceforsiouxfalls.org</t>
  </si>
  <si>
    <t>Rev. J. Mark Bertrand</t>
  </si>
  <si>
    <t>Lennox Ebenezer Presbyterian Church</t>
  </si>
  <si>
    <t>605-647-2659</t>
  </si>
  <si>
    <t>www.lennoxpca.org</t>
  </si>
  <si>
    <t>office@lennoxpca.org</t>
  </si>
  <si>
    <t>Rev. Ethan Sayler</t>
  </si>
  <si>
    <t>Living Hope Community Church</t>
  </si>
  <si>
    <t>605-498-5876</t>
  </si>
  <si>
    <t>www.tealivinghope.org</t>
  </si>
  <si>
    <t>info@tealivinghope.org</t>
  </si>
  <si>
    <t>Rev. Wayne W. Reed</t>
  </si>
  <si>
    <t>605-642-1122</t>
  </si>
  <si>
    <t>newcovenantspearfish.com</t>
  </si>
  <si>
    <t>newcovenantspearfish@gmail.com</t>
  </si>
  <si>
    <t>Rev. Luke Bluhm</t>
  </si>
  <si>
    <t>Pollock Memorial Presbyterian Church</t>
  </si>
  <si>
    <t>605-889-2830</t>
  </si>
  <si>
    <t>pollockpca.com</t>
  </si>
  <si>
    <t>fhaan@pollockpca.com</t>
  </si>
  <si>
    <t>Rev. Floyd Alan Haan</t>
  </si>
  <si>
    <t>507-995-3245</t>
  </si>
  <si>
    <t>www.reformationmankato.com</t>
  </si>
  <si>
    <t>office@christchurchmankato.com</t>
  </si>
  <si>
    <t>Rev. John St. Martin</t>
  </si>
  <si>
    <t>605-374-5580</t>
  </si>
  <si>
    <t>www.facebook.com/rpclemmon</t>
  </si>
  <si>
    <t>rpclemmon@yahoo.com</t>
  </si>
  <si>
    <t>Rev. Spencer Allen</t>
  </si>
  <si>
    <t>507-282-6377</t>
  </si>
  <si>
    <t>www.trinityrochester.org</t>
  </si>
  <si>
    <t>pastor@trinityrochester.org</t>
  </si>
  <si>
    <t>Rev. Chris Harper</t>
  </si>
  <si>
    <t>South Coast</t>
  </si>
  <si>
    <t>Aliso Creek Church</t>
  </si>
  <si>
    <t>949-460-0080</t>
  </si>
  <si>
    <t>alisocreekchurch.org</t>
  </si>
  <si>
    <t>eva@alisocreekchurch.org</t>
  </si>
  <si>
    <t>Rev. Tom G. Gastil</t>
  </si>
  <si>
    <t>Arise Presbyterian Church</t>
  </si>
  <si>
    <t>442-273-0252</t>
  </si>
  <si>
    <t>www.arisepca.com</t>
  </si>
  <si>
    <t>office@arisepca.com</t>
  </si>
  <si>
    <t>Rev. Brad Jones</t>
  </si>
  <si>
    <t>951-200-4177</t>
  </si>
  <si>
    <t>www.christpca.net</t>
  </si>
  <si>
    <t>admin@christpca.net</t>
  </si>
  <si>
    <t>Rev. Samuel Hogan</t>
  </si>
  <si>
    <t>El Camino Presbyterian Church</t>
  </si>
  <si>
    <t>760-237-8074</t>
  </si>
  <si>
    <t>elcaminopca.com</t>
  </si>
  <si>
    <t>eric@elcaminopca.com</t>
  </si>
  <si>
    <t>Rev. Eric N. Chappell</t>
  </si>
  <si>
    <t>714-692-2390</t>
  </si>
  <si>
    <t>www.gracepresbyterian.net</t>
  </si>
  <si>
    <t>graceprespca@gmail.com</t>
  </si>
  <si>
    <t>Rev. Ben Muresan</t>
  </si>
  <si>
    <t>Grace Presbyterian Church, Fallbrook</t>
  </si>
  <si>
    <t>www.gracefallbrook.church</t>
  </si>
  <si>
    <t>info@gracefallbrook.church</t>
  </si>
  <si>
    <t>Rev. Kenneth Han</t>
  </si>
  <si>
    <t>Harbor Church San Diego</t>
  </si>
  <si>
    <t>www.harborsdchurch.com</t>
  </si>
  <si>
    <t>info@harborsdchurch.com</t>
  </si>
  <si>
    <t>Rev. Peter Hwang</t>
  </si>
  <si>
    <t>Harbor City Church</t>
  </si>
  <si>
    <t>619-289-8857</t>
  </si>
  <si>
    <t>www.harborcity.church</t>
  </si>
  <si>
    <t>info@harborcity.church</t>
  </si>
  <si>
    <t>Rev. Omar Omar Ortiz</t>
  </si>
  <si>
    <t>Mision Vida Nueva</t>
  </si>
  <si>
    <t>760-500-9327</t>
  </si>
  <si>
    <t>www.misionvidanueva.org</t>
  </si>
  <si>
    <t>pastor@misionvidanueva.org</t>
  </si>
  <si>
    <t>Rev. Juan Jose Arjona-Todd</t>
  </si>
  <si>
    <t>Spanish</t>
  </si>
  <si>
    <t>New Life Church of Irvine</t>
  </si>
  <si>
    <t>949-431-6777</t>
  </si>
  <si>
    <t>www.newlifeirvine.org</t>
  </si>
  <si>
    <t>welcome@newlifeirvine.org</t>
  </si>
  <si>
    <t>Rev. Jeffrey Suhr</t>
  </si>
  <si>
    <t>760-489-5714</t>
  </si>
  <si>
    <t>www.NewLifePCA.com</t>
  </si>
  <si>
    <t>info@newlifepca.com</t>
  </si>
  <si>
    <t>Rev. Theodore Hamilton</t>
  </si>
  <si>
    <t>New Life Presbyterian Church of La Jolla</t>
  </si>
  <si>
    <t>858-213-7654</t>
  </si>
  <si>
    <t>www.newlifelajolla.org</t>
  </si>
  <si>
    <t>nljames1994@gmail.com</t>
  </si>
  <si>
    <t>Rev. Jeong Woo James Lee</t>
  </si>
  <si>
    <t>New Life Presbyterian Church of La Mesa</t>
  </si>
  <si>
    <t>619-667-5999</t>
  </si>
  <si>
    <t>www.newlifelamesa.org</t>
  </si>
  <si>
    <t>info@newlifelamesa.org</t>
  </si>
  <si>
    <t>Rev. Joel E. Wood</t>
  </si>
  <si>
    <t>North City Presbyterian Church</t>
  </si>
  <si>
    <t>858-748-4642</t>
  </si>
  <si>
    <t>www.northcitychurch.com</t>
  </si>
  <si>
    <t>irene@northcitychurch.com</t>
  </si>
  <si>
    <t>Rev. David E. Nutting</t>
  </si>
  <si>
    <t>North Park Presbyterian Church</t>
  </si>
  <si>
    <t>619-719-1897</t>
  </si>
  <si>
    <t>www.northparkpres.com</t>
  </si>
  <si>
    <t>hello@northparkpres.com</t>
  </si>
  <si>
    <t>Rev. Adriel Sanchez</t>
  </si>
  <si>
    <t>760-289-5413</t>
  </si>
  <si>
    <t>www.pcapalmdesert.org</t>
  </si>
  <si>
    <t>office@pcapalmdesert.org</t>
  </si>
  <si>
    <t>Rev. Daniel A. Dalton</t>
  </si>
  <si>
    <t>Ramona Valley Presbyterian Church</t>
  </si>
  <si>
    <t>760-787-1570</t>
  </si>
  <si>
    <t>ramonavalleypca.com</t>
  </si>
  <si>
    <t>andy@ramonavalleypca.com</t>
  </si>
  <si>
    <t>Rev. Andy Schreiber</t>
  </si>
  <si>
    <t>www.redeemeroc.org</t>
  </si>
  <si>
    <t>contact@redeemeroc.org</t>
  </si>
  <si>
    <t>Rev. Joshua Hahne</t>
  </si>
  <si>
    <t>Redeemer Presbyterian Church of San Diego</t>
  </si>
  <si>
    <t>760-753-2535</t>
  </si>
  <si>
    <t>www.redeemersd.org</t>
  </si>
  <si>
    <t>tricia@redeemersd.org</t>
  </si>
  <si>
    <t>Rev. Paul Kim</t>
  </si>
  <si>
    <t>Resurrection Presbyterian Church of San Diego</t>
  </si>
  <si>
    <t>619-387-7735</t>
  </si>
  <si>
    <t>resurrectionsd.com</t>
  </si>
  <si>
    <t>robnovak@resurrectionsd.com</t>
  </si>
  <si>
    <t>Rev. Robert Novak</t>
  </si>
  <si>
    <t>Servant Church of San Diego</t>
  </si>
  <si>
    <t>619-363-1931</t>
  </si>
  <si>
    <t>servantchurchsd.org</t>
  </si>
  <si>
    <t>info@servantchurchsd.org</t>
  </si>
  <si>
    <t>Rev. Christopher A. Sandoval</t>
  </si>
  <si>
    <t>Trinity Presbyterian Church of Orange County</t>
  </si>
  <si>
    <t>714-515-4686</t>
  </si>
  <si>
    <t>www.trinitypresoc.org</t>
  </si>
  <si>
    <t>info@trinitypresoc.org</t>
  </si>
  <si>
    <t>Rev. Eric Kapur</t>
  </si>
  <si>
    <t>Trinity Presbyterian Church of San Diego</t>
  </si>
  <si>
    <t>www.trinitysd.org/</t>
  </si>
  <si>
    <t>Rev. Jonathan Kerhoulas</t>
  </si>
  <si>
    <t>South Florida</t>
  </si>
  <si>
    <t>Boatswain Bay Presbyterian Church</t>
  </si>
  <si>
    <t>345-949-4936</t>
  </si>
  <si>
    <t>pcacayman@hotmail.com</t>
  </si>
  <si>
    <t>954-434-4500</t>
  </si>
  <si>
    <t>www.christcovenant.cc</t>
  </si>
  <si>
    <t>brian@christcovenant.cc</t>
  </si>
  <si>
    <t>Rev. Brian L. Kelso</t>
  </si>
  <si>
    <t>CityChurch</t>
  </si>
  <si>
    <t>954-634-2489</t>
  </si>
  <si>
    <t>www.citychurchftl.com</t>
  </si>
  <si>
    <t>info@citychurchftl.com</t>
  </si>
  <si>
    <t>Rev. Brad Douglas Schmidt</t>
  </si>
  <si>
    <t>Coral Ridge Presbyterian Church</t>
  </si>
  <si>
    <t>954-771-8840</t>
  </si>
  <si>
    <t>www.crpc.org</t>
  </si>
  <si>
    <t>info@crpc.org</t>
  </si>
  <si>
    <t>Dr. Robert Pacienza</t>
  </si>
  <si>
    <t>El Shaddai Presbyterian Church</t>
  </si>
  <si>
    <t>305-891-8966</t>
  </si>
  <si>
    <t>El Shalom Haitian Community Church</t>
  </si>
  <si>
    <t>954-274-4367</t>
  </si>
  <si>
    <t>Rev. Jean Yves Gregoire</t>
  </si>
  <si>
    <t>First Presbyterian Church of Coral Springs</t>
  </si>
  <si>
    <t>954-461-7283</t>
  </si>
  <si>
    <t>www.fpccoralsprings.org</t>
  </si>
  <si>
    <t>info@fpcstaff.com</t>
  </si>
  <si>
    <t>Rev. Dr. David Barry</t>
  </si>
  <si>
    <t>Florida Coast Church</t>
  </si>
  <si>
    <t>954-484-1999</t>
  </si>
  <si>
    <t>www.floridacoastchurch.org</t>
  </si>
  <si>
    <t>info@floridacoastchurch.org</t>
  </si>
  <si>
    <t>Rev. Lawrence Calvin Trotter</t>
  </si>
  <si>
    <t>Granada Presbyterian Church</t>
  </si>
  <si>
    <t>305-444-8435</t>
  </si>
  <si>
    <t>www.granadachurch.com</t>
  </si>
  <si>
    <t>hello@granadachurch.com</t>
  </si>
  <si>
    <t>Rev. Daniel Worth Carson</t>
  </si>
  <si>
    <t>786-255-5252</t>
  </si>
  <si>
    <t>hopechapelmiami.com</t>
  </si>
  <si>
    <t>info@hopechapelmiami.com</t>
  </si>
  <si>
    <t>Rev. Matthew A. Dubocq</t>
  </si>
  <si>
    <t>Iglesia Comunion</t>
  </si>
  <si>
    <t>787-519-6575</t>
  </si>
  <si>
    <t>iglesiacomunion.org/</t>
  </si>
  <si>
    <t>admin@iglesiacomunion.org</t>
  </si>
  <si>
    <t>Rev. Juan José Cotto</t>
  </si>
  <si>
    <t>Iglesia La Travesía</t>
  </si>
  <si>
    <t>787-294-6791</t>
  </si>
  <si>
    <t>www.latravesia.org</t>
  </si>
  <si>
    <t>latravesia.pr@gmail.com</t>
  </si>
  <si>
    <t>Rev. Yamil Alejandro</t>
  </si>
  <si>
    <t>Iglesia Rey de Gloria</t>
  </si>
  <si>
    <t>786-344-0830</t>
  </si>
  <si>
    <t>www.reydegloriamiami.org/</t>
  </si>
  <si>
    <t>alejandro@reydegloriamiami.org</t>
  </si>
  <si>
    <t>Rev. Alejandro Cid</t>
  </si>
  <si>
    <t>Kendall Presbyterian Church</t>
  </si>
  <si>
    <t>305-271-5262</t>
  </si>
  <si>
    <t>www.kendallpres.org</t>
  </si>
  <si>
    <t>info@kendallpres.org</t>
  </si>
  <si>
    <t>Rev. Kent L. Keller</t>
  </si>
  <si>
    <t>Lighthouse Christian Fellowship</t>
  </si>
  <si>
    <t>954-872-3856</t>
  </si>
  <si>
    <t>lcfpca.org</t>
  </si>
  <si>
    <t>damon@lcfpca.org</t>
  </si>
  <si>
    <t>Rev. Damon E. Palmer</t>
  </si>
  <si>
    <t>New City Fellowship Miami</t>
  </si>
  <si>
    <t>786-306-6185</t>
  </si>
  <si>
    <t>www.miamipcachurchplant.com/</t>
  </si>
  <si>
    <t>RevSteveLantz@gmail.com</t>
  </si>
  <si>
    <t>Rev. Steve Michael Lantz</t>
  </si>
  <si>
    <t>New Presbyterian Church</t>
  </si>
  <si>
    <t>954-946-4380</t>
  </si>
  <si>
    <t>www.newpres.org</t>
  </si>
  <si>
    <t>info@newpres.org</t>
  </si>
  <si>
    <t>Rev. Jerry Newcombe</t>
  </si>
  <si>
    <t>New River Fellowship</t>
  </si>
  <si>
    <t>954-895-5239</t>
  </si>
  <si>
    <t>newriverftl.com</t>
  </si>
  <si>
    <t>info@newriverftl.com</t>
  </si>
  <si>
    <t>New Springs Church</t>
  </si>
  <si>
    <t>954-536-7505</t>
  </si>
  <si>
    <t>www.newspringschurch.com/</t>
  </si>
  <si>
    <t>info@newspringscs.com</t>
  </si>
  <si>
    <t>Rev. Gavin Felix</t>
  </si>
  <si>
    <t>Old Cutler Presbyterian Church</t>
  </si>
  <si>
    <t>305-238-8121</t>
  </si>
  <si>
    <t>www.ocpc.org</t>
  </si>
  <si>
    <t>office@ocpc.org</t>
  </si>
  <si>
    <t>Rev. Dr. Michael A. Campbell</t>
  </si>
  <si>
    <t>Park Road Presbyterian Church</t>
  </si>
  <si>
    <t>954-989-2655</t>
  </si>
  <si>
    <t>www.parkroadpres.org</t>
  </si>
  <si>
    <t>mail@parkroadpres.org</t>
  </si>
  <si>
    <t>Rev. Theodore Joseph Campo</t>
  </si>
  <si>
    <t>Pinelands Presbyterian Church</t>
  </si>
  <si>
    <t>305-235-1142</t>
  </si>
  <si>
    <t>www.pinelandspca.org</t>
  </si>
  <si>
    <t>info@pinelandspca.org</t>
  </si>
  <si>
    <t>Rev. Aldo Leon</t>
  </si>
  <si>
    <t>Redeemer Presbyterian of North Miami</t>
  </si>
  <si>
    <t>305-945-4283</t>
  </si>
  <si>
    <t>Rev. Gueillant Dorcinvil</t>
  </si>
  <si>
    <t>Redlands Community Church</t>
  </si>
  <si>
    <t>305-258-1132</t>
  </si>
  <si>
    <t>www.redlandscommunitychurch.org</t>
  </si>
  <si>
    <t>sue@redlandscommunitychurch.org</t>
  </si>
  <si>
    <t>Rev. William Lee Mashburn</t>
  </si>
  <si>
    <t>Rio Vista Church</t>
  </si>
  <si>
    <t>954-522-2518</t>
  </si>
  <si>
    <t>www.riovistachurch.com</t>
  </si>
  <si>
    <t>info@riovistachurch.com</t>
  </si>
  <si>
    <t>Rev. Thomas John Hendrikse</t>
  </si>
  <si>
    <t>trinitypr.org/</t>
  </si>
  <si>
    <t>admin@trinitypr.org</t>
  </si>
  <si>
    <t>South Texas</t>
  </si>
  <si>
    <t>512-732-8383</t>
  </si>
  <si>
    <t>www.allsaintsaustin.org</t>
  </si>
  <si>
    <t>office@allsaintsaustin.org</t>
  </si>
  <si>
    <t>Rev. Timothy S. Frickenschmidt</t>
  </si>
  <si>
    <t>Christ Church New Braunfels</t>
  </si>
  <si>
    <t>830-629-0405</t>
  </si>
  <si>
    <t>www.christpresnb.org</t>
  </si>
  <si>
    <t>cpcreformed@gmail.com</t>
  </si>
  <si>
    <t>Rev. Nicholas Bullock</t>
  </si>
  <si>
    <t>Christ Church PCA of San Antonio</t>
  </si>
  <si>
    <t>210-306-4411</t>
  </si>
  <si>
    <t>www.christchurchsa.com</t>
  </si>
  <si>
    <t>info@christchurchsa.com</t>
  </si>
  <si>
    <t>Christ Church Presbyterian - Kerrville</t>
  </si>
  <si>
    <t>830-496-4113</t>
  </si>
  <si>
    <t>www.ccpktx.org</t>
  </si>
  <si>
    <t>admin@ccpktx.org</t>
  </si>
  <si>
    <t>Rev. Billy Crain</t>
  </si>
  <si>
    <t>361-935-4559</t>
  </si>
  <si>
    <t>www.cpcvictoria.com</t>
  </si>
  <si>
    <t>pastordad@nodial.net</t>
  </si>
  <si>
    <t>Rev. Michael A. Singenstreu</t>
  </si>
  <si>
    <t>Christ Presbyterian Church of Georgetown</t>
  </si>
  <si>
    <t>512-966-9644</t>
  </si>
  <si>
    <t>www.cpcgeorgetown.org</t>
  </si>
  <si>
    <t>office@cpcgeorgetown.org</t>
  </si>
  <si>
    <t>Rev. Dean Williams</t>
  </si>
  <si>
    <t>Christ the King Presbyterian Church Austin</t>
  </si>
  <si>
    <t>512-494-4173</t>
  </si>
  <si>
    <t>www.ctkaustin.org</t>
  </si>
  <si>
    <t>info@ctkaustin.org</t>
  </si>
  <si>
    <t>956-425-3136</t>
  </si>
  <si>
    <t>covenantrgv.org</t>
  </si>
  <si>
    <t>pastor@covenantrgv.org</t>
  </si>
  <si>
    <t>CrossPointe Church</t>
  </si>
  <si>
    <t>512-249-1006</t>
  </si>
  <si>
    <t>www.crosspointeaustin.org</t>
  </si>
  <si>
    <t>admin@crosspointeaustin.org</t>
  </si>
  <si>
    <t>Rev. Steve C. Johnson</t>
  </si>
  <si>
    <t>Dios Con Nosotros Iglesia Presbiteriana</t>
  </si>
  <si>
    <t>956-586-3925</t>
  </si>
  <si>
    <t>pedro.guzman.reyna@gmail.com</t>
  </si>
  <si>
    <t>Rev. Pedro Guzman</t>
  </si>
  <si>
    <t>512-690-2577</t>
  </si>
  <si>
    <t>www.emmanuelcedarpark.church/</t>
  </si>
  <si>
    <t>gward@emmanuelcedarpark.church</t>
  </si>
  <si>
    <t>Rev. Gregory Allen Ward</t>
  </si>
  <si>
    <t>210-492-8038</t>
  </si>
  <si>
    <t>www.faithpca.com</t>
  </si>
  <si>
    <t>faithpcasa@gmail.com</t>
  </si>
  <si>
    <t>Rev. Keith Howard</t>
  </si>
  <si>
    <t>Grace Mosaic Mission Church</t>
  </si>
  <si>
    <t>Rev. Adam Lopez</t>
  </si>
  <si>
    <t>956-292-6980</t>
  </si>
  <si>
    <t>www.GraceMcAllen.org</t>
  </si>
  <si>
    <t>graciousadm@gmail.com</t>
  </si>
  <si>
    <t>Rev. Thomas V. McKeon Jr.</t>
  </si>
  <si>
    <t>Grace+Peace Presbyterian Church of Austin</t>
  </si>
  <si>
    <t>512-537-6755</t>
  </si>
  <si>
    <t>graceandpeaceaustin.com</t>
  </si>
  <si>
    <t>admin@graceandpeaceaustin.com</t>
  </si>
  <si>
    <t>Rev. John Sweet</t>
  </si>
  <si>
    <t>830-481-4090</t>
  </si>
  <si>
    <t>hopenb.com</t>
  </si>
  <si>
    <t>derek@hopenb.com</t>
  </si>
  <si>
    <t>Rev. Derek Hampton McCollum</t>
  </si>
  <si>
    <t>Iglesia La Vid</t>
  </si>
  <si>
    <t>956-441-1789</t>
  </si>
  <si>
    <t>lavidlaredo.org</t>
  </si>
  <si>
    <t>lavidelaredo@gmail.com</t>
  </si>
  <si>
    <t>Rev. Eduardo Martorano</t>
  </si>
  <si>
    <t>512-708-1232</t>
  </si>
  <si>
    <t>www.redeemerpres.org</t>
  </si>
  <si>
    <t>redeemer@redeemerpres.org</t>
  </si>
  <si>
    <t>Rev. Eric Landry</t>
  </si>
  <si>
    <t>210-930-4480</t>
  </si>
  <si>
    <t>www.redeemersa.org</t>
  </si>
  <si>
    <t>4thecity@redeemersa.org</t>
  </si>
  <si>
    <t>Rev. James Paul Hahn Jr.</t>
  </si>
  <si>
    <t>979-676-2850</t>
  </si>
  <si>
    <t>www.redeemercs.org</t>
  </si>
  <si>
    <t>ben@redeemercs.org</t>
  </si>
  <si>
    <t>Rev. Ben Michael Hailey</t>
  </si>
  <si>
    <t>773-726-8121 or 512-732-8383</t>
  </si>
  <si>
    <t>resurrectionaustin.org</t>
  </si>
  <si>
    <t>info@resurrectionaustin.org</t>
  </si>
  <si>
    <t>Rev. Adam Radcliff</t>
  </si>
  <si>
    <t>Southside Community Church</t>
  </si>
  <si>
    <t>361-992-4977</t>
  </si>
  <si>
    <t>www.southsidepca.org</t>
  </si>
  <si>
    <t>office@southsidepca.org</t>
  </si>
  <si>
    <t>Rev. Robert H. Bailey Jr.</t>
  </si>
  <si>
    <t>210-920-0783</t>
  </si>
  <si>
    <t>www.trinitygracesa.org/</t>
  </si>
  <si>
    <t>michael@trinitygracesa.org</t>
  </si>
  <si>
    <t>830-815-1212</t>
  </si>
  <si>
    <t>www.trinityboerne.org</t>
  </si>
  <si>
    <t>info@trinityboerne.org</t>
  </si>
  <si>
    <t>Dr. Allen R. Taha</t>
  </si>
  <si>
    <t>979-776-1185</t>
  </si>
  <si>
    <t>www.wpc-bryan.org</t>
  </si>
  <si>
    <t>secretary@wpc-bryan.org</t>
  </si>
  <si>
    <t>Rev. Wade Francis Coleman</t>
  </si>
  <si>
    <t>Southeast Alabama</t>
  </si>
  <si>
    <t>Christ Church of Wiesbaden</t>
  </si>
  <si>
    <t>804-767-2122</t>
  </si>
  <si>
    <t>ccwiesbaden.com</t>
  </si>
  <si>
    <t>office@christchurchwiesbaden.org</t>
  </si>
  <si>
    <t>Rev. Philip Gelston</t>
  </si>
  <si>
    <t>Christ Presbyterian Church of Auburn</t>
  </si>
  <si>
    <t>334-209-2556</t>
  </si>
  <si>
    <t>christpresauburn.org</t>
  </si>
  <si>
    <t>info@christpresauburn.org</t>
  </si>
  <si>
    <t>Rev. Eric Byram Zellner</t>
  </si>
  <si>
    <t>491-733-5430</t>
  </si>
  <si>
    <t>www.cfcstuttgart.com</t>
  </si>
  <si>
    <t>cfcstuttgart@gmail.com</t>
  </si>
  <si>
    <t>Rev. Dylan Halter</t>
  </si>
  <si>
    <t>334-821-7062</t>
  </si>
  <si>
    <t>www.cpcauburn.org</t>
  </si>
  <si>
    <t>info@cpcauburn.org</t>
  </si>
  <si>
    <t>Rev. Jere Scott Bradshaw</t>
  </si>
  <si>
    <t>334-687-0033</t>
  </si>
  <si>
    <t>www.cpceufaula.com</t>
  </si>
  <si>
    <t>cpceufaula@gmail.com</t>
  </si>
  <si>
    <t>Rev. John Brewer Ames III</t>
  </si>
  <si>
    <t>www.okinawacovenant.org</t>
  </si>
  <si>
    <t>pastor@okinawacovenant.org</t>
  </si>
  <si>
    <t>Rev. Miguel D'Azevedo</t>
  </si>
  <si>
    <t>Eastwood Presbyterian Church</t>
  </si>
  <si>
    <t>334-272-3103</t>
  </si>
  <si>
    <t>www.eastwoodchurch.org</t>
  </si>
  <si>
    <t>administration@eastwoodchurch.org</t>
  </si>
  <si>
    <t>Rev. Barton T. Lester</t>
  </si>
  <si>
    <t>334-794-3128</t>
  </si>
  <si>
    <t>www.firstpresdothan.com</t>
  </si>
  <si>
    <t>dothanpres@firstpresdothan.com</t>
  </si>
  <si>
    <t>Rev. Rusty Reid Milton</t>
  </si>
  <si>
    <t>334-382-3937</t>
  </si>
  <si>
    <t>www.fpchurchgreenville.org</t>
  </si>
  <si>
    <t>fpcg@centurytel.net</t>
  </si>
  <si>
    <t>Dr. Robert Fossett</t>
  </si>
  <si>
    <t>334-365-6387</t>
  </si>
  <si>
    <t>firstpresbyterianchurchofprattville.com</t>
  </si>
  <si>
    <t>admin@fpcministries.org</t>
  </si>
  <si>
    <t>Rev. Allan Bledsoe</t>
  </si>
  <si>
    <t>334-347-9515</t>
  </si>
  <si>
    <t>www.1stpreschurch.net</t>
  </si>
  <si>
    <t>fprespca@firstpreschurch.org</t>
  </si>
  <si>
    <t>Rev. Christopher Thomas</t>
  </si>
  <si>
    <t>1stmgm.com</t>
  </si>
  <si>
    <t>info@1stmgm.com</t>
  </si>
  <si>
    <t>Rev. Reed DePace</t>
  </si>
  <si>
    <t>334-566-0817</t>
  </si>
  <si>
    <t>www.troyfpc.com</t>
  </si>
  <si>
    <t>troyfpc@gmail.com</t>
  </si>
  <si>
    <t>Rev. Richard Holbert</t>
  </si>
  <si>
    <t>334-648-1951</t>
  </si>
  <si>
    <t>1stprespcaflorala.webs.com/index.htm</t>
  </si>
  <si>
    <t>fpc_florala@yahoo.com</t>
  </si>
  <si>
    <t>251-867-5395</t>
  </si>
  <si>
    <t>www.fpcbrewton.org</t>
  </si>
  <si>
    <t>office@fpcbrewton.org</t>
  </si>
  <si>
    <t>Rev. Parker Johnson</t>
  </si>
  <si>
    <t>First Presbyterian Church of Norway</t>
  </si>
  <si>
    <t>474-634-7290</t>
  </si>
  <si>
    <t>fpcnorway.org</t>
  </si>
  <si>
    <t>admin@fpcnorway.org</t>
  </si>
  <si>
    <t>Rev. Matthew James Stanghelle</t>
  </si>
  <si>
    <t>334-874-7878</t>
  </si>
  <si>
    <t>speeces03@gmail.com</t>
  </si>
  <si>
    <t>Rev. Lincoln Speece</t>
  </si>
  <si>
    <t>205-755-4150</t>
  </si>
  <si>
    <t>www.graceclanton.com</t>
  </si>
  <si>
    <t>office@graceclanton.com</t>
  </si>
  <si>
    <t>Rev. Kevin Corley</t>
  </si>
  <si>
    <t>Hayneville Presbyterian Church</t>
  </si>
  <si>
    <t>334-313-3355</t>
  </si>
  <si>
    <t>Lake Martin Mission</t>
  </si>
  <si>
    <t>334.791.9603</t>
  </si>
  <si>
    <t>www.facebook.com/groups/pcamissionchurch</t>
  </si>
  <si>
    <t>lakemartinmissionchurch@gmail.com</t>
  </si>
  <si>
    <t>Little Sandy Ridge Presbyterian Church</t>
  </si>
  <si>
    <t>334-382-6568</t>
  </si>
  <si>
    <t>Lowndesboro Presbyterian Church</t>
  </si>
  <si>
    <t>334-278-3238</t>
  </si>
  <si>
    <t>Millbrook Presbyterian Church</t>
  </si>
  <si>
    <t>334-285-4031</t>
  </si>
  <si>
    <t>www.millbrookpca.com</t>
  </si>
  <si>
    <t>mpcaoffice@gmail.com</t>
  </si>
  <si>
    <t>Rev. Brannon Bowman</t>
  </si>
  <si>
    <t>Monroeville Presbyterian Church</t>
  </si>
  <si>
    <t>251-743-3482</t>
  </si>
  <si>
    <t>www.monpres.org</t>
  </si>
  <si>
    <t>office@monpres.org</t>
  </si>
  <si>
    <t>Rev. J. Roger McCay Jr.</t>
  </si>
  <si>
    <t>New Life Church of Vicenza</t>
  </si>
  <si>
    <t>345-236-0568</t>
  </si>
  <si>
    <t>www.newlifevicenza.org</t>
  </si>
  <si>
    <t>newlifevicenza@gmail.com</t>
  </si>
  <si>
    <t>Rev. Michael Graham</t>
  </si>
  <si>
    <t>Pea River Presbyterian Church</t>
  </si>
  <si>
    <t>334-397-4720</t>
  </si>
  <si>
    <t>Rev. Trip Etheridge</t>
  </si>
  <si>
    <t>Pleasant View Presbyterian Church</t>
  </si>
  <si>
    <t>Rev. Ray H. Cureton</t>
  </si>
  <si>
    <t>334-245-7700</t>
  </si>
  <si>
    <t>reformationpresbyterian.church</t>
  </si>
  <si>
    <t>info@reformationpresbyterian.church</t>
  </si>
  <si>
    <t>Taylor Mission Church</t>
  </si>
  <si>
    <t>(334) 850-1813?</t>
  </si>
  <si>
    <t>cgalloway@firstpresdothan.com</t>
  </si>
  <si>
    <t>Trinity Church Guam</t>
  </si>
  <si>
    <t>671-864-6032</t>
  </si>
  <si>
    <t>www.trinitychurchguam.org</t>
  </si>
  <si>
    <t>tim.r.beauchamp@gmail.com</t>
  </si>
  <si>
    <t>Rev. Tim R. Beauchamp</t>
  </si>
  <si>
    <t>334-745-4889</t>
  </si>
  <si>
    <t>www.tpcopelika.org</t>
  </si>
  <si>
    <t>info@tpcopelika.org</t>
  </si>
  <si>
    <t>Rev. Chris M. Duncan</t>
  </si>
  <si>
    <t>334-262-3892</t>
  </si>
  <si>
    <t>www.trinitypca.org</t>
  </si>
  <si>
    <t>info@trinitypca.org</t>
  </si>
  <si>
    <t>Rev. Kurt Cooper</t>
  </si>
  <si>
    <t>Trinity Reformed Presbyterian Mission</t>
  </si>
  <si>
    <t>011-496-3716</t>
  </si>
  <si>
    <t>www.trinityreformedpca.com</t>
  </si>
  <si>
    <t>office1trc@gmail.com</t>
  </si>
  <si>
    <t>Rev. Toby A. DuBose</t>
  </si>
  <si>
    <t>Westwood Presbyterian Church</t>
  </si>
  <si>
    <t>334-794-4080</t>
  </si>
  <si>
    <t>www.westwoodpca.org</t>
  </si>
  <si>
    <t>office@westwoodpca.org</t>
  </si>
  <si>
    <t>Rev. David D. Temples</t>
  </si>
  <si>
    <t>334-324-1812</t>
  </si>
  <si>
    <t>Young Meadows Presbyterian Church</t>
  </si>
  <si>
    <t>334-244-1385</t>
  </si>
  <si>
    <t>www.youngmeadows.org</t>
  </si>
  <si>
    <t>info@ympca.org</t>
  </si>
  <si>
    <t>Rev. Adam Coppock</t>
  </si>
  <si>
    <t>Southern Louisiana</t>
  </si>
  <si>
    <t>337-499-0115</t>
  </si>
  <si>
    <t>www.bethelpca.org</t>
  </si>
  <si>
    <t>pcabethel@gmail.com</t>
  </si>
  <si>
    <t>Rev. Thiago Silva</t>
  </si>
  <si>
    <t>601-540-3624</t>
  </si>
  <si>
    <t>christcommunitychurch.life</t>
  </si>
  <si>
    <t>christcommunitychurchwestfel@gmail.com</t>
  </si>
  <si>
    <t>Rev. Ben Shaw</t>
  </si>
  <si>
    <t>225-683-8722</t>
  </si>
  <si>
    <t>www.faithchurchclinton.org</t>
  </si>
  <si>
    <t>contact@faithchurchclinton.org</t>
  </si>
  <si>
    <t>Rev. Anthony Pyles</t>
  </si>
  <si>
    <t>504-454-8905</t>
  </si>
  <si>
    <t>www.gracemet.com</t>
  </si>
  <si>
    <t>gracechurchmetairie@gmail.com</t>
  </si>
  <si>
    <t>Rev. Richard H. Davies</t>
  </si>
  <si>
    <t>225-261-0890</t>
  </si>
  <si>
    <t>www.gracepresbyterianbr.church</t>
  </si>
  <si>
    <t>grace@gracepca.brcoxmail.com</t>
  </si>
  <si>
    <t>Rev. James J. Gorski</t>
  </si>
  <si>
    <t>Parish Church</t>
  </si>
  <si>
    <t>337-205-2077</t>
  </si>
  <si>
    <t>ourparishchurch.com</t>
  </si>
  <si>
    <t>office@ourparishchurch.com</t>
  </si>
  <si>
    <t>Rev. Jordan Huff</t>
  </si>
  <si>
    <t>Plains Presbyterian Church</t>
  </si>
  <si>
    <t>225-654-2960</t>
  </si>
  <si>
    <t>plainspres.com</t>
  </si>
  <si>
    <t>plainspca@gmail.com</t>
  </si>
  <si>
    <t>Rev. A. Campbell Silman</t>
  </si>
  <si>
    <t>504-894-1204</t>
  </si>
  <si>
    <t>www.redeemernola.com</t>
  </si>
  <si>
    <t>ray@redeemernola.com</t>
  </si>
  <si>
    <t>Dr. Raymond D. Cannata</t>
  </si>
  <si>
    <t>River Community Church</t>
  </si>
  <si>
    <t>225-744-4367</t>
  </si>
  <si>
    <t>rivercommiunity.org</t>
  </si>
  <si>
    <t>info@rivercommunity.org</t>
  </si>
  <si>
    <t>Rev. Jack M. Owens III</t>
  </si>
  <si>
    <t>South Baton Rouge Presbyterian Church</t>
  </si>
  <si>
    <t>225-768-9999</t>
  </si>
  <si>
    <t>sbrpc.org</t>
  </si>
  <si>
    <t>office@sbrpc.org</t>
  </si>
  <si>
    <t>Rev. Nathan C. Tircuit</t>
  </si>
  <si>
    <t>St. Roch Community Church</t>
  </si>
  <si>
    <t>504-940-5771</t>
  </si>
  <si>
    <t>www.strochcc.org</t>
  </si>
  <si>
    <t>info@strochcc.org</t>
  </si>
  <si>
    <t>Rev. Jason Davison</t>
  </si>
  <si>
    <t>225-753-0600</t>
  </si>
  <si>
    <t>www.wpcbr.org</t>
  </si>
  <si>
    <t>wpcbatonrouge@gmail.com</t>
  </si>
  <si>
    <t>Rev. Brandon Bernard</t>
  </si>
  <si>
    <t>Southern New England</t>
  </si>
  <si>
    <t>508-251-2981</t>
  </si>
  <si>
    <t>www.presbethel.org</t>
  </si>
  <si>
    <t>bethelofficema@gmail.com</t>
  </si>
  <si>
    <t>Rev. Vagner Miranda</t>
  </si>
  <si>
    <t>Center Grace Church</t>
  </si>
  <si>
    <t>978-969-1379</t>
  </si>
  <si>
    <t>www.centergrace.church</t>
  </si>
  <si>
    <t>derek@centergrace.church</t>
  </si>
  <si>
    <t>Rev. Derek Baker</t>
  </si>
  <si>
    <t>860-595-2931</t>
  </si>
  <si>
    <t>www.christcpc.org</t>
  </si>
  <si>
    <t>admin@christcpc.org</t>
  </si>
  <si>
    <t>Rev. Robert M. Gray</t>
  </si>
  <si>
    <t>Christ is Life Presbyterian Church</t>
  </si>
  <si>
    <t>917-822-4873</t>
  </si>
  <si>
    <t>Christ Our Hope Presbyterian Church</t>
  </si>
  <si>
    <t>401-789-8007</t>
  </si>
  <si>
    <t>www.christourhopechurch.org</t>
  </si>
  <si>
    <t>pastor_daniel@christourhopechurch.org</t>
  </si>
  <si>
    <t>203-777-6960</t>
  </si>
  <si>
    <t>www.cpcnewhaven.org</t>
  </si>
  <si>
    <t>admin@cpcnewhaven.org</t>
  </si>
  <si>
    <t>Rev. Craig Luekens</t>
  </si>
  <si>
    <t>475-999-2373</t>
  </si>
  <si>
    <t>www.cpcct.org</t>
  </si>
  <si>
    <t>contact@cpcct.org</t>
  </si>
  <si>
    <t>Rev. Milas Shepherd</t>
  </si>
  <si>
    <t>Christ Presbyterian Church - East Lyme</t>
  </si>
  <si>
    <t>609-369-4698</t>
  </si>
  <si>
    <t>cpceastlyme.org</t>
  </si>
  <si>
    <t>bsheldon@cpceastlyme.org</t>
  </si>
  <si>
    <t>Rev. Benjamin Sheldon</t>
  </si>
  <si>
    <t>Christ Presbyterian Church - Milford</t>
  </si>
  <si>
    <t>475-441-3751</t>
  </si>
  <si>
    <t>www.cpcmilford.org</t>
  </si>
  <si>
    <t>info@cpcmilford.org</t>
  </si>
  <si>
    <t>Rev. Curran Bishop</t>
  </si>
  <si>
    <t>Christ Presbyterian Church Wallingford</t>
  </si>
  <si>
    <t>203-626-4255</t>
  </si>
  <si>
    <t>www.cpcwallingford.org</t>
  </si>
  <si>
    <t>church@cpcwallingford.org</t>
  </si>
  <si>
    <t>Rev. Mike Brunjes</t>
  </si>
  <si>
    <t>Christ the King - Dorchester</t>
  </si>
  <si>
    <t>617-299-9066</t>
  </si>
  <si>
    <t>www.ctkdorchester.org</t>
  </si>
  <si>
    <t>moses@ctkdorchester.org</t>
  </si>
  <si>
    <t>Rev. Moses Park</t>
  </si>
  <si>
    <t>Christ the King Church Newton</t>
  </si>
  <si>
    <t>617-213-0817</t>
  </si>
  <si>
    <t>www.ctknewton.org</t>
  </si>
  <si>
    <t>bradleybarnes@ctknewton.org</t>
  </si>
  <si>
    <t>Rev. Bradley J. Barnes</t>
  </si>
  <si>
    <t>Christ the King Fall River</t>
  </si>
  <si>
    <t>781-290-9064</t>
  </si>
  <si>
    <t>revleandro@gmail.com</t>
  </si>
  <si>
    <t>Rev. Leandro Pinheiro</t>
  </si>
  <si>
    <t>617-864-5464</t>
  </si>
  <si>
    <t>www.ctkcambridge.org</t>
  </si>
  <si>
    <t>office@ctkcambridge.org</t>
  </si>
  <si>
    <t>Christ the King Presbyterian Church in Quincy</t>
  </si>
  <si>
    <t>617-744-3389</t>
  </si>
  <si>
    <t>ctkquincyma@gmail.com</t>
  </si>
  <si>
    <t>Rev. Helio Carneiro</t>
  </si>
  <si>
    <t>Christ the Shepherd Presbyterian Church</t>
  </si>
  <si>
    <t>203-743-3506</t>
  </si>
  <si>
    <t>www.danburyshepherd.org</t>
  </si>
  <si>
    <t>pastorhutch@sbcglobal.net</t>
  </si>
  <si>
    <t>Rev. David A. Hutchinson</t>
  </si>
  <si>
    <t>Christian Community Church</t>
  </si>
  <si>
    <t>203-798-0113</t>
  </si>
  <si>
    <t>www.ccdanbury.org</t>
  </si>
  <si>
    <t>info@ccdanbury.org</t>
  </si>
  <si>
    <t>Rev. Darcy Caires Jr.</t>
  </si>
  <si>
    <t>Citylife Presbyterian Church</t>
  </si>
  <si>
    <t>617-292-0990</t>
  </si>
  <si>
    <t>www.citylifeboston.org</t>
  </si>
  <si>
    <t>office@citylifeboston.org</t>
  </si>
  <si>
    <t>Rev. Benjamin Bae</t>
  </si>
  <si>
    <t>413-659-3430</t>
  </si>
  <si>
    <t>www.covenantchurchmf.org</t>
  </si>
  <si>
    <t>covenantchurchmf@yahoo.com</t>
  </si>
  <si>
    <t>860-464-8476</t>
  </si>
  <si>
    <t>www.ledyardpca.org</t>
  </si>
  <si>
    <t>info@ledyardpca.org</t>
  </si>
  <si>
    <t>Rev. Rodney Henderson</t>
  </si>
  <si>
    <t>First Presbyterian Church Northshore</t>
  </si>
  <si>
    <t>978-356-7690</t>
  </si>
  <si>
    <t>www.fpcnorthshoreispwich.com</t>
  </si>
  <si>
    <t>office@fpcnorthshoreipswich.com</t>
  </si>
  <si>
    <t>Rev. Stephen Edward Simmons</t>
  </si>
  <si>
    <t>302-897-5077</t>
  </si>
  <si>
    <t>www.gracefellowship.faith</t>
  </si>
  <si>
    <t>bruce@gracefellowship.faith</t>
  </si>
  <si>
    <t>Rev. Bruce Cooke</t>
  </si>
  <si>
    <t>Grace Presbyterian Church - Norwalk</t>
  </si>
  <si>
    <t>203-536-4354</t>
  </si>
  <si>
    <t>www.gpcnorwalk.com</t>
  </si>
  <si>
    <t>brandonfarquhar@gmail.com</t>
  </si>
  <si>
    <t>Rev. Brandon William Farquhar</t>
  </si>
  <si>
    <t>Grace Presbyterian Church - South Shore</t>
  </si>
  <si>
    <t>781-312-8769</t>
  </si>
  <si>
    <t>www.gracesouthshore.org</t>
  </si>
  <si>
    <t>info@gracesouthshore.org</t>
  </si>
  <si>
    <t>Rev. Troy Albee</t>
  </si>
  <si>
    <t>Grace Presbyterian Church - Springfield</t>
  </si>
  <si>
    <t>413-214-2406</t>
  </si>
  <si>
    <t>www.presgrace.org</t>
  </si>
  <si>
    <t>pastorlavalley@gmail.com</t>
  </si>
  <si>
    <t>Rev. Stephen LaValley</t>
  </si>
  <si>
    <t>Grace Presbyterian Church - Worcester</t>
  </si>
  <si>
    <t>860-748-5920</t>
  </si>
  <si>
    <t>www.graceworcester.org</t>
  </si>
  <si>
    <t>jarrett@graceworcester.org</t>
  </si>
  <si>
    <t>Rev. Jarrett Allebach</t>
  </si>
  <si>
    <t>508-989-2158</t>
  </si>
  <si>
    <t>www.newlifeus.com</t>
  </si>
  <si>
    <t>manoelpba@hotmail.com</t>
  </si>
  <si>
    <t>Rev. Manoel Oliveira</t>
  </si>
  <si>
    <t>Penuel Presbyterian Church</t>
  </si>
  <si>
    <t>573-795-9826</t>
  </si>
  <si>
    <t>rodrigoazevedo@live.com</t>
  </si>
  <si>
    <t>Rev. Rodrigo de Azevedo</t>
  </si>
  <si>
    <t>Presbyterian Church of Coventry</t>
  </si>
  <si>
    <t>860-742-7222</t>
  </si>
  <si>
    <t>www.coventrypca.church</t>
  </si>
  <si>
    <t>office@coventrypca.church</t>
  </si>
  <si>
    <t>Rev. Will Snyder</t>
  </si>
  <si>
    <t>Presbyterian Church of Manchester</t>
  </si>
  <si>
    <t>860-643-0906</t>
  </si>
  <si>
    <t>www.manchesterpca.org</t>
  </si>
  <si>
    <t>office@manchesterpca.org</t>
  </si>
  <si>
    <t>Rev. Michael Robison</t>
  </si>
  <si>
    <t>978-254-7353</t>
  </si>
  <si>
    <t>www.redeemerma.org</t>
  </si>
  <si>
    <t>office@redeemerma.org</t>
  </si>
  <si>
    <t>Rev. Matthew Kerr</t>
  </si>
  <si>
    <t>Seven Hills Presbyterian Church</t>
  </si>
  <si>
    <t>617-302-7264</t>
  </si>
  <si>
    <t>www.sevenhillschurch.org</t>
  </si>
  <si>
    <t>admin@sevenhillschurch.org</t>
  </si>
  <si>
    <t>Rev. Matthew Owens</t>
  </si>
  <si>
    <t>401-272-0766</t>
  </si>
  <si>
    <t>www.trinitypresri.org</t>
  </si>
  <si>
    <t>admin@trinitypresri.org</t>
  </si>
  <si>
    <t>Rev. David A. Sherwood</t>
  </si>
  <si>
    <t>West Springfield Covenant Community Church</t>
  </si>
  <si>
    <t>413-363-9875</t>
  </si>
  <si>
    <t>www.westspringfieldchurch.org</t>
  </si>
  <si>
    <t>wsccc112@gmail.com</t>
  </si>
  <si>
    <t>Rev. Robert Steven Hill</t>
  </si>
  <si>
    <t>Southwest Florida</t>
  </si>
  <si>
    <t>813-774-3881</t>
  </si>
  <si>
    <t>www.christcentralpca.org</t>
  </si>
  <si>
    <t>church@christcentralpca.org</t>
  </si>
  <si>
    <t>Rev. John K. Keen</t>
  </si>
  <si>
    <t>727-530-1770</t>
  </si>
  <si>
    <t>www.ccpconline.org</t>
  </si>
  <si>
    <t>info@ccpconline.org</t>
  </si>
  <si>
    <t>Rev. Robert Brubaker</t>
  </si>
  <si>
    <t>863-644-7717</t>
  </si>
  <si>
    <t>www.ccpclakeland.org</t>
  </si>
  <si>
    <t>office@ccpclakeland.org</t>
  </si>
  <si>
    <t>Rev. R. Lyle Caswell Jr.</t>
  </si>
  <si>
    <t>Christ the King Chapel</t>
  </si>
  <si>
    <t>352-842-6582</t>
  </si>
  <si>
    <t>christthekingchapel.org</t>
  </si>
  <si>
    <t>chuckwilliams3691@gmail.com</t>
  </si>
  <si>
    <t>Dr. Charles Scott Williams</t>
  </si>
  <si>
    <t>727-314-5176</t>
  </si>
  <si>
    <t>christthekingpca.church</t>
  </si>
  <si>
    <t>ctkpcaseminole@gmail.com</t>
  </si>
  <si>
    <t>Rev. Samuel Lee Brewer</t>
  </si>
  <si>
    <t>City Church St. Petersburg</t>
  </si>
  <si>
    <t>727-490-9053</t>
  </si>
  <si>
    <t>www.citychurchstpete.org</t>
  </si>
  <si>
    <t>justin@citychurchstpete.org</t>
  </si>
  <si>
    <t>Rev. Justin Conner Woodall</t>
  </si>
  <si>
    <t>863-646-9631</t>
  </si>
  <si>
    <t>www.covenantlakeland.org</t>
  </si>
  <si>
    <t>office@covenantlakeland.org</t>
  </si>
  <si>
    <t>Rev. Dr. David Brian McWilliams</t>
  </si>
  <si>
    <t>863-385-3234</t>
  </si>
  <si>
    <t>www.cpcsebring.org</t>
  </si>
  <si>
    <t>cpc@cpcsebring.org</t>
  </si>
  <si>
    <t>Rev. Paul C. Hurst</t>
  </si>
  <si>
    <t>Cypress Ridge Presbyterian Church</t>
  </si>
  <si>
    <t>863-325-9864</t>
  </si>
  <si>
    <t>www.cypressridge-pca.org</t>
  </si>
  <si>
    <t>info@cypressridge-pca.org</t>
  </si>
  <si>
    <t>Rev. Rodney Barton</t>
  </si>
  <si>
    <t>El Shaddai Community Church</t>
  </si>
  <si>
    <t>863-258-2961</t>
  </si>
  <si>
    <t>Rev. J. Dony St. Germain</t>
  </si>
  <si>
    <t>El Shaddai Haines City Mission</t>
  </si>
  <si>
    <t>863-632-4228</t>
  </si>
  <si>
    <t>escchainescity@gmail.com</t>
  </si>
  <si>
    <t>863-773-2105</t>
  </si>
  <si>
    <t>bdriskell@earthlink.net</t>
  </si>
  <si>
    <t>Rev. Brook T. Larrison</t>
  </si>
  <si>
    <t>727-789-2124</t>
  </si>
  <si>
    <t>www.gccpalmharbor.org</t>
  </si>
  <si>
    <t>office@gccpalmharbor.org</t>
  </si>
  <si>
    <t>Rev. Brent Allen Bergman</t>
  </si>
  <si>
    <t>Greater Hope Presbyterian Church</t>
  </si>
  <si>
    <t>863-430-5435</t>
  </si>
  <si>
    <t>www.greaterhopemulberry.org</t>
  </si>
  <si>
    <t>stan@greaterhopemulberry.org</t>
  </si>
  <si>
    <t>Rev. Stan Keith McMahan Jr.</t>
  </si>
  <si>
    <t>Mercy Hill Mission</t>
  </si>
  <si>
    <t>863-320-0450</t>
  </si>
  <si>
    <t>www.mercyhillmissionfl.com</t>
  </si>
  <si>
    <t>tony@mercyhillmissionfl.com</t>
  </si>
  <si>
    <t>Rev. Anthony Elswick</t>
  </si>
  <si>
    <t>Oak City Mission</t>
  </si>
  <si>
    <t>863-582-5421</t>
  </si>
  <si>
    <t>www.oakcitybartow.org</t>
  </si>
  <si>
    <t>brian@oakcitybartow.org</t>
  </si>
  <si>
    <t>Rev. Brian DeWitt MacDonald</t>
  </si>
  <si>
    <t>813-741-1776</t>
  </si>
  <si>
    <t>www.redeemerriverview.org</t>
  </si>
  <si>
    <t>office@redeemerriverview.org</t>
  </si>
  <si>
    <t>Rev. Craig A. Swartz</t>
  </si>
  <si>
    <t>863-660-5448</t>
  </si>
  <si>
    <t>www.redeemerlakeland.org</t>
  </si>
  <si>
    <t>kristin@redeemerlakeland.org</t>
  </si>
  <si>
    <t>Rev. David Lee Martin</t>
  </si>
  <si>
    <t>Redeemer Winter Haven</t>
  </si>
  <si>
    <t>863-298-9849</t>
  </si>
  <si>
    <t>www.redeemerwinterhaven.org</t>
  </si>
  <si>
    <t>info@redeemerwinterhaven.org</t>
  </si>
  <si>
    <t>Rev. Drew Bennett</t>
  </si>
  <si>
    <t>St. Petersburg Presbyterian Church</t>
  </si>
  <si>
    <t>727-329-6346</t>
  </si>
  <si>
    <t>www.stpetepca.org</t>
  </si>
  <si>
    <t>sppcinfo@stpetepca.org</t>
  </si>
  <si>
    <t>Rev. Dr. David L. Harding</t>
  </si>
  <si>
    <t>Strong Tower Church</t>
  </si>
  <si>
    <t>863-316-1006</t>
  </si>
  <si>
    <t>www.strongtower.org</t>
  </si>
  <si>
    <t>info@strongtower.org</t>
  </si>
  <si>
    <t>Rev. Ben James Turner</t>
  </si>
  <si>
    <t>Tampa Bay Presbyterian Church</t>
  </si>
  <si>
    <t>813-973-2484</t>
  </si>
  <si>
    <t>www.tampabaypresbyterian.org</t>
  </si>
  <si>
    <t>office@tampabaypresbyterian.org</t>
  </si>
  <si>
    <t>Rev. Freddy Fritz</t>
  </si>
  <si>
    <t>Tampa City Presbyterian Church</t>
  </si>
  <si>
    <t>205-230-7053</t>
  </si>
  <si>
    <t>sking@briarwood.org</t>
  </si>
  <si>
    <t>Rev. Stephen King</t>
  </si>
  <si>
    <t>863-603-7777</t>
  </si>
  <si>
    <t>www.trinitylakeland.org</t>
  </si>
  <si>
    <t>trinity@trinitylakeland.org</t>
  </si>
  <si>
    <t>Rev. Tim W. Rice</t>
  </si>
  <si>
    <t>University Presbyterian Mission</t>
  </si>
  <si>
    <t>601-497-3816</t>
  </si>
  <si>
    <t>www.upctampa.com</t>
  </si>
  <si>
    <t>wright@upctampa.com</t>
  </si>
  <si>
    <t>Rev. Wright Busching</t>
  </si>
  <si>
    <t>813-689-6541</t>
  </si>
  <si>
    <t>www.wpcbrandon.org</t>
  </si>
  <si>
    <t>office@wpcbrandon.org</t>
  </si>
  <si>
    <t>Rev. Wes Holland Jr.</t>
  </si>
  <si>
    <t>Westtown Church</t>
  </si>
  <si>
    <t>813-855-2747</t>
  </si>
  <si>
    <t>www.westtownchurch.org</t>
  </si>
  <si>
    <t>office@westtownchurch.org</t>
  </si>
  <si>
    <t>Rev. Cory Dean Colravy</t>
  </si>
  <si>
    <t>Suncoast Florida</t>
  </si>
  <si>
    <t>Auburn Road Presbyterian Church</t>
  </si>
  <si>
    <t>941-485-3551</t>
  </si>
  <si>
    <t>www.arpca.org</t>
  </si>
  <si>
    <t>office@arpca.org</t>
  </si>
  <si>
    <t>Rev. Dwight L. Dolby</t>
  </si>
  <si>
    <t>Bay Presbyterian Church</t>
  </si>
  <si>
    <t>239-498-9055</t>
  </si>
  <si>
    <t>www.baypresbonita.org</t>
  </si>
  <si>
    <t>baypres@msn.com</t>
  </si>
  <si>
    <t>Rev. Patrick J. Womack</t>
  </si>
  <si>
    <t>Cornerstone of Lakewood Ranch</t>
  </si>
  <si>
    <t>941-907-3939</t>
  </si>
  <si>
    <t>www.cornerstonelwr.org</t>
  </si>
  <si>
    <t>office@cornerstonelwr.org</t>
  </si>
  <si>
    <t>Rev. Philip Woods</t>
  </si>
  <si>
    <t>Covenant Church of Naples</t>
  </si>
  <si>
    <t>239-597-3464</t>
  </si>
  <si>
    <t>www.covenantnaples.com</t>
  </si>
  <si>
    <t>info@covenantnaples.com</t>
  </si>
  <si>
    <t>Rev. Trent Casto</t>
  </si>
  <si>
    <t>Covenant Life Presbyterian Church</t>
  </si>
  <si>
    <t>941-926-4777</t>
  </si>
  <si>
    <t>www.covenantlifepca.com</t>
  </si>
  <si>
    <t>info@covenantlifepca.com</t>
  </si>
  <si>
    <t>Rev. Kenneth A. Aldrich</t>
  </si>
  <si>
    <t>941-225-3945</t>
  </si>
  <si>
    <t>www.izavet.org</t>
  </si>
  <si>
    <t>pastor@izavet.org</t>
  </si>
  <si>
    <t>Rev. Aleksey Zhuravlev</t>
  </si>
  <si>
    <t>Russian</t>
  </si>
  <si>
    <t>El Shaddai of Grace Church</t>
  </si>
  <si>
    <t>239-248-7599</t>
  </si>
  <si>
    <t>Sdorsainvil63@gmail.com</t>
  </si>
  <si>
    <t>Rev. Sainvil Dorsainvil</t>
  </si>
  <si>
    <t>941-955-7074</t>
  </si>
  <si>
    <t>www.faithsarasota.org</t>
  </si>
  <si>
    <t>info@faithsarasota.org</t>
  </si>
  <si>
    <t>Rev. Keith Ledford</t>
  </si>
  <si>
    <t>941-743-7971</t>
  </si>
  <si>
    <t>www.gracelakesuzy.org</t>
  </si>
  <si>
    <t>pastor@gracelakesuzy.org</t>
  </si>
  <si>
    <t>Rev. David L. Stewart</t>
  </si>
  <si>
    <t>Harbor Community Church</t>
  </si>
  <si>
    <t>941-226-1082</t>
  </si>
  <si>
    <t>www.harborcommunitychurch.org</t>
  </si>
  <si>
    <t>office@harborcommunitychurch.org</t>
  </si>
  <si>
    <t>Rev. Geoffrey C. Henderson</t>
  </si>
  <si>
    <t>Marco Presbyterian Church</t>
  </si>
  <si>
    <t>239-394-8186</t>
  </si>
  <si>
    <t>www.marcochurch.com</t>
  </si>
  <si>
    <t>office@marcochurch.com</t>
  </si>
  <si>
    <t>Rev. Scott Kerens</t>
  </si>
  <si>
    <t>941-233-8070</t>
  </si>
  <si>
    <t>newcreationchurchsrq.com</t>
  </si>
  <si>
    <t>newcreationsrq@icloud.com</t>
  </si>
  <si>
    <t>Dr. Steve Jeantet</t>
  </si>
  <si>
    <t>North Ft. Myers Presbyterian Church</t>
  </si>
  <si>
    <t>239-543-1323</t>
  </si>
  <si>
    <t>nfm-pc.com</t>
  </si>
  <si>
    <t>danncecil@embarqmail.com</t>
  </si>
  <si>
    <t>Rev. Dann Cecil</t>
  </si>
  <si>
    <t>Oak River Presbyterian Church</t>
  </si>
  <si>
    <t>239-293-2045</t>
  </si>
  <si>
    <t>www.oakriver.org</t>
  </si>
  <si>
    <t>office@oakriver.org</t>
  </si>
  <si>
    <t>Rev. Mike Cosner</t>
  </si>
  <si>
    <t>Providence Christian Church</t>
  </si>
  <si>
    <t>239-549-5556</t>
  </si>
  <si>
    <t>providencecapecoral.com</t>
  </si>
  <si>
    <t>admin@providencecapecoral.com</t>
  </si>
  <si>
    <t>Rev. Brent Stuart Lauder</t>
  </si>
  <si>
    <t>239-481-2125</t>
  </si>
  <si>
    <t>wpcfortmyers.org</t>
  </si>
  <si>
    <t>office@wpcfortmyers.org</t>
  </si>
  <si>
    <t>Rev. Ryan Broadhurst</t>
  </si>
  <si>
    <t>Word of Life Church</t>
  </si>
  <si>
    <t>941-421-8163</t>
  </si>
  <si>
    <t>wordoflife-npfl.net</t>
  </si>
  <si>
    <t>abrev45@gmail.com</t>
  </si>
  <si>
    <t>Susquehanna Valley</t>
  </si>
  <si>
    <t>Bellefonte Presbyterian Church</t>
  </si>
  <si>
    <t>321-693-9198</t>
  </si>
  <si>
    <t>https://bellefontepca.org/</t>
  </si>
  <si>
    <t>Rev. Owen Hughes</t>
  </si>
  <si>
    <t>610-932-3962</t>
  </si>
  <si>
    <t>www.bethanypca.org</t>
  </si>
  <si>
    <t>admin@bethanypca.org</t>
  </si>
  <si>
    <t>Rev. Drew David Belden</t>
  </si>
  <si>
    <t>Carlisle Reformed Presbyterian Church</t>
  </si>
  <si>
    <t>717-249-5675</t>
  </si>
  <si>
    <t>www.carlislepca.org</t>
  </si>
  <si>
    <t>office@carlislepca.org</t>
  </si>
  <si>
    <t>Rev. Matt T. Purdy</t>
  </si>
  <si>
    <t>Christ Reformed Church</t>
  </si>
  <si>
    <t>814-669-4135</t>
  </si>
  <si>
    <t>www.crcalexandria.org</t>
  </si>
  <si>
    <t>crcalexandria@gmail.com</t>
  </si>
  <si>
    <t>Rev. Angelo Valle</t>
  </si>
  <si>
    <t>717-786-7559</t>
  </si>
  <si>
    <t>www.faithrpc.org</t>
  </si>
  <si>
    <t>frpc@faithrpc.org</t>
  </si>
  <si>
    <t>Rev. Michael Brown</t>
  </si>
  <si>
    <t>Hanover Valley Presbyterian Church</t>
  </si>
  <si>
    <t>717-630-9510</t>
  </si>
  <si>
    <t>www.hanovervalley.org</t>
  </si>
  <si>
    <t>office@hanovervalley.org</t>
  </si>
  <si>
    <t>Rev. R. Drew Derreth</t>
  </si>
  <si>
    <t>Harvest Presbyterian Church (PCA)</t>
  </si>
  <si>
    <t>717-464-8755</t>
  </si>
  <si>
    <t>www.harvestchurchlancaster.org</t>
  </si>
  <si>
    <t>officeatharvestpca@gmail.com</t>
  </si>
  <si>
    <t>Rev. Jim Furey</t>
  </si>
  <si>
    <t>Hershey Presbyterian Church</t>
  </si>
  <si>
    <t>717-489-1535</t>
  </si>
  <si>
    <t>hersheypca.com</t>
  </si>
  <si>
    <t>office@hersheypca.com</t>
  </si>
  <si>
    <t>Rev. David Kertland</t>
  </si>
  <si>
    <t>Hope Reformed Presbyterian Church</t>
  </si>
  <si>
    <t>717-532-8998</t>
  </si>
  <si>
    <t>www.hopechurchpca.com</t>
  </si>
  <si>
    <t>secretary@hopechurchpca.com</t>
  </si>
  <si>
    <t>Rev. Stephen M. Brown</t>
  </si>
  <si>
    <t>Lebanon Valley Presbyterian Church</t>
  </si>
  <si>
    <t>717-769-9627</t>
  </si>
  <si>
    <t>lebanonvalleypca.com</t>
  </si>
  <si>
    <t>cvicta@lebanonvalleypca.com</t>
  </si>
  <si>
    <t>Rev. Francisco Victa</t>
  </si>
  <si>
    <t>Manor Presbyterian Church</t>
  </si>
  <si>
    <t>610-869-2402</t>
  </si>
  <si>
    <t>www.manorpresbyterian.com</t>
  </si>
  <si>
    <t>office@manorpresbyterian.com</t>
  </si>
  <si>
    <t>Rev. Daniel Henderson</t>
  </si>
  <si>
    <t>New Covenant Fellowship</t>
  </si>
  <si>
    <t>717-732-8500</t>
  </si>
  <si>
    <t>newcovfel.org</t>
  </si>
  <si>
    <t>newcov@newcovfel.org</t>
  </si>
  <si>
    <t>Rev. Chris L. Bowen</t>
  </si>
  <si>
    <t>717-855-2360</t>
  </si>
  <si>
    <t>www.newlifeyorkpca.com</t>
  </si>
  <si>
    <t>admin@newlifeyorkpca.com</t>
  </si>
  <si>
    <t>Rev. Erik David Swanson</t>
  </si>
  <si>
    <t>Oakwood Presbyterian Church</t>
  </si>
  <si>
    <t>814-238-5442</t>
  </si>
  <si>
    <t>www.oakwoodpca.org</t>
  </si>
  <si>
    <t>churchoffice@oakwoodpca.org</t>
  </si>
  <si>
    <t>Rev. Daniel Scott Kiehl</t>
  </si>
  <si>
    <t>717-207-8220</t>
  </si>
  <si>
    <t>www.proclamationpca.com</t>
  </si>
  <si>
    <t>office@proclamationpca.com</t>
  </si>
  <si>
    <t>Rev. Troy DeBruin</t>
  </si>
  <si>
    <t>717-767-4772</t>
  </si>
  <si>
    <t>www.yorkpca.org</t>
  </si>
  <si>
    <t>ppc@yorkpca.org</t>
  </si>
  <si>
    <t>Rev. Vincent L. Wood</t>
  </si>
  <si>
    <t>717-288-7814</t>
  </si>
  <si>
    <t>www.redeemerchurchpca.com</t>
  </si>
  <si>
    <t>jeff@redeemerchurchpca.com</t>
  </si>
  <si>
    <t>Rev. Jeff Cottone</t>
  </si>
  <si>
    <t>717-733-0462</t>
  </si>
  <si>
    <t>www.ephratarpc.com</t>
  </si>
  <si>
    <t>office@ephratarpc.com</t>
  </si>
  <si>
    <t>Dr. Timothy Z. Witmer</t>
  </si>
  <si>
    <t>Second City Church</t>
  </si>
  <si>
    <t>717-232-0604</t>
  </si>
  <si>
    <t>www.secondcitychurch.org</t>
  </si>
  <si>
    <t>office@secondcitychurch.org</t>
  </si>
  <si>
    <t>Rev. Peter James Rowan</t>
  </si>
  <si>
    <t>St. Stephen Reformed Church</t>
  </si>
  <si>
    <t>717-354-7871</t>
  </si>
  <si>
    <t>ststephenpca.org</t>
  </si>
  <si>
    <t>contact@ststephenpca.org</t>
  </si>
  <si>
    <t>Rev. Andrew J. DiNardo</t>
  </si>
  <si>
    <t>717-545-4271</t>
  </si>
  <si>
    <t>www.trinityhbg.com</t>
  </si>
  <si>
    <t>info@trinityhbg.com</t>
  </si>
  <si>
    <t>Rev. John Hayward</t>
  </si>
  <si>
    <t>717-569-2151</t>
  </si>
  <si>
    <t>www.westpca.com</t>
  </si>
  <si>
    <t>office@westpca.com</t>
  </si>
  <si>
    <t>Dr. Chris Walker</t>
  </si>
  <si>
    <t>Wheatland Presbyterian Church</t>
  </si>
  <si>
    <t>717-392-5909</t>
  </si>
  <si>
    <t>www.wheatlandpca.org</t>
  </si>
  <si>
    <t>bboone@wheatlandpca.org</t>
  </si>
  <si>
    <t>Rev. Luke Le Duc</t>
  </si>
  <si>
    <t>Tennessee Valley</t>
  </si>
  <si>
    <t>Chattanooga Valley Presbyterian Church</t>
  </si>
  <si>
    <t>706-820-2833</t>
  </si>
  <si>
    <t>www.chattvalleypca.org</t>
  </si>
  <si>
    <t>secretary@chattvalleypca.org</t>
  </si>
  <si>
    <t>Rev. Dennis Louis</t>
  </si>
  <si>
    <t>865-432-0060</t>
  </si>
  <si>
    <t>cometochrist.church</t>
  </si>
  <si>
    <t>office@cometochrist.church</t>
  </si>
  <si>
    <t>Rev. John Blevins III</t>
  </si>
  <si>
    <t>865-671-1885</t>
  </si>
  <si>
    <t>www.christcov.org</t>
  </si>
  <si>
    <t>office@christcov.org</t>
  </si>
  <si>
    <t>Rev. Seth Hammond</t>
  </si>
  <si>
    <t>423-337-5058</t>
  </si>
  <si>
    <t>www.cpcsweetwater.org</t>
  </si>
  <si>
    <t>cpcsweetwater@gmail.com</t>
  </si>
  <si>
    <t>Rev. James Weston Alford</t>
  </si>
  <si>
    <t>865-999-0346</t>
  </si>
  <si>
    <t>ctktn.org</t>
  </si>
  <si>
    <t>pastornate@ctktn.org</t>
  </si>
  <si>
    <t>Rev. Nathanael Xanders</t>
  </si>
  <si>
    <t>865-483-9888</t>
  </si>
  <si>
    <t>www.covenant-pca.com</t>
  </si>
  <si>
    <t>covprespca@gmail.com</t>
  </si>
  <si>
    <t>Rev. C.N. Willborn</t>
  </si>
  <si>
    <t>423-899-5377</t>
  </si>
  <si>
    <t>www.cpcchatt.org</t>
  </si>
  <si>
    <t>office@cpcchatt.org</t>
  </si>
  <si>
    <t>Rev. John David Stephenson</t>
  </si>
  <si>
    <t>East Ridge Presbyterian Church</t>
  </si>
  <si>
    <t>423-867-7295</t>
  </si>
  <si>
    <t>eastridgepc.com</t>
  </si>
  <si>
    <t>eastridgepres.office@gmail.com</t>
  </si>
  <si>
    <t>Rev. John Render Caines Jr.</t>
  </si>
  <si>
    <t>Ebenezer Presbyterian Church</t>
  </si>
  <si>
    <t>865-690-4821</t>
  </si>
  <si>
    <t>ebenezerpca.org</t>
  </si>
  <si>
    <t>ebenezerpca@comcast.net</t>
  </si>
  <si>
    <t>865-281-1692</t>
  </si>
  <si>
    <t>www.evergreentn.com</t>
  </si>
  <si>
    <t>Mr. Nathan Phillips</t>
  </si>
  <si>
    <t>706-866-2521</t>
  </si>
  <si>
    <t>www.fpfo.org</t>
  </si>
  <si>
    <t>office@fpfo.org</t>
  </si>
  <si>
    <t>Rev. Ryan F. Biese</t>
  </si>
  <si>
    <t>423-267-1206</t>
  </si>
  <si>
    <t>1stpresbyterian.com</t>
  </si>
  <si>
    <t>office@1stpresbyterian.com</t>
  </si>
  <si>
    <t>Dr. Gabriel N.E. Fluhrer</t>
  </si>
  <si>
    <t>931-484-4644</t>
  </si>
  <si>
    <t>www.firstprescrossville.org</t>
  </si>
  <si>
    <t>office@firstprescrossville.org</t>
  </si>
  <si>
    <t>Rev. Andy Aikens</t>
  </si>
  <si>
    <t>Grace Community Trenton</t>
  </si>
  <si>
    <t>423-313-5441</t>
  </si>
  <si>
    <t>www.gracetrenton.org</t>
  </si>
  <si>
    <t>office@gracetrenton.org</t>
  </si>
  <si>
    <t>Rev. Hutch Garmany</t>
  </si>
  <si>
    <t>706-226-6344</t>
  </si>
  <si>
    <t>www.gracedalton.org</t>
  </si>
  <si>
    <t>gracepcaoffice@gmail.com</t>
  </si>
  <si>
    <t>Rev. Charles Wesley Parsons</t>
  </si>
  <si>
    <t>423-718-0653</t>
  </si>
  <si>
    <t>www.gracejasper.org</t>
  </si>
  <si>
    <t>erik.gracejasper@gmail.com</t>
  </si>
  <si>
    <t>Rev. Erik McDaniel</t>
  </si>
  <si>
    <t>Grace+Peace Church Chattanooga</t>
  </si>
  <si>
    <t>210-551-4492</t>
  </si>
  <si>
    <t>www.gracepeacechurch.org</t>
  </si>
  <si>
    <t>benjie@gracepeacechurch.org</t>
  </si>
  <si>
    <t>Rev. Benjamin Slaton</t>
  </si>
  <si>
    <t>Highland Park Fellowship</t>
  </si>
  <si>
    <t>423-225-2034</t>
  </si>
  <si>
    <t>hpfellowship.org</t>
  </si>
  <si>
    <t>glen@hpfellowship.org</t>
  </si>
  <si>
    <t>Rev. Corby Shields</t>
  </si>
  <si>
    <t>706-638-8940</t>
  </si>
  <si>
    <t>www.highlandspca.com</t>
  </si>
  <si>
    <t>pcahighlands@gmail.com</t>
  </si>
  <si>
    <t>Rev. Thomas M. May</t>
  </si>
  <si>
    <t>Hixson Presbyterian Church</t>
  </si>
  <si>
    <t>423-875-0616</t>
  </si>
  <si>
    <t>www.hixsonpres.org</t>
  </si>
  <si>
    <t>contact@hixsonpres.org</t>
  </si>
  <si>
    <t>Rev. Robert J. Johnson</t>
  </si>
  <si>
    <t>Lakeway Presbyterian Church</t>
  </si>
  <si>
    <t>865-237-1717</t>
  </si>
  <si>
    <t>lakewaypres.org</t>
  </si>
  <si>
    <t>hello@lakewaypres.org</t>
  </si>
  <si>
    <t>Rev. Chris Talley</t>
  </si>
  <si>
    <t>Lookout Mountain Presbyterian Church</t>
  </si>
  <si>
    <t>423-821-4528</t>
  </si>
  <si>
    <t>www.lmpc.org</t>
  </si>
  <si>
    <t>info@lmpc.org</t>
  </si>
  <si>
    <t>Rev. Brian Salter</t>
  </si>
  <si>
    <t>Mountain Fellowship</t>
  </si>
  <si>
    <t>423-713-7041</t>
  </si>
  <si>
    <t>mtnfellowship.org</t>
  </si>
  <si>
    <t>info@mtnfellowship.org</t>
  </si>
  <si>
    <t>423-629-1421</t>
  </si>
  <si>
    <t>www.newcityfellowship.com</t>
  </si>
  <si>
    <t>info@newcityfellowship.com</t>
  </si>
  <si>
    <t>Rev. Kevin M. Smith</t>
  </si>
  <si>
    <t>New City Fellowship - East Lake</t>
  </si>
  <si>
    <t>423-468-4499</t>
  </si>
  <si>
    <t>newcityeastlake.com</t>
  </si>
  <si>
    <t>office@newcityeastlake.com</t>
  </si>
  <si>
    <t>North Shore Fellowship</t>
  </si>
  <si>
    <t>423-266-3757</t>
  </si>
  <si>
    <t>www.nsfellowship.org</t>
  </si>
  <si>
    <t>office@nsfellowship.org</t>
  </si>
  <si>
    <t>Rev. Jason Hood</t>
  </si>
  <si>
    <t>Red Bank Presbyterian Church</t>
  </si>
  <si>
    <t>423-877-3414</t>
  </si>
  <si>
    <t>www.redbankpres.org</t>
  </si>
  <si>
    <t>rbpchurch@gmail.com</t>
  </si>
  <si>
    <t>Rev. W. Eric Duble</t>
  </si>
  <si>
    <t>Redeemer Church of Knoxville</t>
  </si>
  <si>
    <t>865-524-4552</t>
  </si>
  <si>
    <t>www.redeemerknoxville.org</t>
  </si>
  <si>
    <t>office@redeemerknoxville.org</t>
  </si>
  <si>
    <t>Rev. Shawn Slate</t>
  </si>
  <si>
    <t>Redeemer Presbyterian Church in America</t>
  </si>
  <si>
    <t>423-920-1647</t>
  </si>
  <si>
    <t>redeemerathens.org</t>
  </si>
  <si>
    <t>redeemerathenspca@gmail.com</t>
  </si>
  <si>
    <t>Rev. Curtis A. Stapleton</t>
  </si>
  <si>
    <t>Restoration Southside Church</t>
  </si>
  <si>
    <t>423-779-7847</t>
  </si>
  <si>
    <t>restorationsouthside.org</t>
  </si>
  <si>
    <t>info@restorationsouthside.org</t>
  </si>
  <si>
    <t>Resurrection Presbyterian Church, Inc.</t>
  </si>
  <si>
    <t>www.resurrectionknoxville.com</t>
  </si>
  <si>
    <t>info@resurrectionknoxville.com</t>
  </si>
  <si>
    <t>Rev. Brent Harriman</t>
  </si>
  <si>
    <t>Rock Creek Fellowship</t>
  </si>
  <si>
    <t>706-398-7141</t>
  </si>
  <si>
    <t>www.rockcreekfellowship.org</t>
  </si>
  <si>
    <t>office@rockcreekfellowship.org</t>
  </si>
  <si>
    <t>Rev. Eric Youngblood</t>
  </si>
  <si>
    <t>St. Elmo Presbyterian Church</t>
  </si>
  <si>
    <t>423-821-1424</t>
  </si>
  <si>
    <t>stelmopres.org</t>
  </si>
  <si>
    <t>danielfwells@gmail.com</t>
  </si>
  <si>
    <t>Rev. Daniel Wells</t>
  </si>
  <si>
    <t>865-268-5081</t>
  </si>
  <si>
    <t>www.trinitypcatn.org</t>
  </si>
  <si>
    <t>Rev. Jonathan Brooks</t>
  </si>
  <si>
    <t>423-559-9595</t>
  </si>
  <si>
    <t>www.trinityprescleveland.com</t>
  </si>
  <si>
    <t>trinity@trinityprescleveland.com</t>
  </si>
  <si>
    <t>Rev. Philip Caines</t>
  </si>
  <si>
    <t>423-886-1181</t>
  </si>
  <si>
    <t>www.waysidechurch.org</t>
  </si>
  <si>
    <t>office@waysidechurch.org</t>
  </si>
  <si>
    <t>Rev. Brian Cosby</t>
  </si>
  <si>
    <t>West Hills Presbyterian Church</t>
  </si>
  <si>
    <t>865-882-6640</t>
  </si>
  <si>
    <t>harrimanpca.net</t>
  </si>
  <si>
    <t>harrimanpca@gmail.com</t>
  </si>
  <si>
    <t>Rev. Jeffrey D. Jenkins</t>
  </si>
  <si>
    <t>865-693-2031</t>
  </si>
  <si>
    <t>www.whpca.net</t>
  </si>
  <si>
    <t>churchofficewhpc@gmail.com</t>
  </si>
  <si>
    <t>Rev. John Eric McKenzie</t>
  </si>
  <si>
    <t>423-775-0879</t>
  </si>
  <si>
    <t>www.wpcdayton.org</t>
  </si>
  <si>
    <t>carter@wpcdayton.org</t>
  </si>
  <si>
    <t>Rev. Carter A. Johnson</t>
  </si>
  <si>
    <t>Woodlands Gathering</t>
  </si>
  <si>
    <t>woodlandsgathering.org</t>
  </si>
  <si>
    <t>Rev. Greg D. Baney</t>
  </si>
  <si>
    <t>Tidewater</t>
  </si>
  <si>
    <t>By Grace Community Church</t>
  </si>
  <si>
    <t>757-234-1222</t>
  </si>
  <si>
    <t>www.bygrace.cc</t>
  </si>
  <si>
    <t>elders@bygrace.cc</t>
  </si>
  <si>
    <t>Rev. Kevin M. Hass</t>
  </si>
  <si>
    <t>757-461-7043</t>
  </si>
  <si>
    <t>www.calvarynorfolk.org</t>
  </si>
  <si>
    <t>admin@calvarynorfolk.org</t>
  </si>
  <si>
    <t>Rev. Mark J. Bender</t>
  </si>
  <si>
    <t>Calvary Reformed Presbyterian Church of Hampton Roads</t>
  </si>
  <si>
    <t>757-826-5942</t>
  </si>
  <si>
    <t>www.calvaryrpc.org</t>
  </si>
  <si>
    <t>church@calvaryrpc.org</t>
  </si>
  <si>
    <t>Rev. Jeffrey Daniel Ferguson</t>
  </si>
  <si>
    <t>Crosswater Presbyterian Church</t>
  </si>
  <si>
    <t>757-392-4566</t>
  </si>
  <si>
    <t>www.crosswaterpc.org</t>
  </si>
  <si>
    <t>info@crosswaterpc.org</t>
  </si>
  <si>
    <t>Eastminster Presbyterian Church</t>
  </si>
  <si>
    <t>757-420-8133</t>
  </si>
  <si>
    <t>eastminsterpca.org</t>
  </si>
  <si>
    <t>office@eastminsterpca.org</t>
  </si>
  <si>
    <t>757-220-0147</t>
  </si>
  <si>
    <t>www.gracecovpca.org</t>
  </si>
  <si>
    <t>info@gracecovpca.org</t>
  </si>
  <si>
    <t>757-339-9035</t>
  </si>
  <si>
    <t>www.gracechesapeake.com</t>
  </si>
  <si>
    <t>office@gracechesapeake.com</t>
  </si>
  <si>
    <t>Rev. John Martin</t>
  </si>
  <si>
    <t>Harbor Presbyterian Church</t>
  </si>
  <si>
    <t>252-679-3088</t>
  </si>
  <si>
    <t>www.harborecity.com</t>
  </si>
  <si>
    <t>jason@harborecity.com</t>
  </si>
  <si>
    <t>Rev. Jason Christopher Schubert</t>
  </si>
  <si>
    <t>757-542-3733</t>
  </si>
  <si>
    <t>www.hopepca.com</t>
  </si>
  <si>
    <t>office@hopepca.com</t>
  </si>
  <si>
    <t>Rev. Blake Wingfield</t>
  </si>
  <si>
    <t>757-440-1100</t>
  </si>
  <si>
    <t>www.ipcnorfolk.org</t>
  </si>
  <si>
    <t>info@ipcnorfolk.org</t>
  </si>
  <si>
    <t>Rev. Michael Douglas Tan</t>
  </si>
  <si>
    <t>757-467-5945</t>
  </si>
  <si>
    <t>www.newcovenantpca.org</t>
  </si>
  <si>
    <t>newcovpca@gmail.com</t>
  </si>
  <si>
    <t>Rev. Jeffrey T. Elliott</t>
  </si>
  <si>
    <t>757-430-0461</t>
  </si>
  <si>
    <t>www.newlifevb.net</t>
  </si>
  <si>
    <t>newlifepresbyterianpca@gmail.com</t>
  </si>
  <si>
    <t>Rev. Ken Christian Jr.</t>
  </si>
  <si>
    <t>757-818-9909</t>
  </si>
  <si>
    <t>www.redeemervb.com</t>
  </si>
  <si>
    <t>office@redeemervb.com</t>
  </si>
  <si>
    <t>Rev. Carlos H. Rodriguez</t>
  </si>
  <si>
    <t>Resurrection Community Church</t>
  </si>
  <si>
    <t>757-219-2716</t>
  </si>
  <si>
    <t>www.resurrectionvb.org</t>
  </si>
  <si>
    <t>jimmy@resurrectionvb.org</t>
  </si>
  <si>
    <t>Rev. James Brock</t>
  </si>
  <si>
    <t>Shore Presbyterian Mission</t>
  </si>
  <si>
    <t>703-593-5645</t>
  </si>
  <si>
    <t>www.shorepca.org</t>
  </si>
  <si>
    <t>christopher.a.cartwright@gmail.com</t>
  </si>
  <si>
    <t>Rev. Chris Cartwright</t>
  </si>
  <si>
    <t>757-466-0989</t>
  </si>
  <si>
    <t>www.trinitynorfolk.com</t>
  </si>
  <si>
    <t>office@trinitynorfolk.com</t>
  </si>
  <si>
    <t>Rev. Leland Jackson Howell</t>
  </si>
  <si>
    <t>Westminster Reformed Presbyterian Church</t>
  </si>
  <si>
    <t>757-539-0540</t>
  </si>
  <si>
    <t>www.wrpca.org</t>
  </si>
  <si>
    <t>info@wrpca.org</t>
  </si>
  <si>
    <t>Rev. Ross Ross Turner</t>
  </si>
  <si>
    <t>Warrior</t>
  </si>
  <si>
    <t>Boligee Presbyterian Church</t>
  </si>
  <si>
    <t>205-614-2913</t>
  </si>
  <si>
    <t>Rev. Ronald Moore Smith</t>
  </si>
  <si>
    <t>Brent Presbyterian Church</t>
  </si>
  <si>
    <t>205-926-4722</t>
  </si>
  <si>
    <t>brentpreschurch@bellsouth.net</t>
  </si>
  <si>
    <t>Rev. Mitchell Lee Haubert</t>
  </si>
  <si>
    <t>Catherine Presbyterian Church</t>
  </si>
  <si>
    <t>Rev. Thomas G. Kay Jr.</t>
  </si>
  <si>
    <t>Faunsdale Presbyterian Church</t>
  </si>
  <si>
    <t>334-628-4219</t>
  </si>
  <si>
    <t>Rev. George H. McKee</t>
  </si>
  <si>
    <t>205-792-4930</t>
  </si>
  <si>
    <t>greensborofpc.org</t>
  </si>
  <si>
    <t>jalexander@greensborofpc.org</t>
  </si>
  <si>
    <t>Rev. John Alexander</t>
  </si>
  <si>
    <t>205-373-2133</t>
  </si>
  <si>
    <t>www.firstpresaliceville.org</t>
  </si>
  <si>
    <t>firstpresbyterianaliceville@gmail.com</t>
  </si>
  <si>
    <t>Rev. Derrick Brite</t>
  </si>
  <si>
    <t>205-926-4261</t>
  </si>
  <si>
    <t>334-289-3895</t>
  </si>
  <si>
    <t>www.demopolispresbyterian.com</t>
  </si>
  <si>
    <t>fpcdemopolis@gmail.com</t>
  </si>
  <si>
    <t>334-682-5253</t>
  </si>
  <si>
    <t>fpccamden@gmail.com</t>
  </si>
  <si>
    <t>Rev. Brett Frey</t>
  </si>
  <si>
    <t>205-372-3367</t>
  </si>
  <si>
    <t>First Presbyterian Church Uniontown</t>
  </si>
  <si>
    <t>334-628-3731</t>
  </si>
  <si>
    <t>Linden Presbyterian Church</t>
  </si>
  <si>
    <t>334-295-8609</t>
  </si>
  <si>
    <t>randyoak145@yahoo.com</t>
  </si>
  <si>
    <t>Marion Presbyterian Church</t>
  </si>
  <si>
    <t>334-683-6896</t>
  </si>
  <si>
    <t>www.marionpres.com</t>
  </si>
  <si>
    <t>334-872-1218</t>
  </si>
  <si>
    <t>ncpcselma.org</t>
  </si>
  <si>
    <t>ncpcselma@gmail.com</t>
  </si>
  <si>
    <t>Rev. Michael Perry</t>
  </si>
  <si>
    <t>Newbern Presbyterian Church</t>
  </si>
  <si>
    <t>334-624-3963</t>
  </si>
  <si>
    <t>Pleasant Ridge Presbyterian Church</t>
  </si>
  <si>
    <t>205-399-1382</t>
  </si>
  <si>
    <t>edowens79@gmail.com</t>
  </si>
  <si>
    <t>Riverwood Presbyterian Church</t>
  </si>
  <si>
    <t>205-758-8706</t>
  </si>
  <si>
    <t>www.riverwoodchurch.org</t>
  </si>
  <si>
    <t>secretary@riverwoodchurch.org</t>
  </si>
  <si>
    <t>Rev. Jeffrey Glenn Pate</t>
  </si>
  <si>
    <t>205-391-2111</t>
  </si>
  <si>
    <t>www.trinitytuscaloosa.org</t>
  </si>
  <si>
    <t>rvise@trinitytuscaloosa.org</t>
  </si>
  <si>
    <t>Rev. Richard Martin Vise Jr.</t>
  </si>
  <si>
    <t>West Hudson</t>
  </si>
  <si>
    <t>Comunidade Crista Presbiteriana</t>
  </si>
  <si>
    <t>973-465-2126</t>
  </si>
  <si>
    <t>www.ccpnewark.com</t>
  </si>
  <si>
    <t>info@ccpnewark.com</t>
  </si>
  <si>
    <t>Rev. Renato DeSouza Bernardes</t>
  </si>
  <si>
    <t>Comunidade Crista Presbiteriana - Mineola</t>
  </si>
  <si>
    <t>516-877-8090</t>
  </si>
  <si>
    <t>ccpmineola@gmail.com</t>
  </si>
  <si>
    <t>Rev. Eliel Assis</t>
  </si>
  <si>
    <t>Comunidade Crista Presbiteriana - Riverhead</t>
  </si>
  <si>
    <t>www.covenantnj.com</t>
  </si>
  <si>
    <t>info@covenantnj.com</t>
  </si>
  <si>
    <t>Rev. James Lee</t>
  </si>
  <si>
    <t>973-467-8454</t>
  </si>
  <si>
    <t>www.covenantshorthills.org</t>
  </si>
  <si>
    <t>info@covenantshorthills.org</t>
  </si>
  <si>
    <t>Rev. Christopher Michael Diebold</t>
  </si>
  <si>
    <t>908-431-4373</t>
  </si>
  <si>
    <t>www.crossroadsnj.org</t>
  </si>
  <si>
    <t>admin@crossroadsnj.org</t>
  </si>
  <si>
    <t>Rev. Daniel Liu</t>
  </si>
  <si>
    <t>973-732-2164</t>
  </si>
  <si>
    <t>revfernando@gmail.com</t>
  </si>
  <si>
    <t>Rev. Fernando de Almeida</t>
  </si>
  <si>
    <t>908-227-8543</t>
  </si>
  <si>
    <t>www.gnchurch.org</t>
  </si>
  <si>
    <t>info@gnchurch.org</t>
  </si>
  <si>
    <t>Rev. Sungho Lee</t>
  </si>
  <si>
    <t>908-231-9593</t>
  </si>
  <si>
    <t>www.cometograce.org</t>
  </si>
  <si>
    <t>gracesecretary@cometograce.org</t>
  </si>
  <si>
    <t>Rev. Christopher Basile</t>
  </si>
  <si>
    <t>Grace Redeemer Church</t>
  </si>
  <si>
    <t>201-357-4216</t>
  </si>
  <si>
    <t>www.graceredeemer.com</t>
  </si>
  <si>
    <t>info@graceredeemer.com</t>
  </si>
  <si>
    <t>Rev. Peter Wang</t>
  </si>
  <si>
    <t>Hebron Presbyterian Mission</t>
  </si>
  <si>
    <t>973-332-6252</t>
  </si>
  <si>
    <t>hebronchurch@gmail.com</t>
  </si>
  <si>
    <t>Rev. Antonio J. Moura Goncalves</t>
  </si>
  <si>
    <t>973-895-9991</t>
  </si>
  <si>
    <t>www.realhope.org</t>
  </si>
  <si>
    <t>info@realhope.org</t>
  </si>
  <si>
    <t>Rev. Jeffrey Ridgway</t>
  </si>
  <si>
    <t>Knowlton Presbyterian Church</t>
  </si>
  <si>
    <t>908-459-5170</t>
  </si>
  <si>
    <t>www.knowltonpca.org</t>
  </si>
  <si>
    <t>knowltonpca@gmail.com</t>
  </si>
  <si>
    <t>Rev. Soo Bin Lee</t>
  </si>
  <si>
    <t>Redeemer Church of Montclair</t>
  </si>
  <si>
    <t>973-233-0388</t>
  </si>
  <si>
    <t>www.redeemermontclair.com</t>
  </si>
  <si>
    <t>sonya@redeemermontclair.com</t>
  </si>
  <si>
    <t>Rev. Daniel Ying</t>
  </si>
  <si>
    <t>Redeemer Hudson</t>
  </si>
  <si>
    <t>redeemerhudson.com</t>
  </si>
  <si>
    <t>admin@redeemerhudson.com</t>
  </si>
  <si>
    <t>Rev. Reed Dunn</t>
  </si>
  <si>
    <t>Redeemer Jersey City Church</t>
  </si>
  <si>
    <t>973-219-3720</t>
  </si>
  <si>
    <t>www.redeemerjc.com</t>
  </si>
  <si>
    <t>mark@redeemerjc.com</t>
  </si>
  <si>
    <t>Rev. Mark R. Wellman</t>
  </si>
  <si>
    <t>Redentor Presbyterian Church</t>
  </si>
  <si>
    <t>732-257-5611</t>
  </si>
  <si>
    <t>www.redentorpc.com</t>
  </si>
  <si>
    <t>RedentorPC@redentorpc.com</t>
  </si>
  <si>
    <t>Westminster</t>
  </si>
  <si>
    <t>Abingdon Presbyterian Church</t>
  </si>
  <si>
    <t>276-628-9887</t>
  </si>
  <si>
    <t>www.abingdonpresbyterianpca.org</t>
  </si>
  <si>
    <t>abingdonpresbyterianchurch@gmail.com</t>
  </si>
  <si>
    <t>Rev. John Dawson</t>
  </si>
  <si>
    <t>Arcadia Presbyterian Church</t>
  </si>
  <si>
    <t>423-323-1444</t>
  </si>
  <si>
    <t>www.arcadiapca.com</t>
  </si>
  <si>
    <t>info@arcadiapca.com</t>
  </si>
  <si>
    <t>Bartlick Presbyterian Church</t>
  </si>
  <si>
    <t>276-639-9026</t>
  </si>
  <si>
    <t>828-808-0059</t>
  </si>
  <si>
    <t>christchurchjonesborough.org/</t>
  </si>
  <si>
    <t>broberts@wpcjc.org</t>
  </si>
  <si>
    <t>Rev. Bobby T. Roberts</t>
  </si>
  <si>
    <t>423-823-4334</t>
  </si>
  <si>
    <t>christcommunityjc.com</t>
  </si>
  <si>
    <t>office@christcommunityjc.com</t>
  </si>
  <si>
    <t>Rev. Jim Powell</t>
  </si>
  <si>
    <t>Coeburn Presbyterian Church</t>
  </si>
  <si>
    <t>276-395-2866</t>
  </si>
  <si>
    <t>coeburnpca.com.weebly</t>
  </si>
  <si>
    <t>coeburnpc@gmail.com</t>
  </si>
  <si>
    <t>Rev. James Ensley</t>
  </si>
  <si>
    <t>276-963-0028</t>
  </si>
  <si>
    <t>cov.presbyterian@gmail.com</t>
  </si>
  <si>
    <t>Rev. Carl C. Howell Jr.</t>
  </si>
  <si>
    <t>Edgemont Presbyterian Church</t>
  </si>
  <si>
    <t>423-652-2213</t>
  </si>
  <si>
    <t>www.edgemontpres.org</t>
  </si>
  <si>
    <t>Rev. Aaron Bartmess</t>
  </si>
  <si>
    <t>Meadow Creek Presbyterian Church</t>
  </si>
  <si>
    <t>423-609-3450</t>
  </si>
  <si>
    <t>meadowcreekpresbyterian.org</t>
  </si>
  <si>
    <t>meadowcreekpca@gmail.com</t>
  </si>
  <si>
    <t>Rev. Richard V. Steele</t>
  </si>
  <si>
    <t>423-753-6941</t>
  </si>
  <si>
    <t>www.midwaypca.com</t>
  </si>
  <si>
    <t>midwaypca@comcast.net</t>
  </si>
  <si>
    <t>Rev. L. Ross Lindley</t>
  </si>
  <si>
    <t>Sandlick Presbyterian Church</t>
  </si>
  <si>
    <t>276-409-5338</t>
  </si>
  <si>
    <t>sandlickpresbyterianchurch.org</t>
  </si>
  <si>
    <t>spcsecretary1930@gmail.com</t>
  </si>
  <si>
    <t>Rev. Michael Moon</t>
  </si>
  <si>
    <t>Seven Springs Presbyterian Church</t>
  </si>
  <si>
    <t>276-206-9320</t>
  </si>
  <si>
    <t>sevenspringspresbyterian.com</t>
  </si>
  <si>
    <t>thomas.rickard@sspchurch.org</t>
  </si>
  <si>
    <t>Rev. Thomas Edwin Rickard</t>
  </si>
  <si>
    <t>Walnut Hill Presbyterian Church</t>
  </si>
  <si>
    <t>423-764-8729</t>
  </si>
  <si>
    <t>www.walnuthillchurch.org</t>
  </si>
  <si>
    <t>office@walnuthillchurch.org</t>
  </si>
  <si>
    <t>Rev. J. Andrew Moehn</t>
  </si>
  <si>
    <t>423-283-4643</t>
  </si>
  <si>
    <t>www.wpcjc.org</t>
  </si>
  <si>
    <t>info@wpcjc.org</t>
  </si>
  <si>
    <t>Rev. Andrew Lee Wyatt</t>
  </si>
  <si>
    <t>423-247-7341</t>
  </si>
  <si>
    <t>www.westminsterkpt.org</t>
  </si>
  <si>
    <t>Rev. Jeremiah Mooney</t>
  </si>
  <si>
    <t>Wisconsin</t>
  </si>
  <si>
    <t>920-215-1133</t>
  </si>
  <si>
    <t>allsaintsgb.org</t>
  </si>
  <si>
    <t>pastorchad@allsaintsgb.org</t>
  </si>
  <si>
    <t>Rev. Chad Baudhuin</t>
  </si>
  <si>
    <t>Bible Presbyterian Church</t>
  </si>
  <si>
    <t>715-536-4748</t>
  </si>
  <si>
    <t>www.biblepreschurch.org</t>
  </si>
  <si>
    <t>jandyperry@gmail.com</t>
  </si>
  <si>
    <t>Rev. John Andrew Perry</t>
  </si>
  <si>
    <t>Christ Church Milwaukee</t>
  </si>
  <si>
    <t>414-477-7715</t>
  </si>
  <si>
    <t>christchurchmke.org</t>
  </si>
  <si>
    <t>jon@christchurchmke.org</t>
  </si>
  <si>
    <t>Rev. Jon Talley</t>
  </si>
  <si>
    <t>608-782-7833</t>
  </si>
  <si>
    <t>www.ccc-pca.org</t>
  </si>
  <si>
    <t>office@ccc-pca.org</t>
  </si>
  <si>
    <t>Rev. Michael Bowman</t>
  </si>
  <si>
    <t>Clear Water Presbyterian Church</t>
  </si>
  <si>
    <t>920-370-8601</t>
  </si>
  <si>
    <t>www.clearwaterpresec.com</t>
  </si>
  <si>
    <t>pastorben@clearwaterpresec.com</t>
  </si>
  <si>
    <t>Rev. Ben Leatherberry</t>
  </si>
  <si>
    <t>Cornerstone Church</t>
  </si>
  <si>
    <t>262-646-6445</t>
  </si>
  <si>
    <t>www.cornerstone-pca.com</t>
  </si>
  <si>
    <t>office@cornerstone-pca.com</t>
  </si>
  <si>
    <t>Rev. James M. MacGregor</t>
  </si>
  <si>
    <t>Emmaus Road Church</t>
  </si>
  <si>
    <t>920-931-4281</t>
  </si>
  <si>
    <t>www.emmausroadpca.org</t>
  </si>
  <si>
    <t>Daniel.breed@gmail.com</t>
  </si>
  <si>
    <t>Rev. Daniel Breed</t>
  </si>
  <si>
    <t>920-668-6725</t>
  </si>
  <si>
    <t>www.faithreformedchurch.org</t>
  </si>
  <si>
    <t>office@faithreformedchurch.org</t>
  </si>
  <si>
    <t>Rev. Zach Tarter</t>
  </si>
  <si>
    <t>Friend of Sinners Church</t>
  </si>
  <si>
    <t>414-502-9899</t>
  </si>
  <si>
    <t>friendofsinners.org</t>
  </si>
  <si>
    <t>dan@friendofsinners.org</t>
  </si>
  <si>
    <t>Rev. Dan Quakkelaar</t>
  </si>
  <si>
    <t>Gibbsville Church</t>
  </si>
  <si>
    <t>920-564-3434</t>
  </si>
  <si>
    <t>www.gibbsville.org</t>
  </si>
  <si>
    <t>grc@gibbsville.org</t>
  </si>
  <si>
    <t>Rev. David Krueger</t>
  </si>
  <si>
    <t>Good Hope Presbyterian</t>
  </si>
  <si>
    <t>goodhopepres.com</t>
  </si>
  <si>
    <t>james@goodhopepres.com</t>
  </si>
  <si>
    <t>Rev. James Lima</t>
  </si>
  <si>
    <t>Grace &amp; Peace</t>
  </si>
  <si>
    <t>262-422-4457</t>
  </si>
  <si>
    <t>graceandpeacepca.com</t>
  </si>
  <si>
    <t>ben@graceandpeacepca.com</t>
  </si>
  <si>
    <t>Rev. Benjamin Sinnard</t>
  </si>
  <si>
    <t>608-429-9086</t>
  </si>
  <si>
    <t>www.gracepresinfo.com</t>
  </si>
  <si>
    <t>office@gracepresinfo.com</t>
  </si>
  <si>
    <t>Rev. Charles P. Walton</t>
  </si>
  <si>
    <t>Harvest Church of Madison</t>
  </si>
  <si>
    <t>262-501-7700</t>
  </si>
  <si>
    <t>www.harvestmadison.org</t>
  </si>
  <si>
    <t>vogelmichaelr@gmail.com</t>
  </si>
  <si>
    <t>Rev. Michael Vogel</t>
  </si>
  <si>
    <t>Iglesia Presbiteriana Corpus Christi</t>
  </si>
  <si>
    <t>262-391-3075</t>
  </si>
  <si>
    <t>Luis983958@hotmail.com</t>
  </si>
  <si>
    <t>Rev. Luis Garcia</t>
  </si>
  <si>
    <t>Jacob's Well Presbyterian Church</t>
  </si>
  <si>
    <t>920-264-9564</t>
  </si>
  <si>
    <t>www.jacobswellgb.org</t>
  </si>
  <si>
    <t>admin@jacobswellgb.org</t>
  </si>
  <si>
    <t>Rev. Dan Jackson</t>
  </si>
  <si>
    <t>Lake Trails Presbyterian Church</t>
  </si>
  <si>
    <t>608-833-4497</t>
  </si>
  <si>
    <t>www.laketrailschurch.org</t>
  </si>
  <si>
    <t>info@laketrailschurch.org</t>
  </si>
  <si>
    <t>Rev. Rich Verano</t>
  </si>
  <si>
    <t>Living Stone Church</t>
  </si>
  <si>
    <t>920-395-5905</t>
  </si>
  <si>
    <t>www.livingstoneoshkosh.org</t>
  </si>
  <si>
    <t>josh@livingstoneoshkosh.org</t>
  </si>
  <si>
    <t>Rev. Joshua Golackson</t>
  </si>
  <si>
    <t>715-845-8541</t>
  </si>
  <si>
    <t>newhopewausau.org</t>
  </si>
  <si>
    <t>info@newhopewausau.org</t>
  </si>
  <si>
    <t>Rev. Anthony Joseph Lombardo</t>
  </si>
  <si>
    <t>Resurrection Madison</t>
  </si>
  <si>
    <t>865-454-1619</t>
  </si>
  <si>
    <t>resurrectionmadison.com</t>
  </si>
  <si>
    <t>admin@resurrectionmadison.com</t>
  </si>
  <si>
    <t>Rev. Matthew Warren Lietzen</t>
  </si>
  <si>
    <t>Unidos Mission Church</t>
  </si>
  <si>
    <t>708-715-7376</t>
  </si>
  <si>
    <t>Rev. Jonatan Azpilcueta</t>
  </si>
  <si>
    <t>Data Logging</t>
  </si>
  <si>
    <t>Bucketed Data</t>
  </si>
  <si>
    <t>Raw Data</t>
  </si>
  <si>
    <t># Instances</t>
  </si>
  <si>
    <t>Total # of Reviewed Churches</t>
  </si>
  <si>
    <t>Total # of Churches</t>
  </si>
  <si>
    <t>Title</t>
  </si>
  <si>
    <t>Website Statistics</t>
  </si>
  <si>
    <t># Churches w/ English Websites</t>
  </si>
  <si>
    <t># Churches w/ No Website</t>
  </si>
  <si>
    <t># Churches w/ Broken Website</t>
  </si>
  <si>
    <t># Churches w/ Foreign Language Website</t>
  </si>
  <si>
    <t># Websites w/ No Leadership Data</t>
  </si>
  <si>
    <t># Websites w/ No Staff Data</t>
  </si>
  <si>
    <t># Churches w/ No Staff &amp; No Leadership Data</t>
  </si>
  <si>
    <t>Flags</t>
  </si>
  <si>
    <t>Shepherdesses</t>
  </si>
  <si>
    <t>Deaconesses</t>
  </si>
  <si>
    <t>Shepherdesses AND/OR Deaconesses</t>
  </si>
  <si>
    <t>Shepherdesses ONLY</t>
  </si>
  <si>
    <t>Deaconesses ONLY</t>
  </si>
  <si>
    <t>Shepherdess AND Deaconesses</t>
  </si>
  <si>
    <t>Stated Clerk</t>
  </si>
  <si>
    <t>Clerk Email</t>
  </si>
  <si>
    <t># Churches w/ Shepherdesses</t>
  </si>
  <si>
    <t># Churches w/ Deaconesses</t>
  </si>
  <si>
    <t># Churches w/ Shepherdesses AND/OR Deaconesses</t>
  </si>
  <si>
    <t>pcakcp@gmail.com</t>
  </si>
  <si>
    <t>www.pcakcp.net/</t>
  </si>
  <si>
    <t>Rev. Sungwoo Nam</t>
  </si>
  <si>
    <t>sungwoonam@hotmail.com</t>
  </si>
  <si>
    <t>pcakorean@gmail.com</t>
  </si>
  <si>
    <t>Rev. Hoochan Paul Lee</t>
  </si>
  <si>
    <t>pastorpaullee@gmail.com</t>
  </si>
  <si>
    <t>www.pcaknep.org</t>
  </si>
  <si>
    <t>clerk@pcaknwp.org</t>
  </si>
  <si>
    <t>http://knwp.onmam.com/</t>
  </si>
  <si>
    <t>www.pca-ksep.org</t>
  </si>
  <si>
    <t>sungyoon215@gmail.com</t>
  </si>
  <si>
    <t>Rev. Caleb Her</t>
  </si>
  <si>
    <t>chl4g@hotmail.com</t>
  </si>
  <si>
    <t>Rev. Joseph An</t>
  </si>
  <si>
    <t>pcakswoc@gmail.com</t>
  </si>
  <si>
    <t>Rev. James Fredere</t>
  </si>
  <si>
    <t>statedclerkmetronypres@gmail.com</t>
  </si>
  <si>
    <t>Rev. Wes Martin</t>
  </si>
  <si>
    <t>statedclerk@easterncarolina.org</t>
  </si>
  <si>
    <t>www.easterncarolina.org</t>
  </si>
  <si>
    <t>Rev. Kyler Wright</t>
  </si>
  <si>
    <t>kyler@redeemersd.org</t>
  </si>
  <si>
    <t>Rev. Randy Schlichting</t>
  </si>
  <si>
    <t>randys@perimeter.org</t>
  </si>
  <si>
    <t>www.matlpres.org</t>
  </si>
  <si>
    <t>Mr. Flynt Jones</t>
  </si>
  <si>
    <t>clerk@ccpca.net</t>
  </si>
  <si>
    <t>www.ccpca.net</t>
  </si>
  <si>
    <t>Rev. Donald Dove</t>
  </si>
  <si>
    <t>statedclerk@chesapeakepca.org</t>
  </si>
  <si>
    <t>www.chespres-pca.org</t>
  </si>
  <si>
    <t>Rev. Greg Hobaugh</t>
  </si>
  <si>
    <t>statedclerk@phillypca.com</t>
  </si>
  <si>
    <t>www.phillypca.com</t>
  </si>
  <si>
    <t>Rev. Joel St. Clair</t>
  </si>
  <si>
    <t>statedclerk.potomacpresbytery@gmail.com</t>
  </si>
  <si>
    <t>www.potomacpresbytery.org</t>
  </si>
  <si>
    <t>Rev. Del Farris</t>
  </si>
  <si>
    <t>rmpclerk@gmail.com</t>
  </si>
  <si>
    <t>www.rockymountainpresbytery.info</t>
  </si>
  <si>
    <t>Mr. Barry McBee</t>
  </si>
  <si>
    <t>stpstatedclerk@gmail.com</t>
  </si>
  <si>
    <t>www.southtexaspresbytery.org</t>
  </si>
  <si>
    <t>Mr. Ron Heald</t>
  </si>
  <si>
    <t>clerk@snepres.org</t>
  </si>
  <si>
    <t>www.snepres.org</t>
  </si>
  <si>
    <t>Rev. Ryan Biese</t>
  </si>
  <si>
    <t>clerk@tnvalleypres.org</t>
  </si>
  <si>
    <t>tnvalleypres.org</t>
  </si>
  <si>
    <t>Rev. Thomas Keane</t>
  </si>
  <si>
    <t>tgkeane30@gmail.com</t>
  </si>
  <si>
    <t>www.epapresbytery.org/</t>
  </si>
  <si>
    <t>Mr. Eric Manthei</t>
  </si>
  <si>
    <t>eric.manthei@riversidetx.org</t>
  </si>
  <si>
    <t>www.houstonmetropres.org</t>
  </si>
  <si>
    <t>Mr. Robert Wilkinson</t>
  </si>
  <si>
    <t>clerk@mopres.org</t>
  </si>
  <si>
    <t>www.mopres.org</t>
  </si>
  <si>
    <t>Rev. Larry C. Hoop</t>
  </si>
  <si>
    <t>clerk@ovppca.org</t>
  </si>
  <si>
    <t>http://www.ovppca.org/</t>
  </si>
  <si>
    <t>Rev. Chris Diebold</t>
  </si>
  <si>
    <t>christopher@covenantshorthills.org</t>
  </si>
  <si>
    <t>Mr. Richard Wolfe</t>
  </si>
  <si>
    <t>richardwolfe291@gmail.com</t>
  </si>
  <si>
    <t>www.azpresbytery.org</t>
  </si>
  <si>
    <t>Rev. David P. Gilleran</t>
  </si>
  <si>
    <t>gilleran@comcast.net</t>
  </si>
  <si>
    <t>www.blueridgepresbytery.org</t>
  </si>
  <si>
    <t>Dr. Melton Duncan</t>
  </si>
  <si>
    <t>calvarypresbytery@gmail.com</t>
  </si>
  <si>
    <t>www.calvarypres.net</t>
  </si>
  <si>
    <t>scott.deneen@gmail.com</t>
  </si>
  <si>
    <t>www.cvppca.org</t>
  </si>
  <si>
    <t>Rev. Donald Mountan</t>
  </si>
  <si>
    <t>dmountan@gmail.com</t>
  </si>
  <si>
    <t>Rev. Jeffrey Hynds</t>
  </si>
  <si>
    <t>easterncanadapresbytery@gmail.com</t>
  </si>
  <si>
    <t>www.easterncanadapres.ca</t>
  </si>
  <si>
    <t>Mr. Conrad Judy Jr.</t>
  </si>
  <si>
    <t>Heritage.Pres.Stated.Clerk@hotmail.com</t>
  </si>
  <si>
    <t>www.heritage-presbytery.org</t>
  </si>
  <si>
    <t>clerk@highlandspresbytery.org</t>
  </si>
  <si>
    <t>www.highlandspresbytery.org</t>
  </si>
  <si>
    <t>Mr. Chris Rohde</t>
  </si>
  <si>
    <t>statedclerk@jrp-pca.org</t>
  </si>
  <si>
    <t>www.jrp-pca.org</t>
  </si>
  <si>
    <t>Mr. John VanVoorhis</t>
  </si>
  <si>
    <t>nyspclerk@outlook.com</t>
  </si>
  <si>
    <t>Mr. Paul Rich</t>
  </si>
  <si>
    <t>clerk@philawest.org</t>
  </si>
  <si>
    <t>www.philawest.org</t>
  </si>
  <si>
    <t>jacob@harvestpca.org</t>
  </si>
  <si>
    <t>www.plattevalleypresbytery.org</t>
  </si>
  <si>
    <t>Mr. Eric Nederlof</t>
  </si>
  <si>
    <t>wcpclerk@gmail.com</t>
  </si>
  <si>
    <t>Rev. Taylor Bradbury</t>
  </si>
  <si>
    <t>cipclerk@gmail.com</t>
  </si>
  <si>
    <t>www.centralindianapresbytery.org</t>
  </si>
  <si>
    <t>Rev. Michael Kyle Edwards</t>
  </si>
  <si>
    <t>chicagometropres@gmail.com</t>
  </si>
  <si>
    <t>chicagometropres.blogspot.com</t>
  </si>
  <si>
    <t>Rev. Ryan Potter</t>
  </si>
  <si>
    <t>statedclerkofglp@gmail.com</t>
  </si>
  <si>
    <t>Rev. Aaron Raines</t>
  </si>
  <si>
    <t>clerk@hillsandplains.org</t>
  </si>
  <si>
    <t>www.hillsandplains.org</t>
  </si>
  <si>
    <t>Rev. Ryan Hudson</t>
  </si>
  <si>
    <t>clerk@nashvillepca.org</t>
  </si>
  <si>
    <t>www.nashvillepca.org</t>
  </si>
  <si>
    <t>Mr. Steve Vanderhill</t>
  </si>
  <si>
    <t>ntpstatedclerk@gmail.com</t>
  </si>
  <si>
    <t>www.ntpresbytery.org/</t>
  </si>
  <si>
    <t>Rev. John Kong</t>
  </si>
  <si>
    <t>norcalclerk@gmail.com</t>
  </si>
  <si>
    <t>Mr. David Casanega</t>
  </si>
  <si>
    <t>ptpstatedclerk@gmail.com</t>
  </si>
  <si>
    <t>www.piedmonttriadpresbytery.org</t>
  </si>
  <si>
    <t>pittprespca@atlanticbbn.net</t>
  </si>
  <si>
    <t>www.pcapittsburgh.org</t>
  </si>
  <si>
    <t>freddy@freddyfritz.com</t>
  </si>
  <si>
    <t>www.swflpresbytery.org/</t>
  </si>
  <si>
    <t>Rev. W. Tucker York</t>
  </si>
  <si>
    <t>svp.clerk@gmail.com</t>
  </si>
  <si>
    <t>Rev. Jeff Ferguson</t>
  </si>
  <si>
    <t>statedclerk@tidewaterpca.org</t>
  </si>
  <si>
    <t>www.tidewaterpca.org/</t>
  </si>
  <si>
    <t>Mr. Jason Heinen</t>
  </si>
  <si>
    <t>clerk@wisconsinpca.com</t>
  </si>
  <si>
    <t>www.wisconsinpca.com</t>
  </si>
  <si>
    <t>Dr. Frederick Neikirk</t>
  </si>
  <si>
    <t>fneikirk@geneva.edu</t>
  </si>
  <si>
    <t>www.presbyteryoftheascension.org</t>
  </si>
  <si>
    <t>Jim Hildebrand</t>
  </si>
  <si>
    <t>jkhilde@att.net</t>
  </si>
  <si>
    <t>Rev. Robert Browning</t>
  </si>
  <si>
    <t>covpressc@gmail.com</t>
  </si>
  <si>
    <t>www.covenantpresbytery.net</t>
  </si>
  <si>
    <t>Rev. Ken Stuart</t>
  </si>
  <si>
    <t>evangelpres@gmail.com</t>
  </si>
  <si>
    <t>www.evangelpresbytery.org</t>
  </si>
  <si>
    <t>Rev. John “Chip” McArthur</t>
  </si>
  <si>
    <t>chipmca@gmail.com</t>
  </si>
  <si>
    <t>Rev. Don Aldin</t>
  </si>
  <si>
    <t>clerkgafoothills@gmail.com</t>
  </si>
  <si>
    <t>Mr. Sam Duncan</t>
  </si>
  <si>
    <t>samjduncan@gmail.com</t>
  </si>
  <si>
    <t>Rev. Joe Grider</t>
  </si>
  <si>
    <t>gcpstatedclerk@gmail.com</t>
  </si>
  <si>
    <t>www.gulfcoastpres.org</t>
  </si>
  <si>
    <t>Mr. Randy Lozano</t>
  </si>
  <si>
    <t>randy@treasurecoastpca.org</t>
  </si>
  <si>
    <t>www.gulfstreampresbyterypca.org</t>
  </si>
  <si>
    <t>dalethiele@oakhillspca.com</t>
  </si>
  <si>
    <t>clerk.illiana@gmail.com</t>
  </si>
  <si>
    <t>Mr. Kurt Burkum</t>
  </si>
  <si>
    <t>iowapresbytery@gmail.com</t>
  </si>
  <si>
    <t>www.iowapresbytery.org</t>
  </si>
  <si>
    <t>Lowcountry Presbytery</t>
  </si>
  <si>
    <t>Mr. Rich Wylly</t>
  </si>
  <si>
    <t>statedclerk@lowcountrypresbytery.org</t>
  </si>
  <si>
    <t>www.lowcountrypresbytery.org</t>
  </si>
  <si>
    <t>chrispmvclerk@gmail.com</t>
  </si>
  <si>
    <t>www.msvalley.org</t>
  </si>
  <si>
    <t>Rev. Ted Trefsgar</t>
  </si>
  <si>
    <t>pastorted@gpml.org</t>
  </si>
  <si>
    <t>www.njpresbytery.org</t>
  </si>
  <si>
    <t>Rev. Eric Dugan</t>
  </si>
  <si>
    <t>statedclerk.newriver@gmail.com</t>
  </si>
  <si>
    <t>www.newriverpresbytery.org</t>
  </si>
  <si>
    <t>Rev. David L. Burke</t>
  </si>
  <si>
    <t>NorthFLStatedClerk@gmail.com</t>
  </si>
  <si>
    <t>www.nflpresbytery.org</t>
  </si>
  <si>
    <t>justin.coverstone@gmail.com</t>
  </si>
  <si>
    <t>Rev. Per Almquist</t>
  </si>
  <si>
    <t>palmquist@pcanet.org</t>
  </si>
  <si>
    <t>www.nnepca.org</t>
  </si>
  <si>
    <t>Rev. Robby Baxter</t>
  </si>
  <si>
    <t>stated.clerk.nwgp@gmail.com</t>
  </si>
  <si>
    <t>www.nwgp.org</t>
  </si>
  <si>
    <t>Rev. Jason Piland</t>
  </si>
  <si>
    <t>clerk@ohiopres.org</t>
  </si>
  <si>
    <t>www.ohiopres.org</t>
  </si>
  <si>
    <t>Rev. Jerrard Heard</t>
  </si>
  <si>
    <t>revjheard@netzero.net</t>
  </si>
  <si>
    <t>https://www.pacificpca.org/</t>
  </si>
  <si>
    <t>clerk@pacificnorthwestpresbytery.com</t>
  </si>
  <si>
    <t>www.pacificnorthwestpresbytery.com</t>
  </si>
  <si>
    <t>Rev. Adam Williams</t>
  </si>
  <si>
    <t>www.thepalmettopresbytery.org</t>
  </si>
  <si>
    <t>Dr. Mark Horne</t>
  </si>
  <si>
    <t>purifyandelevate@gmail.com</t>
  </si>
  <si>
    <t>www.peedeepres.org</t>
  </si>
  <si>
    <t>Rev. Adam S. Tisdale</t>
  </si>
  <si>
    <t>providencepresbyterypca@gmail.com</t>
  </si>
  <si>
    <t>www.providencepresbytery.com</t>
  </si>
  <si>
    <t>dustin@coramdeolc.com</t>
  </si>
  <si>
    <t>www.rgppca.org/</t>
  </si>
  <si>
    <t>Mr. Glynn Dyer</t>
  </si>
  <si>
    <t>srpclerk@gmail.com</t>
  </si>
  <si>
    <t>www.savannahriverpresbytery.org</t>
  </si>
  <si>
    <t>Mr. Robert Shogren</t>
  </si>
  <si>
    <t>bobshogren@gmail.com</t>
  </si>
  <si>
    <t>siouxlandspresbyterypca.org/</t>
  </si>
  <si>
    <t>Dr. Robbie Crouse</t>
  </si>
  <si>
    <t>statedclerk@sflpresbytery.org</t>
  </si>
  <si>
    <t>www.sfl presbytery.org</t>
  </si>
  <si>
    <t>info@sealpresbytery.com</t>
  </si>
  <si>
    <t>https://sealpresbytery.com/</t>
  </si>
  <si>
    <t>Rev. Alec Moyer</t>
  </si>
  <si>
    <t>alec.moyer@ruf.org</t>
  </si>
  <si>
    <t>www.slappca.info</t>
  </si>
  <si>
    <t>Rev. David Stewart</t>
  </si>
  <si>
    <t>suncoastflclerk@outlook.com</t>
  </si>
  <si>
    <t>www.suncoastfl.org</t>
  </si>
  <si>
    <t>Rev. Mike Perry</t>
  </si>
  <si>
    <t>michael.perry517@gmail.com</t>
  </si>
  <si>
    <t>Rev. Thomas Rickard</t>
  </si>
  <si>
    <t>clerk@westminsterpresbytery.com</t>
  </si>
  <si>
    <t>www.westminsterpresbytery.com</t>
  </si>
  <si>
    <t>Position</t>
  </si>
  <si>
    <t>Name</t>
  </si>
  <si>
    <t>Archive Link</t>
  </si>
  <si>
    <t>Deaconess</t>
  </si>
  <si>
    <t>Megan Bergstrom</t>
  </si>
  <si>
    <t>https://archive.ph/8GnV7</t>
  </si>
  <si>
    <t>Jana Gordon</t>
  </si>
  <si>
    <t>Pam Curtisi</t>
  </si>
  <si>
    <t>Pastor Assistant</t>
  </si>
  <si>
    <t>Marcela Haenisch</t>
  </si>
  <si>
    <t>https://archive.ph/HxqaZ</t>
  </si>
  <si>
    <t>Administrator</t>
  </si>
  <si>
    <t>Amanda Toews</t>
  </si>
  <si>
    <t>https://archive.ph/1zp3e</t>
  </si>
  <si>
    <t>Women's Leadership Team/Council</t>
  </si>
  <si>
    <t xml:space="preserve">Teri Ploski </t>
  </si>
  <si>
    <t>https://archive.ph/3NdSf</t>
  </si>
  <si>
    <t>Trish Kimminau</t>
  </si>
  <si>
    <t>Director of Assimilation</t>
  </si>
  <si>
    <t>Sarah Plonsky</t>
  </si>
  <si>
    <t>http://archive.today/iBNJJ</t>
  </si>
  <si>
    <t>Women's Ministry</t>
  </si>
  <si>
    <t>Debbie Kelley</t>
  </si>
  <si>
    <t>https://archive.ph/QUGbw</t>
  </si>
  <si>
    <t>Stephanie Helbert</t>
  </si>
  <si>
    <t>Sharon Pratt</t>
  </si>
  <si>
    <t xml:space="preserve">Director of Ministry </t>
  </si>
  <si>
    <t>Christi Schroader</t>
  </si>
  <si>
    <t>https://archive.ph/JS0HV</t>
  </si>
  <si>
    <t>Discipleship Committee</t>
  </si>
  <si>
    <t>Dawn Bowman</t>
  </si>
  <si>
    <t>Merrianna Depret-Guillaume</t>
  </si>
  <si>
    <t>Laura Gardner</t>
  </si>
  <si>
    <t>Kristina McClung</t>
  </si>
  <si>
    <t>Director of Missions</t>
  </si>
  <si>
    <t>Mariko Reynolds</t>
  </si>
  <si>
    <t>Robert Rudd</t>
  </si>
  <si>
    <t>Priscilla Rudd</t>
  </si>
  <si>
    <t>Ezer, Director of Spiritual Formation</t>
  </si>
  <si>
    <t>Laura Johnson</t>
  </si>
  <si>
    <t>https://archive.is/zy6Vw</t>
  </si>
  <si>
    <t>Director of Spiritual Formation</t>
  </si>
  <si>
    <t>https://drive.google.com/file/d/1iJ68jSMyKd1UKShOLZ9FkZWWJvBlV8Hh/view?usp=drive_link</t>
  </si>
  <si>
    <t>Ezer</t>
  </si>
  <si>
    <t>Beth C</t>
  </si>
  <si>
    <t>TEAM</t>
  </si>
  <si>
    <t>https://drive.google.com/file/d/1Q1Up3Vy34JGNcxPgA97ihqe-ZXhSPxVX/view?usp=sharing</t>
  </si>
  <si>
    <t>Women's Councilmember</t>
  </si>
  <si>
    <t>Jorie DeBoer</t>
  </si>
  <si>
    <t>https://archive.ph/PTj8M</t>
  </si>
  <si>
    <t>Diane Gilliam</t>
  </si>
  <si>
    <t>Dottie Guthrie</t>
  </si>
  <si>
    <t>Judy Hatmaker</t>
  </si>
  <si>
    <t>Leslie Jared</t>
  </si>
  <si>
    <t>Maggie Kirschner</t>
  </si>
  <si>
    <t>Anne Newman</t>
  </si>
  <si>
    <t>Sharon Scott</t>
  </si>
  <si>
    <t>Marie Trotter</t>
  </si>
  <si>
    <t>Kim Tolman</t>
  </si>
  <si>
    <t>Heather Uthlaut</t>
  </si>
  <si>
    <t>Janice Baddley</t>
  </si>
  <si>
    <t>https://archive.ph/SyrM4</t>
  </si>
  <si>
    <t>Jane Brice</t>
  </si>
  <si>
    <t>Alex Cochrane</t>
  </si>
  <si>
    <t>Megan Cosgrove</t>
  </si>
  <si>
    <t>Dawn Dowden</t>
  </si>
  <si>
    <t>Lindsay Neely</t>
  </si>
  <si>
    <t>Taylor Oliver</t>
  </si>
  <si>
    <t>Terri Parsons</t>
  </si>
  <si>
    <t>Cecile-Rose Vibat</t>
  </si>
  <si>
    <t>Director/Coordinator of Communications, Director/Coordinator of Church Life</t>
  </si>
  <si>
    <t>Meredith Tuten</t>
  </si>
  <si>
    <t>Director/Coordinator of Church Life</t>
  </si>
  <si>
    <t>Sarah Carl</t>
  </si>
  <si>
    <t>Emily Pitts</t>
  </si>
  <si>
    <t>https://archive.ph/ajrLY</t>
  </si>
  <si>
    <t>Unnamed</t>
  </si>
  <si>
    <t>https://archive.is/aZ9ZT</t>
  </si>
  <si>
    <t>Women's Care Team</t>
  </si>
  <si>
    <t>Kelly Ashburn</t>
  </si>
  <si>
    <t>https://archive.is/6HNi6</t>
  </si>
  <si>
    <t>Savannah Bowman</t>
  </si>
  <si>
    <t>Kristine Gilmer</t>
  </si>
  <si>
    <t>Lindsay Keys</t>
  </si>
  <si>
    <t>Cindy Mark</t>
  </si>
  <si>
    <t>Sarah Corey</t>
  </si>
  <si>
    <t>Penny Greer</t>
  </si>
  <si>
    <t>https://archive.ph/4RFpS</t>
  </si>
  <si>
    <t>Jen Ellison</t>
  </si>
  <si>
    <t>https://archive.ph/cg0Pg</t>
  </si>
  <si>
    <t>Women's Shepherding Team</t>
  </si>
  <si>
    <t>Jean Edwards</t>
  </si>
  <si>
    <t>https://archive.ph/18MeP</t>
  </si>
  <si>
    <t>Jodi Hinkson</t>
  </si>
  <si>
    <t>Jamie Walker</t>
  </si>
  <si>
    <t>Lynn Whitehill</t>
  </si>
  <si>
    <t>Jan</t>
  </si>
  <si>
    <t>https://drive.google.com/file/d/1YzFtnpmEyMNixpXKNppWOngZeWNVmADu/view?usp=drive_link</t>
  </si>
  <si>
    <t>Inreach Team</t>
  </si>
  <si>
    <t>Jane Hyland</t>
  </si>
  <si>
    <t>https://archive.ph/5R9lI</t>
  </si>
  <si>
    <t>Karen Smith</t>
  </si>
  <si>
    <t>Jan Boone</t>
  </si>
  <si>
    <t>Kristy Nerness</t>
  </si>
  <si>
    <t>Julie Andrews</t>
  </si>
  <si>
    <t>https://archive.ph/ZIXFZ</t>
  </si>
  <si>
    <t>Sarah Baker</t>
  </si>
  <si>
    <t>Pauline Wickens</t>
  </si>
  <si>
    <t>Timika Ingram</t>
  </si>
  <si>
    <t>https://archive.ph/UCeVV</t>
  </si>
  <si>
    <t>Leslie Barefoot</t>
  </si>
  <si>
    <t>Women Shepherd</t>
  </si>
  <si>
    <t>Erin Nasmyth</t>
  </si>
  <si>
    <t>Pamm Cantey (Emeritus)</t>
  </si>
  <si>
    <t>Ranika Chaney</t>
  </si>
  <si>
    <t>Carol Hickey</t>
  </si>
  <si>
    <t>Dena Jabbour</t>
  </si>
  <si>
    <t>LeVan McLain</t>
  </si>
  <si>
    <t>Karen McNary</t>
  </si>
  <si>
    <t>Bonnie Grigg</t>
  </si>
  <si>
    <t>Michelle Hulbert</t>
  </si>
  <si>
    <t>Molly Kruger</t>
  </si>
  <si>
    <t>Stacey Lanier</t>
  </si>
  <si>
    <t>Alex Whitaker</t>
  </si>
  <si>
    <t>https://archive.ph/ZAlRe</t>
  </si>
  <si>
    <t>Ashley Sellner</t>
  </si>
  <si>
    <t>Catie Eller</t>
  </si>
  <si>
    <t>Connice Dyar</t>
  </si>
  <si>
    <t>Emily Hultquist</t>
  </si>
  <si>
    <t>Jen Guzi</t>
  </si>
  <si>
    <t>Jennifer Krueger</t>
  </si>
  <si>
    <t>Katie Billington</t>
  </si>
  <si>
    <t>Katie Guelzow</t>
  </si>
  <si>
    <t>Katie Perrin</t>
  </si>
  <si>
    <t>Mary Elizabeth Johnson</t>
  </si>
  <si>
    <t>Miranda Reger</t>
  </si>
  <si>
    <t>Noël Tenny</t>
  </si>
  <si>
    <t>Rebecca Shelton</t>
  </si>
  <si>
    <t>Sara Engle</t>
  </si>
  <si>
    <t>Kyshia Whitlock</t>
  </si>
  <si>
    <t>https://archive.ph/oIkX1</t>
  </si>
  <si>
    <t>Amy Beigel</t>
  </si>
  <si>
    <t>https://archive.ph/PmyUY</t>
  </si>
  <si>
    <t>Anne Fisher</t>
  </si>
  <si>
    <t>Olga Mawougbe</t>
  </si>
  <si>
    <t>Denise Johnson</t>
  </si>
  <si>
    <t>Celia Yoran</t>
  </si>
  <si>
    <t>Cindy Hasenau</t>
  </si>
  <si>
    <t>https://archive.is/VJtwn</t>
  </si>
  <si>
    <t>Angela Robinson</t>
  </si>
  <si>
    <t>Brita Zuehlke</t>
  </si>
  <si>
    <t>Emily Allen</t>
  </si>
  <si>
    <t>https://archive.is/mY9B2</t>
  </si>
  <si>
    <t>Elizabeth Aulds</t>
  </si>
  <si>
    <t>Sarah Bruner</t>
  </si>
  <si>
    <t>Katie Dunn</t>
  </si>
  <si>
    <t>Ashley Lipscomb</t>
  </si>
  <si>
    <t>Christy Mathews</t>
  </si>
  <si>
    <t>Amy Pruim</t>
  </si>
  <si>
    <t>Hannah Senif</t>
  </si>
  <si>
    <t xml:space="preserve">Sarah Nottingham </t>
  </si>
  <si>
    <t>https://archive.ph/wW2mj</t>
  </si>
  <si>
    <t>Terry Overley</t>
  </si>
  <si>
    <t>Jenny Baenziger</t>
  </si>
  <si>
    <t>Erin Hall</t>
  </si>
  <si>
    <t>Christine Clark</t>
  </si>
  <si>
    <t>https://archive.ph/G45PP</t>
  </si>
  <si>
    <t>Debbie Deford</t>
  </si>
  <si>
    <t>Fran Oswinkle</t>
  </si>
  <si>
    <t>Jeanne Williams</t>
  </si>
  <si>
    <t>Peg Benzinger</t>
  </si>
  <si>
    <t>https://archive.is/c5OA1</t>
  </si>
  <si>
    <t>Barbara Cober</t>
  </si>
  <si>
    <t>Lara Goeke</t>
  </si>
  <si>
    <t>Anne Horstkamp</t>
  </si>
  <si>
    <t>Alison Jones</t>
  </si>
  <si>
    <t>Kim Livingston</t>
  </si>
  <si>
    <t>Linda Pruett</t>
  </si>
  <si>
    <t>Mary Zang</t>
  </si>
  <si>
    <t>Shepherdess</t>
  </si>
  <si>
    <t>Janet Adams</t>
  </si>
  <si>
    <t>Renee Boardman</t>
  </si>
  <si>
    <t>Karla Cameron</t>
  </si>
  <si>
    <t>Sarah French</t>
  </si>
  <si>
    <t>Lisa Hamby</t>
  </si>
  <si>
    <t>Patti Hayden</t>
  </si>
  <si>
    <t>Cindy Jacoby</t>
  </si>
  <si>
    <t>Toni Konold</t>
  </si>
  <si>
    <t>Holly Kosten</t>
  </si>
  <si>
    <t>Erica Krabitz</t>
  </si>
  <si>
    <t>Gail Mielke</t>
  </si>
  <si>
    <t>Mary Sue Paulis</t>
  </si>
  <si>
    <t>Linda Peters</t>
  </si>
  <si>
    <t>Leslie Rufolo</t>
  </si>
  <si>
    <t>Joan Safriet</t>
  </si>
  <si>
    <t>Arlene Sevy</t>
  </si>
  <si>
    <t>Breanna Shumpert</t>
  </si>
  <si>
    <t>Mary Tallent</t>
  </si>
  <si>
    <t>Laurie Thomas</t>
  </si>
  <si>
    <t>Janet Thompson</t>
  </si>
  <si>
    <t>Nana Akyaa Ampaabeng</t>
  </si>
  <si>
    <t>Elizabeth Ramirez</t>
  </si>
  <si>
    <t>Judy Wenell</t>
  </si>
  <si>
    <t>Kathleen Horrigan</t>
  </si>
  <si>
    <t>https://archive.ph/DgmfK</t>
  </si>
  <si>
    <t>Director of Discipleship</t>
  </si>
  <si>
    <t>Cheryll Mullins</t>
  </si>
  <si>
    <t>https://archive.ph/BrZPC</t>
  </si>
  <si>
    <t>Mary Ellen Castle</t>
  </si>
  <si>
    <t>https://archive.ph/LO40m</t>
  </si>
  <si>
    <t>Chrissy Walsh</t>
  </si>
  <si>
    <t>Donna Float</t>
  </si>
  <si>
    <t>Anne Johnson</t>
  </si>
  <si>
    <t>Carol Pfeffer</t>
  </si>
  <si>
    <t>Debbie Dortzbach</t>
  </si>
  <si>
    <t>Stephanie Watkins</t>
  </si>
  <si>
    <t>Hannah Ocailap</t>
  </si>
  <si>
    <t>https://archive.ph/EbXn3</t>
  </si>
  <si>
    <t>Heather Rice</t>
  </si>
  <si>
    <t>Sarah Ellis</t>
  </si>
  <si>
    <t>Courtney Heavner</t>
  </si>
  <si>
    <t>Alison Lydecker</t>
  </si>
  <si>
    <t>Wendy Pitts</t>
  </si>
  <si>
    <t>First Lady</t>
  </si>
  <si>
    <t>Ella Wilson</t>
  </si>
  <si>
    <t>https://archive.ph/ZHtA7</t>
  </si>
  <si>
    <t>Mercy Ministry</t>
  </si>
  <si>
    <t>Autumn Rawls</t>
  </si>
  <si>
    <t>https://archive.is/qa1TS</t>
  </si>
  <si>
    <t>Ellie Franchuk</t>
  </si>
  <si>
    <t>Avery Lopez</t>
  </si>
  <si>
    <t>Piper Graham</t>
  </si>
  <si>
    <t>Ayleen Kim</t>
  </si>
  <si>
    <t>https://archive.ph/cBuGJ</t>
  </si>
  <si>
    <t>Christine Minn</t>
  </si>
  <si>
    <t>Miriam Lee</t>
  </si>
  <si>
    <t>Amy Lee</t>
  </si>
  <si>
    <t>Tara Chen</t>
  </si>
  <si>
    <t>Leia Der</t>
  </si>
  <si>
    <t>Biblical Counselor</t>
  </si>
  <si>
    <t>Carolyn Pillow</t>
  </si>
  <si>
    <t>https://archive.ph/Igbym</t>
  </si>
  <si>
    <t>Rachel G.</t>
  </si>
  <si>
    <t>https://archive.ph/QMyjB</t>
  </si>
  <si>
    <t>Kim H.</t>
  </si>
  <si>
    <t xml:space="preserve">Sarane L. </t>
  </si>
  <si>
    <t xml:space="preserve">Chantal M. </t>
  </si>
  <si>
    <t xml:space="preserve">Lan P. </t>
  </si>
  <si>
    <t>Danielle P.</t>
  </si>
  <si>
    <t>Suzie R</t>
  </si>
  <si>
    <t xml:space="preserve">Leah W. </t>
  </si>
  <si>
    <t xml:space="preserve">Esther W. </t>
  </si>
  <si>
    <t>Katherine B.</t>
  </si>
  <si>
    <t>https://archive.ph/WpiLX</t>
  </si>
  <si>
    <t>Lyndsie Y.</t>
  </si>
  <si>
    <t>Mabel L.</t>
  </si>
  <si>
    <t>Dianne K.</t>
  </si>
  <si>
    <t>Linh T.</t>
  </si>
  <si>
    <t>Suzie W.</t>
  </si>
  <si>
    <t>Director of Christian Education</t>
  </si>
  <si>
    <t>Phabienne Anderson</t>
  </si>
  <si>
    <t>https://archive.ph/X3iAd</t>
  </si>
  <si>
    <t>Chelsea Donahue</t>
  </si>
  <si>
    <t>Ministry Intern</t>
  </si>
  <si>
    <t>Maddie Shober</t>
  </si>
  <si>
    <t>Kasey Althoff</t>
  </si>
  <si>
    <t>Laurie Truschel</t>
  </si>
  <si>
    <t>Becca Vitullo</t>
  </si>
  <si>
    <t>Director of Assimilation, Director/Coordinator of Church Life</t>
  </si>
  <si>
    <t>Allison Joseph</t>
  </si>
  <si>
    <t>https://archive.ph/Z6Q8v</t>
  </si>
  <si>
    <t>Tamara Brooks</t>
  </si>
  <si>
    <t>https://archive.ph/Oi5tq</t>
  </si>
  <si>
    <t>Ann Maura Hinton</t>
  </si>
  <si>
    <t>https://archive.ph/9Jk01</t>
  </si>
  <si>
    <t>Katie Lloyd</t>
  </si>
  <si>
    <t>Bethany Zenchenko</t>
  </si>
  <si>
    <t>Courtney Preston</t>
  </si>
  <si>
    <t xml:space="preserve">Alice Shupe </t>
  </si>
  <si>
    <t>Anne Fletcher</t>
  </si>
  <si>
    <t>Kristi Thornton (on sabbatical)</t>
  </si>
  <si>
    <t>Sandra Williams</t>
  </si>
  <si>
    <t>Kacey Grudem</t>
  </si>
  <si>
    <t>Strategic Implementation Director</t>
  </si>
  <si>
    <t>Julie McKeel</t>
  </si>
  <si>
    <t>https://archive.ph/5Kmad</t>
  </si>
  <si>
    <t>Lauren Allen</t>
  </si>
  <si>
    <t>https://archive.ph/1dr6T</t>
  </si>
  <si>
    <t>Kayla Beucke</t>
  </si>
  <si>
    <t>https://archive.ph/NJshs</t>
  </si>
  <si>
    <t>Kara Williams</t>
  </si>
  <si>
    <t>Katherine Dysart</t>
  </si>
  <si>
    <t>Marissa Wallace</t>
  </si>
  <si>
    <t>Ellen Womack &amp; Joanne De Bruyn</t>
  </si>
  <si>
    <t>https://archive.ph/pdJKe</t>
  </si>
  <si>
    <t>Women's Ministry Leadership</t>
  </si>
  <si>
    <t>Debbie Monahan</t>
  </si>
  <si>
    <t>https://archive.ph/mkWQj</t>
  </si>
  <si>
    <t>Elizabeth Lueck</t>
  </si>
  <si>
    <t>Sally Narveson</t>
  </si>
  <si>
    <t>Kristen Rendall</t>
  </si>
  <si>
    <t>Rebekah Litton</t>
  </si>
  <si>
    <t>Kacie Schlater</t>
  </si>
  <si>
    <t xml:space="preserve">Kelly Evans </t>
  </si>
  <si>
    <t>Stefanie Kubista</t>
  </si>
  <si>
    <t>Anne Carter</t>
  </si>
  <si>
    <t>Lois Beard</t>
  </si>
  <si>
    <t>https://archive.ph/HiToI</t>
  </si>
  <si>
    <t>Emmy Clarke</t>
  </si>
  <si>
    <t>Sara Garrett</t>
  </si>
  <si>
    <t>Carrie Guthrie</t>
  </si>
  <si>
    <t>Terry Hodge</t>
  </si>
  <si>
    <t>Sue Smith</t>
  </si>
  <si>
    <t>Kristin Stewart</t>
  </si>
  <si>
    <t>Joy Sugg</t>
  </si>
  <si>
    <t>Jennifer Wiley</t>
  </si>
  <si>
    <t>Susan Fitzwater</t>
  </si>
  <si>
    <t>https://archive.is/BF22U</t>
  </si>
  <si>
    <t>Ellen Gustafson</t>
  </si>
  <si>
    <t>Muriel Stanley</t>
  </si>
  <si>
    <t>Dorrit Sterner</t>
  </si>
  <si>
    <t>Grace Chae</t>
  </si>
  <si>
    <t>https://archive.is/wip/6aqvb</t>
  </si>
  <si>
    <t>Yunhee Kim</t>
  </si>
  <si>
    <t>Stephanie Moon</t>
  </si>
  <si>
    <t>Leadership</t>
  </si>
  <si>
    <t>Lisa Hawkins</t>
  </si>
  <si>
    <t>https://archive.is/wip/sMucZ</t>
  </si>
  <si>
    <t>Grace Amuzie</t>
  </si>
  <si>
    <t>Pam Baird</t>
  </si>
  <si>
    <t>https://archive.is/vzYHC</t>
  </si>
  <si>
    <t>Kim Chez</t>
  </si>
  <si>
    <t>Dyan De Jong-Fischer**</t>
  </si>
  <si>
    <t>Harriet Kauffmann</t>
  </si>
  <si>
    <t>Donna McLaughlin</t>
  </si>
  <si>
    <t>Beth Myers</t>
  </si>
  <si>
    <t>Elise Shockey**</t>
  </si>
  <si>
    <t>Janet Snyder</t>
  </si>
  <si>
    <t>Kelly Yardumian</t>
  </si>
  <si>
    <t>Shepherding Associate</t>
  </si>
  <si>
    <t>Patti Claud</t>
  </si>
  <si>
    <t>https://archive.ph/HFCig</t>
  </si>
  <si>
    <t>Amy Lattner</t>
  </si>
  <si>
    <t>Kim Oliver</t>
  </si>
  <si>
    <t>https://archive.ph/6leym</t>
  </si>
  <si>
    <t>College Minister, Hospitality Director/Leader</t>
  </si>
  <si>
    <t>Caroline Royal</t>
  </si>
  <si>
    <t>Ministry Assistant</t>
  </si>
  <si>
    <t>Victoria Williams</t>
  </si>
  <si>
    <t>Circle Chair</t>
  </si>
  <si>
    <t>Frankie Guempel</t>
  </si>
  <si>
    <t>https://archive.ph/BVspF</t>
  </si>
  <si>
    <t>Debbie Sperin</t>
  </si>
  <si>
    <t>https://archive.ph/RABIp</t>
  </si>
  <si>
    <t>Director of Congregational Care</t>
  </si>
  <si>
    <t>Kathy Cerny</t>
  </si>
  <si>
    <t>https://archive.ph/mVxaf</t>
  </si>
  <si>
    <t>Jen Bole</t>
  </si>
  <si>
    <t>https://archive.ph/KLU4I</t>
  </si>
  <si>
    <t>LAUREN BODINE</t>
  </si>
  <si>
    <t>https://archive.ph/kEVez</t>
  </si>
  <si>
    <t>JOELLA COGAN</t>
  </si>
  <si>
    <t>DAWN GAWEL</t>
  </si>
  <si>
    <t>AMITY HINKLEY</t>
  </si>
  <si>
    <t>CONNIE KEEN</t>
  </si>
  <si>
    <t>LINNEA KNAPP</t>
  </si>
  <si>
    <t>ALI ROOD</t>
  </si>
  <si>
    <t>MARGIE COMANDA</t>
  </si>
  <si>
    <t>https://archive.is/wip/NWqPe</t>
  </si>
  <si>
    <t>Sandy Baker</t>
  </si>
  <si>
    <t>https://archive.is/LXO8n</t>
  </si>
  <si>
    <t>Nancy Brower</t>
  </si>
  <si>
    <t>Linda Comyns</t>
  </si>
  <si>
    <t>Jill Hill</t>
  </si>
  <si>
    <t>Jamie Irwin</t>
  </si>
  <si>
    <t>Colleen McNeill</t>
  </si>
  <si>
    <t>Becky Mercer</t>
  </si>
  <si>
    <t>Serena Reyle</t>
  </si>
  <si>
    <t>Amy Spangler</t>
  </si>
  <si>
    <t>Nina Watts</t>
  </si>
  <si>
    <t>Elder Advisor</t>
  </si>
  <si>
    <t>Maria Hamilton</t>
  </si>
  <si>
    <t>https://archive.is/wip/Gcfkx</t>
  </si>
  <si>
    <t>Julienne Williams</t>
  </si>
  <si>
    <t>Sandy Langer</t>
  </si>
  <si>
    <t>Cristina Bromley</t>
  </si>
  <si>
    <t>Sharon Jones</t>
  </si>
  <si>
    <t>Ruthann Arthur</t>
  </si>
  <si>
    <t>Angela Peacock</t>
  </si>
  <si>
    <t>Janine Martin</t>
  </si>
  <si>
    <t>Charlotte Lovett</t>
  </si>
  <si>
    <t>https://archive.ph/DyXGP</t>
  </si>
  <si>
    <t>Amy Mayernik</t>
  </si>
  <si>
    <t>Rachel Rockelman</t>
  </si>
  <si>
    <t>Stephanie Marotta</t>
  </si>
  <si>
    <t>Brandi White</t>
  </si>
  <si>
    <t>Becky Dotson</t>
  </si>
  <si>
    <t>https://archive.ph/sNQ2r</t>
  </si>
  <si>
    <t>Julie Ledford</t>
  </si>
  <si>
    <t>Fran Li</t>
  </si>
  <si>
    <t>Sheryl Mathis</t>
  </si>
  <si>
    <t xml:space="preserve">Gail Rachow </t>
  </si>
  <si>
    <t>Katie Winkler</t>
  </si>
  <si>
    <t>Executive Director</t>
  </si>
  <si>
    <t>Allison Rickman</t>
  </si>
  <si>
    <t>Director of Soul Care</t>
  </si>
  <si>
    <t>Cindy Stashenko</t>
  </si>
  <si>
    <t>Sarah Highfill</t>
  </si>
  <si>
    <t>https://archive.ph/3wq5M</t>
  </si>
  <si>
    <t>Shelby Mooty</t>
  </si>
  <si>
    <t>Kristin Pankey</t>
  </si>
  <si>
    <t>Martha Scheumann</t>
  </si>
  <si>
    <t>Lynette Unger</t>
  </si>
  <si>
    <t>Paula Wetzel</t>
  </si>
  <si>
    <t xml:space="preserve">Brittany Nelson </t>
  </si>
  <si>
    <t>Women's Leader</t>
  </si>
  <si>
    <t>Jill Popp</t>
  </si>
  <si>
    <t>https://archive.ph/XCKLZ</t>
  </si>
  <si>
    <t>Director of Operations</t>
  </si>
  <si>
    <t>Beverly Gault</t>
  </si>
  <si>
    <t>https://archive.ph/jrsQG</t>
  </si>
  <si>
    <t>Kelley Ellis</t>
  </si>
  <si>
    <t>Director of Family Ministry</t>
  </si>
  <si>
    <t>Maggie Zambetti</t>
  </si>
  <si>
    <t>Kaitlin Fenner</t>
  </si>
  <si>
    <t>https://archive.ph/eWkgs</t>
  </si>
  <si>
    <t>Marcy Ramsey</t>
  </si>
  <si>
    <t>Director/Coordinator of Communications</t>
  </si>
  <si>
    <t>Whitney Kelley</t>
  </si>
  <si>
    <t>Hospitality Director/Leader</t>
  </si>
  <si>
    <t>Margarita Rodriguez</t>
  </si>
  <si>
    <t>https://archive.ph/4U9yp</t>
  </si>
  <si>
    <t>Ministry Coordinator</t>
  </si>
  <si>
    <t>Paige Lovell</t>
  </si>
  <si>
    <t>https://archive.ph/Ff3FX</t>
  </si>
  <si>
    <t>Kim Dolibois</t>
  </si>
  <si>
    <t>Catherine Duffin</t>
  </si>
  <si>
    <t>Katie Ashby</t>
  </si>
  <si>
    <t>Dru Bennett</t>
  </si>
  <si>
    <t>Michelle Bennett</t>
  </si>
  <si>
    <t>Anne Goss</t>
  </si>
  <si>
    <t>Cynthia Lemke</t>
  </si>
  <si>
    <t>Becca Schwinger</t>
  </si>
  <si>
    <t>Beverly Smith</t>
  </si>
  <si>
    <t>Ann Green</t>
  </si>
  <si>
    <t>https://archive.ph/ETNFp</t>
  </si>
  <si>
    <t>Bev Moncla</t>
  </si>
  <si>
    <t>Sunny Yung</t>
  </si>
  <si>
    <t>Kim Childress</t>
  </si>
  <si>
    <t>https://archive.is/wip/2YxC5</t>
  </si>
  <si>
    <t>Kim Shaw</t>
  </si>
  <si>
    <t>Emily Braughton</t>
  </si>
  <si>
    <t>https://archive.is/wip/DKECC</t>
  </si>
  <si>
    <t>Deb Stephens</t>
  </si>
  <si>
    <t>https://abidechurchatl.churchcenter.com/home</t>
  </si>
  <si>
    <t>Misc.</t>
  </si>
  <si>
    <t>Jennifer Stephens</t>
  </si>
  <si>
    <t>https://drive.google.com/file/d/1PfEcDq3jFZPj5DXe9KxC3dbIp1Z_wZAE/view?usp=drive_link</t>
  </si>
  <si>
    <t>Quonita Booker</t>
  </si>
  <si>
    <t>https://drive.google.com/drive/folders/1tQoIgCvo2S_Cyrsbs_ms6shEN5wZQiXI?usp=drive_link</t>
  </si>
  <si>
    <t>Angela Oliver</t>
  </si>
  <si>
    <t>Rebecca Wooten</t>
  </si>
  <si>
    <t>Paige Blevins</t>
  </si>
  <si>
    <t>Mallory Chapman</t>
  </si>
  <si>
    <t>Lauren Johnson</t>
  </si>
  <si>
    <t>Holly Von Lanken</t>
  </si>
  <si>
    <t>LaTonya Gates Johnson</t>
  </si>
  <si>
    <t>Stephanie Holby</t>
  </si>
  <si>
    <t>Erin East</t>
  </si>
  <si>
    <t>Liz Griffith</t>
  </si>
  <si>
    <t>Becca Hermes</t>
  </si>
  <si>
    <t>Valeria MacPhail</t>
  </si>
  <si>
    <t>Laura Straka</t>
  </si>
  <si>
    <t>Tiffany Alley</t>
  </si>
  <si>
    <t>Virginia Baaklini</t>
  </si>
  <si>
    <t>Laurel Chason</t>
  </si>
  <si>
    <t>https://archive.is/1nnzA</t>
  </si>
  <si>
    <t>Mallory Chow</t>
  </si>
  <si>
    <t>Leadership Coordinator</t>
  </si>
  <si>
    <t>Macy Starkes</t>
  </si>
  <si>
    <t>Karena Dement</t>
  </si>
  <si>
    <t>Jesica Rines</t>
  </si>
  <si>
    <t>Laura Martino Zurcher</t>
  </si>
  <si>
    <t>Jessica Thompson</t>
  </si>
  <si>
    <t>Caroline Antonio</t>
  </si>
  <si>
    <t>Courtney Covert</t>
  </si>
  <si>
    <t>Anne Marie Dine</t>
  </si>
  <si>
    <t>Yane Yoo</t>
  </si>
  <si>
    <t>Director of Spiritual Formation, Women's Shepherding Team</t>
  </si>
  <si>
    <t>Beth Goss</t>
  </si>
  <si>
    <t>Kerstin Armstrong</t>
  </si>
  <si>
    <t>https://archive.is/Yde6K</t>
  </si>
  <si>
    <t>Melissa Cooper</t>
  </si>
  <si>
    <t>https://archive.is/K1YJw</t>
  </si>
  <si>
    <t>Rhiannon Evangelista</t>
  </si>
  <si>
    <t>Becky Hoover</t>
  </si>
  <si>
    <t>Sara Wade</t>
  </si>
  <si>
    <t>Lynn Culver</t>
  </si>
  <si>
    <t>Melissa DeLorme</t>
  </si>
  <si>
    <t>Sonia Hitchman</t>
  </si>
  <si>
    <t>Sally Littlejohn</t>
  </si>
  <si>
    <t>Susanne Morris</t>
  </si>
  <si>
    <t>Modupe Osinubi</t>
  </si>
  <si>
    <t>Brea Robinson</t>
  </si>
  <si>
    <t>Elizabeth Sablon</t>
  </si>
  <si>
    <t>Julie Sult</t>
  </si>
  <si>
    <t>Katie Thompson</t>
  </si>
  <si>
    <t>Sherri Breunig</t>
  </si>
  <si>
    <t>College Minister</t>
  </si>
  <si>
    <t>Tricia Agan</t>
  </si>
  <si>
    <t>Kelly Shipp</t>
  </si>
  <si>
    <t>https://archive.ph/2d1yk</t>
  </si>
  <si>
    <t>Megan Johnson</t>
  </si>
  <si>
    <t>NICOLE MARES</t>
  </si>
  <si>
    <t>https://archive.is/nk7yn</t>
  </si>
  <si>
    <t>Women's Committee Member</t>
  </si>
  <si>
    <t>Charysse Alexander</t>
  </si>
  <si>
    <t>https://archive.is/gIcnX</t>
  </si>
  <si>
    <t>Kennedy Carter</t>
  </si>
  <si>
    <t>Jane Stewart</t>
  </si>
  <si>
    <t>Sydney Jameson</t>
  </si>
  <si>
    <t>Rebecca Duff</t>
  </si>
  <si>
    <t>Audrey Savage</t>
  </si>
  <si>
    <t>Anna Threadcraft</t>
  </si>
  <si>
    <t>Heidi Kaufmann</t>
  </si>
  <si>
    <t>https://archive.ph/bocJM</t>
  </si>
  <si>
    <t>Annette Scattoni</t>
  </si>
  <si>
    <t>Andrea Mungo</t>
  </si>
  <si>
    <t>Melody Harvey</t>
  </si>
  <si>
    <t>https://archive.ph/Dwizp</t>
  </si>
  <si>
    <t>Mercy Team</t>
  </si>
  <si>
    <t>Alexa Burke</t>
  </si>
  <si>
    <t>https://archive.ph/qFRTD</t>
  </si>
  <si>
    <t>Carol Chao</t>
  </si>
  <si>
    <t>Director of Missions, Director of Operations</t>
  </si>
  <si>
    <t>Lisa Woo</t>
  </si>
  <si>
    <t>https://archive.ph/yybD6</t>
  </si>
  <si>
    <t>Jennifer Kang</t>
  </si>
  <si>
    <t>Adriana Pariz</t>
  </si>
  <si>
    <t>https://archive.ph/NI8tq</t>
  </si>
  <si>
    <t>Judy Chang</t>
  </si>
  <si>
    <t>https://archive.ph/wzzXf</t>
  </si>
  <si>
    <t>Lisa Fong</t>
  </si>
  <si>
    <t>Catherine Kim</t>
  </si>
  <si>
    <t>Kimberly Kim</t>
  </si>
  <si>
    <t>Jovita Lai</t>
  </si>
  <si>
    <t>Eunmi Moy</t>
  </si>
  <si>
    <t>Grace Suhu</t>
  </si>
  <si>
    <t>Jane Xia</t>
  </si>
  <si>
    <t>Ellie Chung-Glus</t>
  </si>
  <si>
    <t>https://archive.ph/UeiFK</t>
  </si>
  <si>
    <t>Eugenie Kim</t>
  </si>
  <si>
    <t>Eunice Kim-Kwon</t>
  </si>
  <si>
    <t>Jamie Ong</t>
  </si>
  <si>
    <t>Jinhee Son</t>
  </si>
  <si>
    <t>Ji Soo Kim</t>
  </si>
  <si>
    <t>Kat Kim</t>
  </si>
  <si>
    <t>Martha Lew</t>
  </si>
  <si>
    <t>Julia Binger</t>
  </si>
  <si>
    <t>https://archive.ph/Nk6ZM</t>
  </si>
  <si>
    <t>Sherlei DeJesus</t>
  </si>
  <si>
    <t>Barbara Groff</t>
  </si>
  <si>
    <t>Charlene Heinl</t>
  </si>
  <si>
    <t>Dulcineia Rocha</t>
  </si>
  <si>
    <t>Daria Lamb</t>
  </si>
  <si>
    <t>Kate Garst</t>
  </si>
  <si>
    <t>https://archive.ph/jFClh</t>
  </si>
  <si>
    <t>Vanessa Rafla</t>
  </si>
  <si>
    <t>Cheryl Champs</t>
  </si>
  <si>
    <t>CG Strategy Manager</t>
  </si>
  <si>
    <t>Erin Mills</t>
  </si>
  <si>
    <t>https://archive.ph/To4j7</t>
  </si>
  <si>
    <t>Director of Community</t>
  </si>
  <si>
    <t>Dr. Vanessa K. Hawkins</t>
  </si>
  <si>
    <t>Marla Jea</t>
  </si>
  <si>
    <t>https://archive.ph/pQhZ9</t>
  </si>
  <si>
    <t>Megan Dishman</t>
  </si>
  <si>
    <t>Hospitality Director/Leader, Director of Ministry</t>
  </si>
  <si>
    <t>Emma Nelsen</t>
  </si>
  <si>
    <t>Abby Tseng</t>
  </si>
  <si>
    <t>Cybele Silver</t>
  </si>
  <si>
    <t>https://archive.ph/CraZU</t>
  </si>
  <si>
    <t>Director of Community, Director of Care</t>
  </si>
  <si>
    <t>Jill Barlow</t>
  </si>
  <si>
    <t>Director of Community, Director of Congregational Care</t>
  </si>
  <si>
    <t>Susana Gough</t>
  </si>
  <si>
    <t>https://archive.ph/U2PVF</t>
  </si>
  <si>
    <t>Director of Community, Director of Counseling</t>
  </si>
  <si>
    <t>Jamie Yoo</t>
  </si>
  <si>
    <t>Karen Markham</t>
  </si>
  <si>
    <t>Director of Staff</t>
  </si>
  <si>
    <t>Ann Kosmerl</t>
  </si>
  <si>
    <t>Priscila Prado</t>
  </si>
  <si>
    <t>Ashton Monaghan</t>
  </si>
  <si>
    <t>https://archive.ph/rEEqh</t>
  </si>
  <si>
    <t>Denine Blevins</t>
  </si>
  <si>
    <t>https://archive.ph/nB8Dh</t>
  </si>
  <si>
    <t>Kristin Spix</t>
  </si>
  <si>
    <t>Melissa Elliott</t>
  </si>
  <si>
    <t>https://archive.ph/1WYlK</t>
  </si>
  <si>
    <t>Sara Taylor</t>
  </si>
  <si>
    <t>Rachael Caballero</t>
  </si>
  <si>
    <t>Patti Middeke</t>
  </si>
  <si>
    <t>Eileen O’Gorman</t>
  </si>
  <si>
    <t>Lauren Weir</t>
  </si>
  <si>
    <t>Linda Lemen</t>
  </si>
  <si>
    <t>https://archive.ph/eH6Ce</t>
  </si>
  <si>
    <t>314-722-6213</t>
  </si>
  <si>
    <t>Director of Ministry</t>
  </si>
  <si>
    <t>Jennilyn Swett</t>
  </si>
  <si>
    <t>https://archive.ph/Tl8Ab</t>
  </si>
  <si>
    <t xml:space="preserve">Deaconess </t>
  </si>
  <si>
    <t>Chriss Burkey</t>
  </si>
  <si>
    <t>Dana Hoscher</t>
  </si>
  <si>
    <t>Jenny Kwok</t>
  </si>
  <si>
    <t>Dede Kuhn</t>
  </si>
  <si>
    <t>https://archive.ph/WYvSA</t>
  </si>
  <si>
    <t>Director/Coordinator of Church Life, Director of Community</t>
  </si>
  <si>
    <t>Lisa Florian</t>
  </si>
  <si>
    <t>Susan Flippin</t>
  </si>
  <si>
    <t>Kelly Fortner</t>
  </si>
  <si>
    <t>BJ Hutchins</t>
  </si>
  <si>
    <t>SJ Madden</t>
  </si>
  <si>
    <t>Danielle Smith</t>
  </si>
  <si>
    <t>Sara Wood</t>
  </si>
  <si>
    <t>Nancy Puryear</t>
  </si>
  <si>
    <t>Teresa Hardy</t>
  </si>
  <si>
    <t>Jehan Corbin</t>
  </si>
  <si>
    <t>Lindy Lawrence</t>
  </si>
  <si>
    <t>Susan Whitaker</t>
  </si>
  <si>
    <t xml:space="preserve">Melanie Rainer </t>
  </si>
  <si>
    <t>https://archive.ph/rybJ9</t>
  </si>
  <si>
    <t>Ashley Jacobs</t>
  </si>
  <si>
    <t>https://archive.ph/mSsll</t>
  </si>
  <si>
    <t>Catherine Singleton</t>
  </si>
  <si>
    <t>Erin McCabe</t>
  </si>
  <si>
    <t>Kat Scheibe</t>
  </si>
  <si>
    <t>Kelly Marth</t>
  </si>
  <si>
    <t>Mary Bloom</t>
  </si>
  <si>
    <t>Robin Dillard</t>
  </si>
  <si>
    <t>Shannon Turner</t>
  </si>
  <si>
    <t>Alison Andrades</t>
  </si>
  <si>
    <t>https://archive.ph/wip/dIlZv</t>
  </si>
  <si>
    <t>Karen Cummings</t>
  </si>
  <si>
    <t>https://drive.google.com/file/d/1QpRcHKuArfgRTQeVcBAw7eG_jz2qWiAm/view?usp=drive_link</t>
  </si>
  <si>
    <t>518-374-4547</t>
  </si>
  <si>
    <t>Linda Demayo</t>
  </si>
  <si>
    <t>518-374-4548</t>
  </si>
  <si>
    <t>Lauren Hamilton</t>
  </si>
  <si>
    <t>518-374-4549</t>
  </si>
  <si>
    <t>Cathy Kahler</t>
  </si>
  <si>
    <t>518-374-4550</t>
  </si>
  <si>
    <t>Tammy Mills</t>
  </si>
  <si>
    <t>518-374-4551</t>
  </si>
  <si>
    <t>Joanne Ryan</t>
  </si>
  <si>
    <t>Melanie Combs</t>
  </si>
  <si>
    <t>https://drive.google.com/file/d/1gyk3aMRfFCNSPxfyL7Q3hJQ6C3smB-Hl/view?usp=drive_link</t>
  </si>
  <si>
    <t>518-885-7443</t>
  </si>
  <si>
    <t>Terry Cornick</t>
  </si>
  <si>
    <t>518-885-7444</t>
  </si>
  <si>
    <t>Sally Jenkins</t>
  </si>
  <si>
    <t>518-885-7445</t>
  </si>
  <si>
    <t>Jill Galarneau</t>
  </si>
  <si>
    <t>Lorraine Whitehouse</t>
  </si>
  <si>
    <t>https://drive.google.com/file/d/1L6RZJmOOQs8q4kd2JrOvGkqO3bTmKPMX/view?usp=drive_link</t>
  </si>
  <si>
    <t>Brenda Grammar</t>
  </si>
  <si>
    <t>https://drive.google.com/file/d/1uf37bDmyX3GiAYW1M0v827pLww7lB4Wy/view?usp=drive_link</t>
  </si>
  <si>
    <t>Karen Hill</t>
  </si>
  <si>
    <t>https://archive.ph/GybUU</t>
  </si>
  <si>
    <t>Jessica Titus</t>
  </si>
  <si>
    <t>Laurie Ballowe</t>
  </si>
  <si>
    <t xml:space="preserve">Gena Lewis </t>
  </si>
  <si>
    <t>https://archive.ph/4sMNr</t>
  </si>
  <si>
    <t>Sheryl Brown</t>
  </si>
  <si>
    <t>https://archive.ph/h02oB</t>
  </si>
  <si>
    <t>Linda Pocta</t>
  </si>
  <si>
    <t>Arleen Ratliff</t>
  </si>
  <si>
    <t>Denise Walker</t>
  </si>
  <si>
    <t>Courntey Sqibb</t>
  </si>
  <si>
    <t>https://archive.ph/3wuzq</t>
  </si>
  <si>
    <t>Director of Integration</t>
  </si>
  <si>
    <t>Stacy Fuqua</t>
  </si>
  <si>
    <t>https://archive.ph/1QC0L</t>
  </si>
  <si>
    <t>Amy Barker</t>
  </si>
  <si>
    <t>https://archive.ph/GuDUS</t>
  </si>
  <si>
    <t>Kara Simonson</t>
  </si>
  <si>
    <t>Michelle Norris</t>
  </si>
  <si>
    <t>Meggie Schissler</t>
  </si>
  <si>
    <t>Emily Williams</t>
  </si>
  <si>
    <t>Susan Tyner</t>
  </si>
  <si>
    <t xml:space="preserve">Director of Congregational Care </t>
  </si>
  <si>
    <t>Kathy Jenke</t>
  </si>
  <si>
    <t>https://archive.ph/KM9S2</t>
  </si>
  <si>
    <t>Unlisted Names (Team)</t>
  </si>
  <si>
    <t>https://archive.ph/tDBmR</t>
  </si>
  <si>
    <t>Jen Stegmann</t>
  </si>
  <si>
    <t>https://archive.ph/OV2sI</t>
  </si>
  <si>
    <t>Katie Webster</t>
  </si>
  <si>
    <t>https://archive.ph/0McwY</t>
  </si>
  <si>
    <t>Director of City Engagement</t>
  </si>
  <si>
    <t>Amanda Collison</t>
  </si>
  <si>
    <t>Christine Agarwal</t>
  </si>
  <si>
    <t>https://archive.ph/4yb91</t>
  </si>
  <si>
    <t>Gail Westberg</t>
  </si>
  <si>
    <t>https://archive.ph/s4xDk</t>
  </si>
  <si>
    <t>Lillian Bucton</t>
  </si>
  <si>
    <t>Colleen Wall</t>
  </si>
  <si>
    <t>Rosalie Pritzlaff</t>
  </si>
  <si>
    <t>Andrea Rooks</t>
  </si>
  <si>
    <t>Chris Zurbach</t>
  </si>
  <si>
    <t>Cassie Sherrard</t>
  </si>
  <si>
    <t>https://archive.ph/lhxgg</t>
  </si>
  <si>
    <t>Jannell Shannon</t>
  </si>
  <si>
    <t>https://archive.ph/mHScK</t>
  </si>
  <si>
    <t>Susie Sgro</t>
  </si>
  <si>
    <t>Isis Sparkman</t>
  </si>
  <si>
    <t>Alyssa Briggs</t>
  </si>
  <si>
    <t>https://archive.ph/Gq80D</t>
  </si>
  <si>
    <t xml:space="preserve">Rachel Herrara </t>
  </si>
  <si>
    <t>Ann Ruth Waters</t>
  </si>
  <si>
    <t>Debbie Chan</t>
  </si>
  <si>
    <t>https://archive.is/wip/ZfbFL</t>
  </si>
  <si>
    <t>Co-Laborer</t>
  </si>
  <si>
    <t>Jenna Campbell</t>
  </si>
  <si>
    <t>https://archive.is/PGZiN</t>
  </si>
  <si>
    <t>Debbie Corazza</t>
  </si>
  <si>
    <t>Holly Covington</t>
  </si>
  <si>
    <t>Annelise Henderson</t>
  </si>
  <si>
    <t>Heather Schirmer</t>
  </si>
  <si>
    <t>Jean Lee</t>
  </si>
  <si>
    <t>https://archive.is/wip/10UHi</t>
  </si>
  <si>
    <t>Wise Counselor</t>
  </si>
  <si>
    <t>Liz McFadzean</t>
  </si>
  <si>
    <t>https://archive.is/wip/R9ZfY</t>
  </si>
  <si>
    <t>Director of Community, Director of Discipleship</t>
  </si>
  <si>
    <t>Cheryl Baker</t>
  </si>
  <si>
    <t>https://archive.is/GmdAT</t>
  </si>
  <si>
    <t>Gloria Lee</t>
  </si>
  <si>
    <t>Director of Spiritual Formation, Director of Care</t>
  </si>
  <si>
    <t>Katie Pearson</t>
  </si>
  <si>
    <t>https://www.crosssound.org/about</t>
  </si>
  <si>
    <t>Gretchen Hughey</t>
  </si>
  <si>
    <t>https://archive.is/qbJXH</t>
  </si>
  <si>
    <t>Ann Marie (Granberry) Hausler</t>
  </si>
  <si>
    <t>https://archive.is/ZLlpb</t>
  </si>
  <si>
    <t>Director of Parish Formation</t>
  </si>
  <si>
    <t>Martha Van Houten</t>
  </si>
  <si>
    <t>https://archive.is/VerlR</t>
  </si>
  <si>
    <t>Lori Jackson</t>
  </si>
  <si>
    <t>Katie Ribera</t>
  </si>
  <si>
    <t>https://archive.is/4iYh2</t>
  </si>
  <si>
    <t>Katie Harley</t>
  </si>
  <si>
    <t>https://archive.ph/RkIux</t>
  </si>
  <si>
    <t>Bunni Russell</t>
  </si>
  <si>
    <t>https://archive.ph/iS7Ey</t>
  </si>
  <si>
    <t>Carol Davis</t>
  </si>
  <si>
    <t>https://archive.is/wip/o878w</t>
  </si>
  <si>
    <t>Peg Laramee</t>
  </si>
  <si>
    <t xml:space="preserve">Summer Rosario </t>
  </si>
  <si>
    <t>Liz Spiegler</t>
  </si>
  <si>
    <t xml:space="preserve">Betsy Stoltzfus </t>
  </si>
  <si>
    <t xml:space="preserve">Alyssa Wood </t>
  </si>
  <si>
    <t>Rita Harris</t>
  </si>
  <si>
    <t>https://drive.google.com/file/d/1yMvRM__6kKUeNLsNoKwLOW2IK7sFYCYy/view?usp=drive_link</t>
  </si>
  <si>
    <t>Jeri Johnson</t>
  </si>
  <si>
    <t>Peggy McManus</t>
  </si>
  <si>
    <t>Annah Mwaria</t>
  </si>
  <si>
    <t>Beth Stonehouse</t>
  </si>
  <si>
    <t>Cara Ternes</t>
  </si>
  <si>
    <t>Jinsol Lee</t>
  </si>
  <si>
    <t>https://archive.is/wip/yk4uW</t>
  </si>
  <si>
    <t>Cynthia Sung</t>
  </si>
  <si>
    <t>Claudia Paik</t>
  </si>
  <si>
    <t>Sue Park</t>
  </si>
  <si>
    <t>Sharon Shin</t>
  </si>
  <si>
    <t>Melissa Tang</t>
  </si>
  <si>
    <t>Eunice Kong</t>
  </si>
  <si>
    <t>Lisa Gerard</t>
  </si>
  <si>
    <t>https://archive.is/wip/UEo8o</t>
  </si>
  <si>
    <t>Janice Roberts</t>
  </si>
  <si>
    <t>Joan Smith</t>
  </si>
  <si>
    <t>Katherine Soule</t>
  </si>
  <si>
    <t>Audrey Thompson</t>
  </si>
  <si>
    <t>Kelci Rose</t>
  </si>
  <si>
    <t>https://archive.is/wip/eUbdy</t>
  </si>
  <si>
    <t>484-402-4795</t>
  </si>
  <si>
    <t>Nicole O'Leary</t>
  </si>
  <si>
    <t>https://archive.ph/3yG5Y</t>
  </si>
  <si>
    <t>Esther Hwang</t>
  </si>
  <si>
    <t>https://archive.is/wip/C8ABF</t>
  </si>
  <si>
    <t>Kathryn Burling</t>
  </si>
  <si>
    <t>https://archive.is/wip/AAifc</t>
  </si>
  <si>
    <t>Cris Clark</t>
  </si>
  <si>
    <t>Jenny Iott</t>
  </si>
  <si>
    <t>Nancy McGuire</t>
  </si>
  <si>
    <t>Iris O'Connor</t>
  </si>
  <si>
    <t>Alfreda Rawlings</t>
  </si>
  <si>
    <t>Jean Ruggieri</t>
  </si>
  <si>
    <t>Debbie Childers</t>
  </si>
  <si>
    <t>https://archive.is/wip/mZVC5</t>
  </si>
  <si>
    <t>Linn Crowell</t>
  </si>
  <si>
    <t>Terri Scott</t>
  </si>
  <si>
    <t>Pat Scheffler</t>
  </si>
  <si>
    <t>Patty Wells</t>
  </si>
  <si>
    <t>Margaret Moss</t>
  </si>
  <si>
    <t>Martha Adams</t>
  </si>
  <si>
    <t>Holly Miller</t>
  </si>
  <si>
    <t>Nancy Cauble</t>
  </si>
  <si>
    <t>Debbie Evans</t>
  </si>
  <si>
    <t>Joy Kolb</t>
  </si>
  <si>
    <t>Beth Stewart</t>
  </si>
  <si>
    <t>Flo Wolfe</t>
  </si>
  <si>
    <t>https://archive.ph/kOcpd</t>
  </si>
  <si>
    <t>Deanne Trollinger</t>
  </si>
  <si>
    <t>Sage Stringfellow</t>
  </si>
  <si>
    <t>Jessica Shore</t>
  </si>
  <si>
    <t>Janet Page</t>
  </si>
  <si>
    <t>Beth McDaniel</t>
  </si>
  <si>
    <t>Melissa Faulkner</t>
  </si>
  <si>
    <t>Lilla Cappellari</t>
  </si>
  <si>
    <t>Tori Petty</t>
  </si>
  <si>
    <t>Sami Bills</t>
  </si>
  <si>
    <t>Amanda Budd</t>
  </si>
  <si>
    <t>Lynn Elkins</t>
  </si>
  <si>
    <t>https://archive.is/wip/Kuo4R</t>
  </si>
  <si>
    <t>Ellis Keifer</t>
  </si>
  <si>
    <t>Nancy Keshian</t>
  </si>
  <si>
    <t>Susan Nash</t>
  </si>
  <si>
    <t>Robyn Allen</t>
  </si>
  <si>
    <t>Amy Jeffers</t>
  </si>
  <si>
    <t>Lillie McMillian</t>
  </si>
  <si>
    <t>Becky Paynter</t>
  </si>
  <si>
    <t>Dalisa Perkins</t>
  </si>
  <si>
    <t>Servant Leader</t>
  </si>
  <si>
    <t>Beth Fisher</t>
  </si>
  <si>
    <t>https://archive.is/MGrqM</t>
  </si>
  <si>
    <t>Anne Glenn</t>
  </si>
  <si>
    <t>Denise Hiller</t>
  </si>
  <si>
    <t>Virginia Castillejo</t>
  </si>
  <si>
    <t>https://archive.is/wip/dDor5</t>
  </si>
  <si>
    <t>Kim Laurence</t>
  </si>
  <si>
    <t>Cyndi Dexter</t>
  </si>
  <si>
    <t>Lora Reynolds</t>
  </si>
  <si>
    <t>Irene Winkler</t>
  </si>
  <si>
    <t>https://archive.ph/RiiDF</t>
  </si>
  <si>
    <t>412-720-7015</t>
  </si>
  <si>
    <t>Sarah Winkler</t>
  </si>
  <si>
    <t>412-720-7016</t>
  </si>
  <si>
    <t>Amanda Moore</t>
  </si>
  <si>
    <t>412-720-7017</t>
  </si>
  <si>
    <t>Debbie Bacon</t>
  </si>
  <si>
    <t>412-720-7018</t>
  </si>
  <si>
    <t>Linda Kephart</t>
  </si>
  <si>
    <t>Tracy Mitchell</t>
  </si>
  <si>
    <t>https://archive.ph/WWOy7</t>
  </si>
  <si>
    <t>Emily George</t>
  </si>
  <si>
    <t>https://archive.ph/ajoYj</t>
  </si>
  <si>
    <t>Joanna Spilker</t>
  </si>
  <si>
    <t>https://archive.ph/1yTos</t>
  </si>
  <si>
    <t>Director of Community, Director of Missions</t>
  </si>
  <si>
    <t>Laura Karlin</t>
  </si>
  <si>
    <t>Deaconess, Hospitality Director/Leader</t>
  </si>
  <si>
    <t>Amy Taylor</t>
  </si>
  <si>
    <t>Small Group Coordinator</t>
  </si>
  <si>
    <t>Lisa Martin</t>
  </si>
  <si>
    <t>https://drive.google.com/file/d/1Lw8zvNQURa9DO9GHNX2fBoPvbYjoZRw_/view?usp=drive_link</t>
  </si>
  <si>
    <t>Jen Hinrichs</t>
  </si>
  <si>
    <t>https://drive.google.com/file/d/1-Y56Hsmg1-5Xa5-iZsVnZcT1oTSKsTcq/view?usp=drive_link</t>
  </si>
  <si>
    <t>Kacia Hughett</t>
  </si>
  <si>
    <t>https://archive.ph/vDe1i</t>
  </si>
  <si>
    <t>Carol Holl</t>
  </si>
  <si>
    <t>Karen Salyer</t>
  </si>
  <si>
    <t>Lisa Hajda</t>
  </si>
  <si>
    <t>Julie LeFeber</t>
  </si>
  <si>
    <t>Megan Holl</t>
  </si>
  <si>
    <t>Kristin Holl</t>
  </si>
  <si>
    <t>Sarah Salyer</t>
  </si>
  <si>
    <t>Chelsea Custer</t>
  </si>
  <si>
    <t>https://archive.ph/KMcK4</t>
  </si>
  <si>
    <t>Melynda Boyce</t>
  </si>
  <si>
    <t>https://archive.ph/afzFM</t>
  </si>
  <si>
    <t>571-470-5401</t>
  </si>
  <si>
    <t>Lisa Lee</t>
  </si>
  <si>
    <t>https://archive.ph/tjRoL</t>
  </si>
  <si>
    <t>571-470-5402</t>
  </si>
  <si>
    <t>Cory Dimas</t>
  </si>
  <si>
    <t>571-470-5403</t>
  </si>
  <si>
    <t>Wendy Cousler</t>
  </si>
  <si>
    <t>571-470-5404</t>
  </si>
  <si>
    <t>Mona Lindeman</t>
  </si>
  <si>
    <t>571-470-5405</t>
  </si>
  <si>
    <t>Alyssa Van Duyn</t>
  </si>
  <si>
    <t>Kristine Leiphart</t>
  </si>
  <si>
    <t>Jhamirah Howard</t>
  </si>
  <si>
    <t>https://archive.ph/32h40</t>
  </si>
  <si>
    <t>Lauren Mehler</t>
  </si>
  <si>
    <t>Brandi Yee</t>
  </si>
  <si>
    <t>Bethany Young</t>
  </si>
  <si>
    <t>Nana Hanson-Hall</t>
  </si>
  <si>
    <t>https://archive.ph/IpmrH</t>
  </si>
  <si>
    <t>Katie Willett</t>
  </si>
  <si>
    <t>https://archive.ph/AWt57</t>
  </si>
  <si>
    <t>Cheryl Jacobs</t>
  </si>
  <si>
    <t>Kim Ince</t>
  </si>
  <si>
    <t>Ryland Copeland</t>
  </si>
  <si>
    <t>Courtney Bell Wood</t>
  </si>
  <si>
    <t>Susie Park Hodge</t>
  </si>
  <si>
    <t>Yan Lee</t>
  </si>
  <si>
    <t>Meg Montee</t>
  </si>
  <si>
    <t>Jacqueline Pratt-Tuke</t>
  </si>
  <si>
    <t>(archive won't capture text in bios)</t>
  </si>
  <si>
    <t>Elizabeth Bowen</t>
  </si>
  <si>
    <t>Jennifer Mikhail</t>
  </si>
  <si>
    <t>Katie Hinnant</t>
  </si>
  <si>
    <t>Mary Katherine Howell</t>
  </si>
  <si>
    <t>Sara Dax</t>
  </si>
  <si>
    <t>Lisa Slavovsky</t>
  </si>
  <si>
    <t>Melissa Huang</t>
  </si>
  <si>
    <t>Deidra Henderson</t>
  </si>
  <si>
    <t>Mazaré Rogers</t>
  </si>
  <si>
    <t>Director of Community, Director of Staff</t>
  </si>
  <si>
    <t>Haley Combs</t>
  </si>
  <si>
    <t>Makiko Harrison</t>
  </si>
  <si>
    <t>https://drive.google.com/file/d/1nztW8EFFX7gKalO8v4jEv0KbkFkLtJN1/view?usp=drive_link</t>
  </si>
  <si>
    <t>Liz Wimer</t>
  </si>
  <si>
    <t>Molly Preston</t>
  </si>
  <si>
    <t>Juliana Hege</t>
  </si>
  <si>
    <t>Betty Snyder</t>
  </si>
  <si>
    <t>Melinda Bargery</t>
  </si>
  <si>
    <t>Krista Smith</t>
  </si>
  <si>
    <t>Lauren Shannon</t>
  </si>
  <si>
    <t>Ashley Nettles</t>
  </si>
  <si>
    <t>Margie Watkins</t>
  </si>
  <si>
    <t>Rachel Robyn</t>
  </si>
  <si>
    <t>Jessica Kyle</t>
  </si>
  <si>
    <t>Mollie O'Dell</t>
  </si>
  <si>
    <t>Baylee Eby</t>
  </si>
  <si>
    <t>Nancy Ruiz</t>
  </si>
  <si>
    <t>Kathryn Kolbe</t>
  </si>
  <si>
    <t>Annie Riggins</t>
  </si>
  <si>
    <t>Ginny Espenshade</t>
  </si>
  <si>
    <t>Jen Sargent</t>
  </si>
  <si>
    <t>Grace Groover</t>
  </si>
  <si>
    <t>Caroline Kreuger</t>
  </si>
  <si>
    <t>Faith Goodwin</t>
  </si>
  <si>
    <t>Katie Mock</t>
  </si>
  <si>
    <t>Jen Pascoe</t>
  </si>
  <si>
    <t>https://archive.ph/FL7dN</t>
  </si>
  <si>
    <t>Bora Jin</t>
  </si>
  <si>
    <t>https://archive.ph/FyGyJ</t>
  </si>
  <si>
    <t>Mae Klinger</t>
  </si>
  <si>
    <t>https://archive.ph/lBDxV</t>
  </si>
  <si>
    <t>Sonia Cedillos</t>
  </si>
  <si>
    <t>Naomi Sicks</t>
  </si>
  <si>
    <t>Sooyeon Han</t>
  </si>
  <si>
    <t>Jane Wills</t>
  </si>
  <si>
    <t>Supply Preacher</t>
  </si>
  <si>
    <t>Stephanie Lanier</t>
  </si>
  <si>
    <t>https://archive.ph/75HOs</t>
  </si>
  <si>
    <t>Scottie Floyd</t>
  </si>
  <si>
    <t>https://archive.ph/9T4eA</t>
  </si>
  <si>
    <t>Julie Blauwkamp</t>
  </si>
  <si>
    <t>https://archive.ph/W7au0</t>
  </si>
  <si>
    <t>Karla Cash</t>
  </si>
  <si>
    <t>Suzanne Comer</t>
  </si>
  <si>
    <t>Sue Lester</t>
  </si>
  <si>
    <t>Nanette Respess</t>
  </si>
  <si>
    <t>Mercy Team, Care Team</t>
  </si>
  <si>
    <t>Morgan Biel</t>
  </si>
  <si>
    <t>https://archive.ph/6RnBN</t>
  </si>
  <si>
    <t>Linn Benson</t>
  </si>
  <si>
    <t>Susan Kryzmowski</t>
  </si>
  <si>
    <t>Betty Milroy</t>
  </si>
  <si>
    <t>Faithful Presence Coordinator</t>
  </si>
  <si>
    <t>Joni Brenneise</t>
  </si>
  <si>
    <t>https://archive.ph/3RSnl</t>
  </si>
  <si>
    <t>Sylvia Sims</t>
  </si>
  <si>
    <t>Danielle Anaya</t>
  </si>
  <si>
    <t>https://archive.ph/E0fnq</t>
  </si>
  <si>
    <t>Maria Bernard</t>
  </si>
  <si>
    <t>Claudia Gómez</t>
  </si>
  <si>
    <t>Sue Griffin</t>
  </si>
  <si>
    <t>Amy Hwang</t>
  </si>
  <si>
    <t>Kayla Pearce</t>
  </si>
  <si>
    <t>https://archive.ph/fqrUg</t>
  </si>
  <si>
    <t>Connie Clark</t>
  </si>
  <si>
    <t>https://archive.ph/PrLIW</t>
  </si>
  <si>
    <t>Penny McCormick</t>
  </si>
  <si>
    <t>Marika McCullough</t>
  </si>
  <si>
    <t>Brittany Storch</t>
  </si>
  <si>
    <t>Kendra Kammer</t>
  </si>
  <si>
    <t>https://archive.ph/rPvzf</t>
  </si>
  <si>
    <t>Karissa Woienski</t>
  </si>
  <si>
    <t>Laura Owen</t>
  </si>
  <si>
    <t>Rachel Lee</t>
  </si>
  <si>
    <t>Steph R.</t>
  </si>
  <si>
    <t>Carolyn Kunicki</t>
  </si>
  <si>
    <t>https://archive.ph/fhNXP</t>
  </si>
  <si>
    <t>Gale Steitz</t>
  </si>
  <si>
    <t>Kelly Woodman</t>
  </si>
  <si>
    <t>Jen Smela</t>
  </si>
  <si>
    <t>https://archive.ph/DkIiM</t>
  </si>
  <si>
    <t>Karen Holcomb</t>
  </si>
  <si>
    <t>Krystal Houde</t>
  </si>
  <si>
    <t>https://archive.ph/ZjofY</t>
  </si>
  <si>
    <t>Deborah Chastain</t>
  </si>
  <si>
    <t>https://drive.google.com/file/d/1dRW8dbjutt6RZHltJ7oNs62dZDyTjNEY/view?usp=drive_link</t>
  </si>
  <si>
    <t>Blayne Chastain</t>
  </si>
  <si>
    <t>Jen Dolgan</t>
  </si>
  <si>
    <t>Kimberly Destree</t>
  </si>
  <si>
    <t>Dana Gamblin</t>
  </si>
  <si>
    <t>Lisa Anderson</t>
  </si>
  <si>
    <t>https://archive.ph/uIW84</t>
  </si>
  <si>
    <t>Connie Bradley</t>
  </si>
  <si>
    <t>Victoria Burk</t>
  </si>
  <si>
    <t>Loretta Halliday</t>
  </si>
  <si>
    <t>Kim Kime</t>
  </si>
  <si>
    <t>Jill Khaliqi</t>
  </si>
  <si>
    <t>Joan Nusbaum</t>
  </si>
  <si>
    <t>Julianna Wiskow</t>
  </si>
  <si>
    <t>Becca Stanton</t>
  </si>
  <si>
    <t>https://archive.ph/gWqNT</t>
  </si>
  <si>
    <t>Tricia Bates</t>
  </si>
  <si>
    <t>Shelley Buffett</t>
  </si>
  <si>
    <t>https://archive.ph/P1ffG</t>
  </si>
  <si>
    <t>Meredith Lambert</t>
  </si>
  <si>
    <t>Laura Maki</t>
  </si>
  <si>
    <t>https://archive.ph/ju4Id</t>
  </si>
  <si>
    <t>Kim Elliott</t>
  </si>
  <si>
    <t>Jackie Vance</t>
  </si>
  <si>
    <t>Mina Suh</t>
  </si>
  <si>
    <t>https://archive.ph/RWFyc</t>
  </si>
  <si>
    <t>Luan Sy</t>
  </si>
  <si>
    <t>Trisha Saul</t>
  </si>
  <si>
    <t>Trustee</t>
  </si>
  <si>
    <t>Deborah Creedon</t>
  </si>
  <si>
    <t>https://archive.is/6gX6E</t>
  </si>
  <si>
    <t>Amanda Knox</t>
  </si>
  <si>
    <t>https://archive.ph/NFjaT</t>
  </si>
  <si>
    <t>Jill Nelson</t>
  </si>
  <si>
    <t>Kim Riley</t>
  </si>
  <si>
    <t>Beckie White</t>
  </si>
  <si>
    <t>Gina Taffi-Lackey</t>
  </si>
  <si>
    <t>https://archive.ph/s6N1n</t>
  </si>
  <si>
    <t>Patti Sorich</t>
  </si>
  <si>
    <t>Suzanne Harriss</t>
  </si>
  <si>
    <t>Chi Kim</t>
  </si>
  <si>
    <t>Kathie Kim</t>
  </si>
  <si>
    <t>Suzi Filose</t>
  </si>
  <si>
    <t>Heidi Cortez</t>
  </si>
  <si>
    <t>https://archive.ph/BClnE</t>
  </si>
  <si>
    <t>Neysa Novak</t>
  </si>
  <si>
    <t>Lead Planter</t>
  </si>
  <si>
    <t>Carrie Anne Sandoval</t>
  </si>
  <si>
    <t>https://archive.ph/11ncr</t>
  </si>
  <si>
    <t>Bonnie Chiu</t>
  </si>
  <si>
    <t>https://archive.ph/HsR2V</t>
  </si>
  <si>
    <t>So Hee Tan</t>
  </si>
  <si>
    <t>Ministry Leader</t>
  </si>
  <si>
    <t>Alyson</t>
  </si>
  <si>
    <t>https://archive.ph/NcGnF</t>
  </si>
  <si>
    <t>Senior Adults Ministry Director</t>
  </si>
  <si>
    <t>Jane Green</t>
  </si>
  <si>
    <t>https://archive.ph/PMKde</t>
  </si>
  <si>
    <t>Sandy Ives</t>
  </si>
  <si>
    <t>https://archive.ph/soY5Z</t>
  </si>
  <si>
    <t>Prayer Ministry Leader/Coordinator</t>
  </si>
  <si>
    <t>Beth Hendrikse</t>
  </si>
  <si>
    <t>Lauri Johnson</t>
  </si>
  <si>
    <t>Church Administration Director</t>
  </si>
  <si>
    <t>Michelle Hartog</t>
  </si>
  <si>
    <t>Natalia M Martínez E</t>
  </si>
  <si>
    <t>https://archive.ph/NhYMX</t>
  </si>
  <si>
    <t>Joelle Beisner</t>
  </si>
  <si>
    <t>https://archive.ph/mDKP0</t>
  </si>
  <si>
    <t>Elizabeth Boone</t>
  </si>
  <si>
    <t>Jeri Brock</t>
  </si>
  <si>
    <t>Leslie Chiang</t>
  </si>
  <si>
    <t>Michael Clark</t>
  </si>
  <si>
    <t>Blaire Phillips</t>
  </si>
  <si>
    <t>Sabra Boone</t>
  </si>
  <si>
    <t>Peggy Cuevas</t>
  </si>
  <si>
    <t>Debra Dalton</t>
  </si>
  <si>
    <t>Amy Jo Dunsmore</t>
  </si>
  <si>
    <t>Aly Faulk</t>
  </si>
  <si>
    <t>Heather Highful</t>
  </si>
  <si>
    <t>Claire Hogan</t>
  </si>
  <si>
    <t>Wendeline Jongenburger</t>
  </si>
  <si>
    <t>Gail Loudamy</t>
  </si>
  <si>
    <t>Danielle Miller</t>
  </si>
  <si>
    <t>Joan Molbert</t>
  </si>
  <si>
    <t xml:space="preserve">Aime Nickel </t>
  </si>
  <si>
    <t>Mary Frances Payne</t>
  </si>
  <si>
    <t>Lori Shamblin</t>
  </si>
  <si>
    <t>Courtney Thrash</t>
  </si>
  <si>
    <t>Shannon Venable</t>
  </si>
  <si>
    <t>Danae Doyle</t>
  </si>
  <si>
    <t>https://archive.ph/ySJm4</t>
  </si>
  <si>
    <t>Ann Kelley</t>
  </si>
  <si>
    <t>Melanie Lee</t>
  </si>
  <si>
    <t>Rachel Chaney</t>
  </si>
  <si>
    <t>Rachel Rountree</t>
  </si>
  <si>
    <t>Christine Crawford</t>
  </si>
  <si>
    <t>https://archive.ph/K7HT8</t>
  </si>
  <si>
    <t>Janet Finley</t>
  </si>
  <si>
    <t>https://archive.ph/R0Tz6</t>
  </si>
  <si>
    <t>Suzanne Joffrion</t>
  </si>
  <si>
    <t>https://archive.ph/wnXWN</t>
  </si>
  <si>
    <t>Na-Shuang Box</t>
  </si>
  <si>
    <t>https://archive.ph/hc07t</t>
  </si>
  <si>
    <t>Barbara Dunn</t>
  </si>
  <si>
    <t>https://archive.ph/ru9qM</t>
  </si>
  <si>
    <t>Margaret Brown</t>
  </si>
  <si>
    <t>https://archive.ph/gmmQB</t>
  </si>
  <si>
    <t>Mary Kate Peters</t>
  </si>
  <si>
    <t>Ellie Stackhouse</t>
  </si>
  <si>
    <t>Meghann Presley</t>
  </si>
  <si>
    <t>Susan Olasky</t>
  </si>
  <si>
    <t>Helen Crouch</t>
  </si>
  <si>
    <t>https://archive.ph/g9PI8</t>
  </si>
  <si>
    <t>Jeannie Martinez</t>
  </si>
  <si>
    <t>Sue Potter</t>
  </si>
  <si>
    <t>Sarah Watford</t>
  </si>
  <si>
    <t>Tracy Taha</t>
  </si>
  <si>
    <t>https://archive.ph/TWDGE</t>
  </si>
  <si>
    <t>Cathy Jackson</t>
  </si>
  <si>
    <t>https://archive.ph/9keRR</t>
  </si>
  <si>
    <t>Micki McCallum</t>
  </si>
  <si>
    <t>Pat Ward</t>
  </si>
  <si>
    <t>Kim Tormey</t>
  </si>
  <si>
    <t>Lorina Tamayo</t>
  </si>
  <si>
    <t>Kellie Anne Shumack</t>
  </si>
  <si>
    <t>Kasey Hartzog</t>
  </si>
  <si>
    <t>Leslie Painter</t>
  </si>
  <si>
    <t>Susan Powe</t>
  </si>
  <si>
    <t xml:space="preserve">Jacey Tormey </t>
  </si>
  <si>
    <t>Angela Dowling</t>
  </si>
  <si>
    <t xml:space="preserve">Rosemary Gulledge </t>
  </si>
  <si>
    <t>Aminisha Ferdinand</t>
  </si>
  <si>
    <t>https://archive.ph/qK6w9</t>
  </si>
  <si>
    <t>Emily Rhodes</t>
  </si>
  <si>
    <t>Chelsea Greenwood</t>
  </si>
  <si>
    <t>https://archive.ph/W0E1d</t>
  </si>
  <si>
    <t>Ashley Shepherd</t>
  </si>
  <si>
    <t>Shari Thomas</t>
  </si>
  <si>
    <t>Allison Lopez</t>
  </si>
  <si>
    <t>https://archive.ph/pFf77</t>
  </si>
  <si>
    <t>Deborah Pierre</t>
  </si>
  <si>
    <t>Paulette Wood</t>
  </si>
  <si>
    <t>Younkin</t>
  </si>
  <si>
    <t>Catherine Perkins</t>
  </si>
  <si>
    <t>https://archive.ph/L17HL</t>
  </si>
  <si>
    <t>Director of Justice and Mercy Ministries</t>
  </si>
  <si>
    <t>Nam Hee Kim</t>
  </si>
  <si>
    <t>https://archive.ph/3drG2</t>
  </si>
  <si>
    <t>Avis Lee</t>
  </si>
  <si>
    <t>Kelly Lee</t>
  </si>
  <si>
    <t>Elle Chu</t>
  </si>
  <si>
    <t>Karen Lau</t>
  </si>
  <si>
    <t>Song Zhang</t>
  </si>
  <si>
    <t>Sage Paik</t>
  </si>
  <si>
    <t>Alison Ellison</t>
  </si>
  <si>
    <t>https://archive.ph/kjOOS</t>
  </si>
  <si>
    <t>Paige Van Norstrand</t>
  </si>
  <si>
    <t>Bethany Green</t>
  </si>
  <si>
    <t>https://archive.is/ODS8V</t>
  </si>
  <si>
    <t>Tonya Rose</t>
  </si>
  <si>
    <t>Tara Yancey</t>
  </si>
  <si>
    <t>Lead Pastor</t>
  </si>
  <si>
    <t>Ben &amp; Nicki Turner</t>
  </si>
  <si>
    <t>Team Leader</t>
  </si>
  <si>
    <t>Marge Beasley</t>
  </si>
  <si>
    <t>https://archive.ph/Db56a</t>
  </si>
  <si>
    <t>Kris Kauffman</t>
  </si>
  <si>
    <t>https://archive.is/lrNAP</t>
  </si>
  <si>
    <t>Amanda Bohlander</t>
  </si>
  <si>
    <t>Beverly Holt</t>
  </si>
  <si>
    <t>Ellen Besancon</t>
  </si>
  <si>
    <t>Joann Rineer</t>
  </si>
  <si>
    <t>Lisa Lehman</t>
  </si>
  <si>
    <t>Marlene Garrison</t>
  </si>
  <si>
    <t>Rachel Herr</t>
  </si>
  <si>
    <t>Teal Busansky</t>
  </si>
  <si>
    <t>Linda Gillingham</t>
  </si>
  <si>
    <t>https://archive.ph/Phv95</t>
  </si>
  <si>
    <t>Amy Ormerod</t>
  </si>
  <si>
    <t>Deloras Ammerman</t>
  </si>
  <si>
    <t>Sue Anderson</t>
  </si>
  <si>
    <t>Shelley Armstrong</t>
  </si>
  <si>
    <t>Lois Bower</t>
  </si>
  <si>
    <t>Carol Boyer</t>
  </si>
  <si>
    <t>Deb Butterworth</t>
  </si>
  <si>
    <t>Deb Chapin</t>
  </si>
  <si>
    <t>Katie Edwards</t>
  </si>
  <si>
    <t>Brenda Fentiman</t>
  </si>
  <si>
    <t>Dawn Fortna</t>
  </si>
  <si>
    <t>Barb Heisey</t>
  </si>
  <si>
    <t>Jen Helms</t>
  </si>
  <si>
    <t>Valerie Hise</t>
  </si>
  <si>
    <t>Lynn Hivner</t>
  </si>
  <si>
    <t>Diane La Belle</t>
  </si>
  <si>
    <t>Kathy Newhard</t>
  </si>
  <si>
    <t>Doris Nolt</t>
  </si>
  <si>
    <t>Linda Phillips</t>
  </si>
  <si>
    <t>Naomi Rizzuti</t>
  </si>
  <si>
    <t>Marge Styer</t>
  </si>
  <si>
    <t>Ann Marie Teply</t>
  </si>
  <si>
    <t>Carol Warfel</t>
  </si>
  <si>
    <t>Patty Ziegler</t>
  </si>
  <si>
    <t>Marilyn Winpenny</t>
  </si>
  <si>
    <t>Jen Finch</t>
  </si>
  <si>
    <t>https://archive.ph/FWKKj</t>
  </si>
  <si>
    <t>Jamie Ellis</t>
  </si>
  <si>
    <t>Vicki Granberry</t>
  </si>
  <si>
    <t>Karen Leavengood</t>
  </si>
  <si>
    <t>Debbie Weisheit</t>
  </si>
  <si>
    <t>Virginia Campbell</t>
  </si>
  <si>
    <t>https://archive.ph/Kj8mr</t>
  </si>
  <si>
    <t>Elinor Espinosa</t>
  </si>
  <si>
    <t>Care Team</t>
  </si>
  <si>
    <t>Rachel Shields</t>
  </si>
  <si>
    <t>https://archive.ph/WYyio</t>
  </si>
  <si>
    <t>Stacie Siira</t>
  </si>
  <si>
    <t>Becky Broadwell</t>
  </si>
  <si>
    <t>https://archive.ph/uoSi6</t>
  </si>
  <si>
    <t>Donna Tiger</t>
  </si>
  <si>
    <t>Gaye Clark</t>
  </si>
  <si>
    <t>Regina Word</t>
  </si>
  <si>
    <t>Director of Latino Ministries</t>
  </si>
  <si>
    <t>Eunice Mendoza</t>
  </si>
  <si>
    <t>https://archive.ph/vBq2F</t>
  </si>
  <si>
    <t>Leesa Merriman</t>
  </si>
  <si>
    <t>Raquel Pantoja</t>
  </si>
  <si>
    <t>Amy Smith</t>
  </si>
  <si>
    <t>Sara Drexler</t>
  </si>
  <si>
    <t>Jenn Stewart</t>
  </si>
  <si>
    <t>https://archive.ph/J1KPW</t>
  </si>
  <si>
    <t>Amanda Fann</t>
  </si>
  <si>
    <t>https://archive.ph/J2Nbn</t>
  </si>
  <si>
    <t>Nicole Flory</t>
  </si>
  <si>
    <t>Kelly Harb</t>
  </si>
  <si>
    <t>Pamela Hollis</t>
  </si>
  <si>
    <t>Kati Hurst</t>
  </si>
  <si>
    <t>Kat Johnson</t>
  </si>
  <si>
    <t>Catherine Ross</t>
  </si>
  <si>
    <t>Connie Vogt</t>
  </si>
  <si>
    <t>Marney Johnston</t>
  </si>
  <si>
    <t>https://archive.ph/nVthK</t>
  </si>
  <si>
    <t>Kathleen McCallen</t>
  </si>
  <si>
    <t>Leigh Kemp</t>
  </si>
  <si>
    <t>Betsy Rice</t>
  </si>
  <si>
    <t>Anna Steere</t>
  </si>
  <si>
    <t>Joy Sneller</t>
  </si>
  <si>
    <t>Laura Tinsley</t>
  </si>
  <si>
    <t>Dianne Zeglen</t>
  </si>
  <si>
    <t>Serve Team</t>
  </si>
  <si>
    <t>Sidney Barham</t>
  </si>
  <si>
    <t>Liz Gibbons</t>
  </si>
  <si>
    <t>Anna Katherine Loper</t>
  </si>
  <si>
    <t>Anna Orihuela</t>
  </si>
  <si>
    <t>Karis Tucker</t>
  </si>
  <si>
    <t>Catherine Wiggins</t>
  </si>
  <si>
    <t>Susan Farris</t>
  </si>
  <si>
    <t>Kathy Bruhl</t>
  </si>
  <si>
    <t>https://archive.ph/xJfmG</t>
  </si>
  <si>
    <t>Women's Board</t>
  </si>
  <si>
    <t>Sarah Bessanson</t>
  </si>
  <si>
    <t>https://archive.ph/OSLQU</t>
  </si>
  <si>
    <t>Faye Darden</t>
  </si>
  <si>
    <t>Julie Dorn</t>
  </si>
  <si>
    <t>Phoebe Gerdes</t>
  </si>
  <si>
    <t>Debi Gick</t>
  </si>
  <si>
    <t>Mary Ellen Gleason</t>
  </si>
  <si>
    <t>Zadie Echols Hamilton</t>
  </si>
  <si>
    <t>Sandra Holloway</t>
  </si>
  <si>
    <t>https://archive.ph/DSs4m</t>
  </si>
  <si>
    <t>Amy Kaminski</t>
  </si>
  <si>
    <t>Deborah Owen</t>
  </si>
  <si>
    <t>Shannon Plunkett</t>
  </si>
  <si>
    <t>Tiffany Snowden</t>
  </si>
  <si>
    <t>Cayti Strickland</t>
  </si>
  <si>
    <t>Brandy Wesloskie</t>
  </si>
  <si>
    <t>Lynn Witten</t>
  </si>
  <si>
    <t>Becky Brewbaker</t>
  </si>
  <si>
    <t>https://archive.ph/xvMFF</t>
  </si>
  <si>
    <t>Susan West</t>
  </si>
  <si>
    <t>Stephanie Seawell</t>
  </si>
  <si>
    <t>Ellen Balducci</t>
  </si>
  <si>
    <t>Laurie Beth Gilmore</t>
  </si>
  <si>
    <t>Amy Vise</t>
  </si>
  <si>
    <t>Dilneia Bernardes</t>
  </si>
  <si>
    <t>https://archive.ph/bedvj</t>
  </si>
  <si>
    <t>Tiffany Oliveira</t>
  </si>
  <si>
    <t>https://archive.is/JxkxF</t>
  </si>
  <si>
    <t>Jessica Kern</t>
  </si>
  <si>
    <t>https://archive.ph/YQ6It</t>
  </si>
  <si>
    <t>Amy Bethards</t>
  </si>
  <si>
    <t>https://archive.ph/gk9L6</t>
  </si>
  <si>
    <t>Ming Chang</t>
  </si>
  <si>
    <t>Jo-Jo Fegorello</t>
  </si>
  <si>
    <t>Becky Jacobsen</t>
  </si>
  <si>
    <t>Noelle Robinson</t>
  </si>
  <si>
    <t>Sonya Rold</t>
  </si>
  <si>
    <t>Unnamed Group</t>
  </si>
  <si>
    <t>https://archive.ph/UaiWh</t>
  </si>
  <si>
    <t>Director of Care</t>
  </si>
  <si>
    <t>Sylvia Charles</t>
  </si>
  <si>
    <t>https://archive.ph/9oMHN</t>
  </si>
  <si>
    <t>Pastoral Intern</t>
  </si>
  <si>
    <t>Ange Tekoagbo</t>
  </si>
  <si>
    <t>Marina Bouls</t>
  </si>
  <si>
    <t>Sinfonia Watford</t>
  </si>
  <si>
    <t>Tykia Williams</t>
  </si>
  <si>
    <t>​Heather Anderson</t>
  </si>
  <si>
    <t>https://archive.ph/lWPQ4</t>
  </si>
  <si>
    <t>Commissioned Deaconess</t>
  </si>
  <si>
    <t>Assistant to the Pastors</t>
  </si>
  <si>
    <t>Women's Leadership Team</t>
  </si>
  <si>
    <t>Associate Director of Welcome and Assimilation</t>
  </si>
  <si>
    <t>Women's Ministry Board</t>
  </si>
  <si>
    <t>Director of Ministries</t>
  </si>
  <si>
    <t>Discipleship Committee Vice Chair</t>
  </si>
  <si>
    <t>Missions Committee</t>
  </si>
  <si>
    <t>Ezer, Director of Formation</t>
  </si>
  <si>
    <t>Director of Formation</t>
  </si>
  <si>
    <t>Director of Communications and Church Life</t>
  </si>
  <si>
    <t>Church Life Coordinator</t>
  </si>
  <si>
    <t>Church Life Administrator</t>
  </si>
  <si>
    <t>Women’s Shepherd</t>
  </si>
  <si>
    <t>Women's Diaconal Team Member</t>
  </si>
  <si>
    <t>Mercy Ministry Team Member</t>
  </si>
  <si>
    <t>Biblical Counselor for Women</t>
  </si>
  <si>
    <t>Diaconate Member</t>
  </si>
  <si>
    <t>Worship Music Director</t>
  </si>
  <si>
    <t>Sarah Lambert</t>
  </si>
  <si>
    <t>https://archive.ph/0XQXe</t>
  </si>
  <si>
    <t>Christian Education Director</t>
  </si>
  <si>
    <t>Church Life Director</t>
  </si>
  <si>
    <t>Women's Leadership Council</t>
  </si>
  <si>
    <t>Director of Assimilation and Church Life</t>
  </si>
  <si>
    <t>Shepherdess Ministry</t>
  </si>
  <si>
    <t>Worship Administrator</t>
  </si>
  <si>
    <t>April Stephens</t>
  </si>
  <si>
    <t>https://archive.ph/CN2SH</t>
  </si>
  <si>
    <t>Bible Study Leader</t>
  </si>
  <si>
    <t>Kara Childs</t>
  </si>
  <si>
    <t>https://archive.ph/qjcRA</t>
  </si>
  <si>
    <t>Holly Moore</t>
  </si>
  <si>
    <t>Sandy Barton</t>
  </si>
  <si>
    <t>Anamarie Pattison</t>
  </si>
  <si>
    <t>Parakaleo Team</t>
  </si>
  <si>
    <t>Director of Strategic Implementation</t>
  </si>
  <si>
    <t>Ministry Director</t>
  </si>
  <si>
    <t>Women's Council</t>
  </si>
  <si>
    <t>Leadership Team</t>
  </si>
  <si>
    <t>Executive Assistant to the Pastor</t>
  </si>
  <si>
    <t>Shepherding Team Admin Assistant</t>
  </si>
  <si>
    <t>Administrative Assistant</t>
  </si>
  <si>
    <t>Emily Young</t>
  </si>
  <si>
    <t>https://archive.ph/UigK7</t>
  </si>
  <si>
    <t>Assistant to the Senior Pastor</t>
  </si>
  <si>
    <t>College Ministry and Hospitality</t>
  </si>
  <si>
    <t>Shepherding Ministry Assistant</t>
  </si>
  <si>
    <t>Director of Congregational Life</t>
  </si>
  <si>
    <t>Spirtual Formation Team Co-Lead</t>
  </si>
  <si>
    <t>Women's Discipleship Coordinator</t>
  </si>
  <si>
    <t>Sandy Butler</t>
  </si>
  <si>
    <t>https://archive.ph/lnMNw</t>
  </si>
  <si>
    <t>Session Advisory Board</t>
  </si>
  <si>
    <t>Executive Ministry Director</t>
  </si>
  <si>
    <t xml:space="preserve">Soul Care Director  </t>
  </si>
  <si>
    <t xml:space="preserve">Women's Assimilation Coordinator </t>
  </si>
  <si>
    <t xml:space="preserve">Cheryl Ownen </t>
  </si>
  <si>
    <t>https://archive.ph/prKfA</t>
  </si>
  <si>
    <t>Ministry Operations Coordinator</t>
  </si>
  <si>
    <t>Pastoral Assistant</t>
  </si>
  <si>
    <t>Family Ministry Director</t>
  </si>
  <si>
    <t>Director of Business Operations</t>
  </si>
  <si>
    <t>Assistant to the Pastor</t>
  </si>
  <si>
    <t>Hospitality Team Leader</t>
  </si>
  <si>
    <t>Adult Ministry Coordinator</t>
  </si>
  <si>
    <t>Deaconal Ministry Team</t>
  </si>
  <si>
    <t>Deacon</t>
  </si>
  <si>
    <t>Director of Shepherding and Formation</t>
  </si>
  <si>
    <t>Shepherd of Women</t>
  </si>
  <si>
    <t>Worship Director</t>
  </si>
  <si>
    <t>Annie Drexler</t>
  </si>
  <si>
    <t>Member Experience Manager</t>
  </si>
  <si>
    <t>Mary Clare Hill</t>
  </si>
  <si>
    <t>Women's Ministry Coordinator</t>
  </si>
  <si>
    <t>Peggy Hutcheson</t>
  </si>
  <si>
    <t>https://archive.is/W5yo0</t>
  </si>
  <si>
    <t>Women’s Advisory Committee Member</t>
  </si>
  <si>
    <t>Kelly Bell</t>
  </si>
  <si>
    <t>College Ministry Leader, Young Adult Ministry Leader</t>
  </si>
  <si>
    <t>Discipleship Director</t>
  </si>
  <si>
    <t>Shepherding Director</t>
  </si>
  <si>
    <t>Missions Team Leader</t>
  </si>
  <si>
    <t>Nicole Mares</t>
  </si>
  <si>
    <t>Women's Bible Study Leader</t>
  </si>
  <si>
    <t>Krystal Fields</t>
  </si>
  <si>
    <t>Audriana Johnson</t>
  </si>
  <si>
    <t>Diaconate</t>
  </si>
  <si>
    <t>Linnea Kickasola</t>
  </si>
  <si>
    <t>https://archive.ph/3CBjQ</t>
  </si>
  <si>
    <t>Operations and Missions Director</t>
  </si>
  <si>
    <t xml:space="preserve">Music Director </t>
  </si>
  <si>
    <t>Hannah Faye Huizing</t>
  </si>
  <si>
    <t>Community Engagement Specialist</t>
  </si>
  <si>
    <t>Ginny Owens</t>
  </si>
  <si>
    <t>Director of Community Life</t>
  </si>
  <si>
    <t>Director of Ministry and Hospitality</t>
  </si>
  <si>
    <t>Sunday Operations Manager</t>
  </si>
  <si>
    <t>Director of Community and Care</t>
  </si>
  <si>
    <t>Senior Director of Community and Counseling</t>
  </si>
  <si>
    <t>Senior Managing Director</t>
  </si>
  <si>
    <t>Director of W83 Staff and Programs</t>
  </si>
  <si>
    <t>Director of Operations and Facilities</t>
  </si>
  <si>
    <t>Women's Ministry Director</t>
  </si>
  <si>
    <t>Beth Noland</t>
  </si>
  <si>
    <t>https://archive.ph/7ZSKo</t>
  </si>
  <si>
    <t xml:space="preserve">Women's Leadership Council </t>
  </si>
  <si>
    <t>Director of Children and Family Ministry</t>
  </si>
  <si>
    <t>Kelli Mckie</t>
  </si>
  <si>
    <t>Adult Ministries Director</t>
  </si>
  <si>
    <t xml:space="preserve">Adult Discipleship Coordinator  </t>
  </si>
  <si>
    <t xml:space="preserve">Director of Church and Community Engagment </t>
  </si>
  <si>
    <t>Session Advisory Team Member</t>
  </si>
  <si>
    <t>Advisor</t>
  </si>
  <si>
    <t>Director of Hope Ministries and Marketing</t>
  </si>
  <si>
    <t>Deaconess, Women's Ministry Coordinator</t>
  </si>
  <si>
    <t>518-374-4552</t>
  </si>
  <si>
    <t>Treasurer</t>
  </si>
  <si>
    <t>Dawn Shault</t>
  </si>
  <si>
    <t>Mercy Ministry Coordinator</t>
  </si>
  <si>
    <t>Christan Education</t>
  </si>
  <si>
    <t xml:space="preserve">Women's Resources </t>
  </si>
  <si>
    <t>Deborah Hollifield</t>
  </si>
  <si>
    <t>https://archive.ph/GWckI</t>
  </si>
  <si>
    <t>Coordinator for Missions and Church Planting</t>
  </si>
  <si>
    <t>Director of Congregational Care, Director of Women's Ministry</t>
  </si>
  <si>
    <t xml:space="preserve">Director of Women's Ministry, Director of Congregational Health </t>
  </si>
  <si>
    <t xml:space="preserve">Discipleship Minsitry </t>
  </si>
  <si>
    <t>Session Advisor</t>
  </si>
  <si>
    <t>Director of Worship</t>
  </si>
  <si>
    <t>Tara Crawford</t>
  </si>
  <si>
    <t>Jess Correll</t>
  </si>
  <si>
    <t>https://archive.ph/dgoaj</t>
  </si>
  <si>
    <t>Director of Community and Discipleship</t>
  </si>
  <si>
    <t>Director of Family Ministries</t>
  </si>
  <si>
    <t>Spiritual Formation and Care</t>
  </si>
  <si>
    <t>Global Missions Lead</t>
  </si>
  <si>
    <t>Spiritual Director of Congregational Prayer</t>
  </si>
  <si>
    <t>Deaconness</t>
  </si>
  <si>
    <t>Mercy Coordinator</t>
  </si>
  <si>
    <t>Servant Leaders</t>
  </si>
  <si>
    <t>Women's Ministry Council</t>
  </si>
  <si>
    <t>Diaconal Team</t>
  </si>
  <si>
    <t>Deaconess, Director of Hospitality, Director of Events</t>
  </si>
  <si>
    <t>Office Administrator</t>
  </si>
  <si>
    <t>Kelsie Moore</t>
  </si>
  <si>
    <t>Director of Community Formation, Director of Missions</t>
  </si>
  <si>
    <t>Church Administrator</t>
  </si>
  <si>
    <t>Tasha Morrison</t>
  </si>
  <si>
    <t>https://archive.ph/uCltH</t>
  </si>
  <si>
    <t>Deaconess, Office Administrator</t>
  </si>
  <si>
    <t>Finance Coordinator</t>
  </si>
  <si>
    <t>Taryne Matzen</t>
  </si>
  <si>
    <t>https://archive.is/IUQPe</t>
  </si>
  <si>
    <t xml:space="preserve">Office Administrator </t>
  </si>
  <si>
    <t>Kati Miller</t>
  </si>
  <si>
    <t>Director of Ministry Support</t>
  </si>
  <si>
    <t>Director of Women's Ministry and Community Life</t>
  </si>
  <si>
    <t xml:space="preserve">Associate Director of Community Life </t>
  </si>
  <si>
    <t>Director of Community Life, Director of Staff</t>
  </si>
  <si>
    <t>Women's Session</t>
  </si>
  <si>
    <t>Women's Diaconate</t>
  </si>
  <si>
    <t>Tricia Bloomberg</t>
  </si>
  <si>
    <t>https://archive.ph/PBCJS</t>
  </si>
  <si>
    <t>Carla Buchanan</t>
  </si>
  <si>
    <t>Nancy Salada</t>
  </si>
  <si>
    <t>Becky Hackett</t>
  </si>
  <si>
    <t>Hospitality Director</t>
  </si>
  <si>
    <t>Session Women’s Advisory Team</t>
  </si>
  <si>
    <t>Executive Administrator</t>
  </si>
  <si>
    <t>Amber Brinks</t>
  </si>
  <si>
    <t>https://archive.ph/6l76X</t>
  </si>
  <si>
    <t>Director of Finance</t>
  </si>
  <si>
    <t>Rachel Pomeroy</t>
  </si>
  <si>
    <t>Director of Community Connection</t>
  </si>
  <si>
    <t>Women's Minister</t>
  </si>
  <si>
    <t>https://drive.google.com/file/d/1I5h6SgpxtjPyEks5qUu58qVeMgeSRPrx/view?usp=drive_link</t>
  </si>
  <si>
    <t>Shepherding Team</t>
  </si>
  <si>
    <t>https://archive.ph/YrucF</t>
  </si>
  <si>
    <t>Women's Leadership</t>
  </si>
  <si>
    <t>Mrs. Aspen Sorensen</t>
  </si>
  <si>
    <t>https://archive.ph/QMWE7</t>
  </si>
  <si>
    <t>Women’s Collective Leader</t>
  </si>
  <si>
    <t>Jen Bruecker</t>
  </si>
  <si>
    <t>https://archive.ph/HESMK</t>
  </si>
  <si>
    <t>Institute for Faith and Culture, Vice President of Public Affairs</t>
  </si>
  <si>
    <t>Lauren Cooley</t>
  </si>
  <si>
    <t>https://archive.ph/YOriV</t>
  </si>
  <si>
    <t>Women’s Director, Soul Care Director</t>
  </si>
  <si>
    <t>Prayer Coordinator</t>
  </si>
  <si>
    <t>Community Life Coordinator</t>
  </si>
  <si>
    <t>Women's and Men's Coordinator</t>
  </si>
  <si>
    <t>Coordinator to the Senior Pastor</t>
  </si>
  <si>
    <t>Hospitality Leader</t>
  </si>
  <si>
    <t>Legacy Council</t>
  </si>
  <si>
    <t>Director of Campus Ministry</t>
  </si>
  <si>
    <t>Session Advisory Committee</t>
  </si>
  <si>
    <t>Communications Coordinator</t>
  </si>
  <si>
    <t>Rebecca Pierce</t>
  </si>
  <si>
    <t>Assistant Director of World Missions</t>
  </si>
  <si>
    <t>Ansley Godwin</t>
  </si>
  <si>
    <t>https://archive.ph/TnAVe</t>
  </si>
  <si>
    <t>Kailey Buzzeo</t>
  </si>
  <si>
    <t>Pastoral Administrator, Events Coordinator</t>
  </si>
  <si>
    <t>Prayer Ministries</t>
  </si>
  <si>
    <t>Women’s Council</t>
  </si>
  <si>
    <t>Prayer Ministry Leader</t>
  </si>
  <si>
    <t>Pastors Assistant</t>
  </si>
  <si>
    <t>Care Coordinator</t>
  </si>
  <si>
    <t>Parish Nurse</t>
  </si>
  <si>
    <t>Margie Fry</t>
  </si>
  <si>
    <t>https://archive.is/sjwfL</t>
  </si>
  <si>
    <t>​Administrative Director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</si>
</sst>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-&quot;dd&quot;-&quot;yy"/>
    <numFmt numFmtId="165" formatCode="m-d-yy"/>
    <numFmt numFmtId="166" formatCode="0.0%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i/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color rgb="FF000000"/>
      <name val="Arial"/>
      <scheme val="minor"/>
    </font>
    <font>
      <sz val="8.0"/>
      <color rgb="FF085195"/>
      <name val="Arial"/>
    </font>
    <font>
      <sz val="8.0"/>
      <color theme="1"/>
      <name val="Arial"/>
    </font>
    <font>
      <b/>
      <sz val="10.0"/>
      <color rgb="FF000000"/>
      <name val="Arial"/>
      <scheme val="minor"/>
    </font>
    <font>
      <u/>
      <color rgb="FF0000FF"/>
    </font>
    <font>
      <sz val="10.0"/>
      <color rgb="FF000000"/>
      <name val="&quot;Open Sans&quot;"/>
    </font>
    <font>
      <color rgb="FF000000"/>
      <name val="Var(--heading-font-font-family)"/>
    </font>
    <font>
      <sz val="11.0"/>
      <color theme="1"/>
      <name val="&quot;Switzer Variable&quot;"/>
    </font>
    <font>
      <sz val="10.0"/>
      <color rgb="FF000000"/>
      <name val="Gotham"/>
    </font>
    <font>
      <sz val="10.0"/>
      <color rgb="FF000000"/>
      <name val="Arial"/>
    </font>
    <font>
      <sz val="10.0"/>
      <color rgb="FF000000"/>
      <name val="Inherit"/>
    </font>
    <font>
      <color rgb="FF222222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0.0"/>
      <color rgb="FF000000"/>
      <name val="Eb-garamond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164" xfId="0" applyAlignment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4" numFmtId="0" xfId="0" applyAlignment="1" applyFont="1">
      <alignment shrinkToFit="0" wrapText="0"/>
    </xf>
    <xf borderId="0" fillId="0" fontId="5" numFmtId="0" xfId="0" applyFont="1"/>
    <xf borderId="0" fillId="0" fontId="3" numFmtId="0" xfId="0" applyAlignment="1" applyFont="1">
      <alignment shrinkToFit="0" wrapText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3" fontId="3" numFmtId="0" xfId="0" applyFont="1"/>
    <xf borderId="0" fillId="0" fontId="7" numFmtId="0" xfId="0" applyAlignment="1" applyFont="1">
      <alignment readingOrder="0" shrinkToFit="0" wrapText="0"/>
    </xf>
    <xf borderId="0" fillId="4" fontId="8" numFmtId="0" xfId="0" applyAlignment="1" applyFill="1" applyFont="1">
      <alignment vertical="bottom"/>
    </xf>
    <xf borderId="0" fillId="3" fontId="3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8" numFmtId="164" xfId="0" applyAlignment="1" applyFont="1" applyNumberFormat="1">
      <alignment horizontal="right" vertical="bottom"/>
    </xf>
    <xf borderId="0" fillId="5" fontId="8" numFmtId="0" xfId="0" applyAlignment="1" applyFill="1" applyFont="1">
      <alignment vertical="bottom"/>
    </xf>
    <xf borderId="0" fillId="3" fontId="6" numFmtId="164" xfId="0" applyAlignment="1" applyFont="1" applyNumberFormat="1">
      <alignment readingOrder="0"/>
    </xf>
    <xf borderId="0" fillId="3" fontId="6" numFmtId="0" xfId="0" applyFont="1"/>
    <xf borderId="0" fillId="6" fontId="12" numFmtId="0" xfId="0" applyAlignment="1" applyFill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wrapText="0"/>
    </xf>
    <xf borderId="0" fillId="6" fontId="12" numFmtId="0" xfId="0" applyAlignment="1" applyFont="1">
      <alignment horizontal="left" readingOrder="0" shrinkToFit="0" wrapText="0"/>
    </xf>
    <xf borderId="0" fillId="0" fontId="3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10" xfId="0" applyFont="1" applyNumberFormat="1"/>
    <xf borderId="0" fillId="0" fontId="3" numFmtId="9" xfId="0" applyFont="1" applyNumberFormat="1"/>
    <xf borderId="0" fillId="0" fontId="3" numFmtId="166" xfId="0" applyFont="1" applyNumberFormat="1"/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Font="1"/>
    <xf borderId="0" fillId="7" fontId="1" numFmtId="0" xfId="0" applyFill="1" applyFont="1"/>
    <xf borderId="0" fillId="7" fontId="1" numFmtId="0" xfId="0" applyAlignment="1" applyFont="1">
      <alignment readingOrder="0"/>
    </xf>
    <xf borderId="0" fillId="7" fontId="1" numFmtId="3" xfId="0" applyAlignment="1" applyFont="1" applyNumberFormat="1">
      <alignment readingOrder="0" shrinkToFit="0" wrapText="1"/>
    </xf>
    <xf borderId="0" fillId="2" fontId="3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2" fontId="2" numFmtId="0" xfId="0" applyAlignment="1" applyFont="1">
      <alignment readingOrder="0" vertical="bottom"/>
    </xf>
    <xf borderId="0" fillId="2" fontId="14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quotePrefix="1" borderId="0" fillId="0" fontId="3" numFmtId="0" xfId="0" applyAlignment="1" applyFont="1">
      <alignment readingOrder="0" shrinkToFit="0" wrapText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6" fontId="19" numFmtId="0" xfId="0" applyAlignment="1" applyFont="1">
      <alignment readingOrder="0"/>
    </xf>
    <xf borderId="0" fillId="6" fontId="2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6" fontId="3" numFmtId="0" xfId="0" applyAlignment="1" applyFont="1">
      <alignment readingOrder="0" shrinkToFit="0" wrapText="0"/>
    </xf>
    <xf borderId="0" fillId="6" fontId="22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0" fillId="0" fontId="23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0" numFmtId="0" xfId="0" applyFont="1"/>
    <xf borderId="0" fillId="0" fontId="8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Font="1"/>
    <xf borderId="0" fillId="0" fontId="3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25" numFmtId="0" xfId="0" applyAlignment="1" applyFont="1">
      <alignment vertical="bottom"/>
    </xf>
    <xf borderId="0" fillId="0" fontId="26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christcommunitycarmel.org/" TargetMode="External"/><Relationship Id="rId391" Type="http://schemas.openxmlformats.org/officeDocument/2006/relationships/hyperlink" Target="mailto:mitch@wpcpca.com" TargetMode="External"/><Relationship Id="rId390" Type="http://schemas.openxmlformats.org/officeDocument/2006/relationships/hyperlink" Target="http://www.wpcpca.com/" TargetMode="External"/><Relationship Id="rId2180" Type="http://schemas.openxmlformats.org/officeDocument/2006/relationships/hyperlink" Target="about:blank" TargetMode="External"/><Relationship Id="rId2181" Type="http://schemas.openxmlformats.org/officeDocument/2006/relationships/hyperlink" Target="http://www.tpcvt.org/" TargetMode="External"/><Relationship Id="rId2182" Type="http://schemas.openxmlformats.org/officeDocument/2006/relationships/hyperlink" Target="mailto:pastor@tpcvt.org" TargetMode="External"/><Relationship Id="rId2183" Type="http://schemas.openxmlformats.org/officeDocument/2006/relationships/hyperlink" Target="http://www.cartecaygathering.com/" TargetMode="External"/><Relationship Id="rId385" Type="http://schemas.openxmlformats.org/officeDocument/2006/relationships/hyperlink" Target="mailto:church@redeemervaldosta.com" TargetMode="External"/><Relationship Id="rId2184" Type="http://schemas.openxmlformats.org/officeDocument/2006/relationships/hyperlink" Target="mailto:corey@ruralchurchdevelopment.com" TargetMode="External"/><Relationship Id="rId384" Type="http://schemas.openxmlformats.org/officeDocument/2006/relationships/hyperlink" Target="http://www.redeemervaldosta.com/" TargetMode="External"/><Relationship Id="rId2185" Type="http://schemas.openxmlformats.org/officeDocument/2006/relationships/hyperlink" Target="http://www.cherokee-pca.org/" TargetMode="External"/><Relationship Id="rId383" Type="http://schemas.openxmlformats.org/officeDocument/2006/relationships/hyperlink" Target="mailto:perrypresbyterianchurch@gmail.com" TargetMode="External"/><Relationship Id="rId2186" Type="http://schemas.openxmlformats.org/officeDocument/2006/relationships/hyperlink" Target="mailto:office@cherokee-pca.org" TargetMode="External"/><Relationship Id="rId382" Type="http://schemas.openxmlformats.org/officeDocument/2006/relationships/hyperlink" Target="http://www.perrypres.org/" TargetMode="External"/><Relationship Id="rId2187" Type="http://schemas.openxmlformats.org/officeDocument/2006/relationships/hyperlink" Target="http://www.christcommunitycobb.org/" TargetMode="External"/><Relationship Id="rId389" Type="http://schemas.openxmlformats.org/officeDocument/2006/relationships/hyperlink" Target="mailto:office@standrewscolumbus.org" TargetMode="External"/><Relationship Id="rId2188" Type="http://schemas.openxmlformats.org/officeDocument/2006/relationships/hyperlink" Target="mailto:info@christcommunitycobb.org" TargetMode="External"/><Relationship Id="rId388" Type="http://schemas.openxmlformats.org/officeDocument/2006/relationships/hyperlink" Target="http://standrewscolumbus.org/" TargetMode="External"/><Relationship Id="rId2189" Type="http://schemas.openxmlformats.org/officeDocument/2006/relationships/hyperlink" Target="http://christcovenantpca.org/" TargetMode="External"/><Relationship Id="rId387" Type="http://schemas.openxmlformats.org/officeDocument/2006/relationships/hyperlink" Target="mailto:saintandrewspca@gmail.com" TargetMode="External"/><Relationship Id="rId386" Type="http://schemas.openxmlformats.org/officeDocument/2006/relationships/hyperlink" Target="http://www.saintandrewspca.com/" TargetMode="External"/><Relationship Id="rId381" Type="http://schemas.openxmlformats.org/officeDocument/2006/relationships/hyperlink" Target="mailto:dtoller02@yahoo.com" TargetMode="External"/><Relationship Id="rId380" Type="http://schemas.openxmlformats.org/officeDocument/2006/relationships/hyperlink" Target="mailto:northgatepres@outlook.com" TargetMode="External"/><Relationship Id="rId379" Type="http://schemas.openxmlformats.org/officeDocument/2006/relationships/hyperlink" Target="https://www.northgatepresbyterian.com" TargetMode="External"/><Relationship Id="rId2170" Type="http://schemas.openxmlformats.org/officeDocument/2006/relationships/hyperlink" Target="mailto:pastor@exeterpca.org" TargetMode="External"/><Relationship Id="rId2171" Type="http://schemas.openxmlformats.org/officeDocument/2006/relationships/hyperlink" Target="http://www.faithpcnh.org/" TargetMode="External"/><Relationship Id="rId2172" Type="http://schemas.openxmlformats.org/officeDocument/2006/relationships/hyperlink" Target="mailto:fpcinfo@faithpcnh.org" TargetMode="External"/><Relationship Id="rId374" Type="http://schemas.openxmlformats.org/officeDocument/2006/relationships/hyperlink" Target="mailto:lopc@lopc-pca.org" TargetMode="External"/><Relationship Id="rId2173" Type="http://schemas.openxmlformats.org/officeDocument/2006/relationships/hyperlink" Target="http://www.freegrace.us/" TargetMode="External"/><Relationship Id="rId373" Type="http://schemas.openxmlformats.org/officeDocument/2006/relationships/hyperlink" Target="http://www.lopc-pca.org/" TargetMode="External"/><Relationship Id="rId2174" Type="http://schemas.openxmlformats.org/officeDocument/2006/relationships/hyperlink" Target="mailto:info@freegrace.us" TargetMode="External"/><Relationship Id="rId372" Type="http://schemas.openxmlformats.org/officeDocument/2006/relationships/hyperlink" Target="mailto:pbankson@houstonlakepres.org" TargetMode="External"/><Relationship Id="rId2175" Type="http://schemas.openxmlformats.org/officeDocument/2006/relationships/hyperlink" Target="http://gospelcityfellowship.org/" TargetMode="External"/><Relationship Id="rId371" Type="http://schemas.openxmlformats.org/officeDocument/2006/relationships/hyperlink" Target="http://www.houstonlakepres.org/" TargetMode="External"/><Relationship Id="rId2176" Type="http://schemas.openxmlformats.org/officeDocument/2006/relationships/hyperlink" Target="mailto:jmckeen@gospelcityfellowship.org" TargetMode="External"/><Relationship Id="rId378" Type="http://schemas.openxmlformats.org/officeDocument/2006/relationships/hyperlink" Target="mailto:office@nmpc.net" TargetMode="External"/><Relationship Id="rId2177" Type="http://schemas.openxmlformats.org/officeDocument/2006/relationships/hyperlink" Target="http://www.hooksettchurch.org/" TargetMode="External"/><Relationship Id="rId377" Type="http://schemas.openxmlformats.org/officeDocument/2006/relationships/hyperlink" Target="http://www.nmpc.net/" TargetMode="External"/><Relationship Id="rId2178" Type="http://schemas.openxmlformats.org/officeDocument/2006/relationships/hyperlink" Target="mailto:pastor@hooksettchurch.org" TargetMode="External"/><Relationship Id="rId376" Type="http://schemas.openxmlformats.org/officeDocument/2006/relationships/hyperlink" Target="mailto:info@newlifetifton.org" TargetMode="External"/><Relationship Id="rId2179" Type="http://schemas.openxmlformats.org/officeDocument/2006/relationships/hyperlink" Target="http://newhopebgr.org/" TargetMode="External"/><Relationship Id="rId375" Type="http://schemas.openxmlformats.org/officeDocument/2006/relationships/hyperlink" Target="http://www.newlifetifton.org/" TargetMode="External"/><Relationship Id="rId2190" Type="http://schemas.openxmlformats.org/officeDocument/2006/relationships/hyperlink" Target="mailto:jdalomba2@gmail.com" TargetMode="External"/><Relationship Id="rId2191" Type="http://schemas.openxmlformats.org/officeDocument/2006/relationships/hyperlink" Target="http://www.firstprespca.org/" TargetMode="External"/><Relationship Id="rId2192" Type="http://schemas.openxmlformats.org/officeDocument/2006/relationships/hyperlink" Target="mailto:info@firstprespca.org" TargetMode="External"/><Relationship Id="rId2193" Type="http://schemas.openxmlformats.org/officeDocument/2006/relationships/hyperlink" Target="http://firstpresbyterianvr.org/" TargetMode="External"/><Relationship Id="rId2194" Type="http://schemas.openxmlformats.org/officeDocument/2006/relationships/hyperlink" Target="http://www.gracecanton.org/" TargetMode="External"/><Relationship Id="rId396" Type="http://schemas.openxmlformats.org/officeDocument/2006/relationships/hyperlink" Target="http://www.crossroadspca.org/" TargetMode="External"/><Relationship Id="rId2195" Type="http://schemas.openxmlformats.org/officeDocument/2006/relationships/hyperlink" Target="mailto:robie@gracecanton.org" TargetMode="External"/><Relationship Id="rId395" Type="http://schemas.openxmlformats.org/officeDocument/2006/relationships/hyperlink" Target="mailto:office@cpcrichmond.org" TargetMode="External"/><Relationship Id="rId2196" Type="http://schemas.openxmlformats.org/officeDocument/2006/relationships/hyperlink" Target="http://www.gracecovenantpca.com/" TargetMode="External"/><Relationship Id="rId394" Type="http://schemas.openxmlformats.org/officeDocument/2006/relationships/hyperlink" Target="http://www.cpcrichmond.org/" TargetMode="External"/><Relationship Id="rId2197" Type="http://schemas.openxmlformats.org/officeDocument/2006/relationships/hyperlink" Target="mailto:office@gracecovenantpca.com" TargetMode="External"/><Relationship Id="rId393" Type="http://schemas.openxmlformats.org/officeDocument/2006/relationships/hyperlink" Target="mailto:info@christcommunitycarmel.org" TargetMode="External"/><Relationship Id="rId2198" Type="http://schemas.openxmlformats.org/officeDocument/2006/relationships/hyperlink" Target="http://www.grace-pca.net/" TargetMode="External"/><Relationship Id="rId2199" Type="http://schemas.openxmlformats.org/officeDocument/2006/relationships/hyperlink" Target="http://www.hopepca.org/" TargetMode="External"/><Relationship Id="rId399" Type="http://schemas.openxmlformats.org/officeDocument/2006/relationships/hyperlink" Target="mailto:pat@fountainsquarepres.org" TargetMode="External"/><Relationship Id="rId398" Type="http://schemas.openxmlformats.org/officeDocument/2006/relationships/hyperlink" Target="http://www.fountainsquarepres.org/" TargetMode="External"/><Relationship Id="rId397" Type="http://schemas.openxmlformats.org/officeDocument/2006/relationships/hyperlink" Target="mailto:officeadmin@crossroadspca.org" TargetMode="External"/><Relationship Id="rId1730" Type="http://schemas.openxmlformats.org/officeDocument/2006/relationships/hyperlink" Target="mailto:secretary@brandonpres.com" TargetMode="External"/><Relationship Id="rId1731" Type="http://schemas.openxmlformats.org/officeDocument/2006/relationships/hyperlink" Target="http://covenantruston.com/" TargetMode="External"/><Relationship Id="rId1732" Type="http://schemas.openxmlformats.org/officeDocument/2006/relationships/hyperlink" Target="mailto:ChrisStevensCovenant@gmail.com" TargetMode="External"/><Relationship Id="rId1733" Type="http://schemas.openxmlformats.org/officeDocument/2006/relationships/hyperlink" Target="http://www.delhipres.org/" TargetMode="External"/><Relationship Id="rId1734" Type="http://schemas.openxmlformats.org/officeDocument/2006/relationships/hyperlink" Target="mailto:delhipreschurch@gmail.com" TargetMode="External"/><Relationship Id="rId1735" Type="http://schemas.openxmlformats.org/officeDocument/2006/relationships/hyperlink" Target="http://www.edwardspres.org/" TargetMode="External"/><Relationship Id="rId1736" Type="http://schemas.openxmlformats.org/officeDocument/2006/relationships/hyperlink" Target="mailto:edwardspresbyterian@gmail.com" TargetMode="External"/><Relationship Id="rId1737" Type="http://schemas.openxmlformats.org/officeDocument/2006/relationships/hyperlink" Target="http://www.firstpresofmadison.com/" TargetMode="External"/><Relationship Id="rId1738" Type="http://schemas.openxmlformats.org/officeDocument/2006/relationships/hyperlink" Target="mailto:office@fpcmadison.com" TargetMode="External"/><Relationship Id="rId1739" Type="http://schemas.openxmlformats.org/officeDocument/2006/relationships/hyperlink" Target="http://firstpresyazoo.org/" TargetMode="External"/><Relationship Id="rId1720" Type="http://schemas.openxmlformats.org/officeDocument/2006/relationships/hyperlink" Target="http://thewellnyc.life/" TargetMode="External"/><Relationship Id="rId1721" Type="http://schemas.openxmlformats.org/officeDocument/2006/relationships/hyperlink" Target="mailto:aaronbjerke@gmail.com" TargetMode="External"/><Relationship Id="rId1722" Type="http://schemas.openxmlformats.org/officeDocument/2006/relationships/hyperlink" Target="http://www.trinitychurchny.com/" TargetMode="External"/><Relationship Id="rId1723" Type="http://schemas.openxmlformats.org/officeDocument/2006/relationships/hyperlink" Target="mailto:info@trinitychurch.cc" TargetMode="External"/><Relationship Id="rId1724" Type="http://schemas.openxmlformats.org/officeDocument/2006/relationships/hyperlink" Target="http://www.uptowncommunitychurch.com/" TargetMode="External"/><Relationship Id="rId1725" Type="http://schemas.openxmlformats.org/officeDocument/2006/relationships/hyperlink" Target="mailto:admin@uptowncommunitychurch.com" TargetMode="External"/><Relationship Id="rId1726" Type="http://schemas.openxmlformats.org/officeDocument/2006/relationships/hyperlink" Target="http://www.baileychurch.com/" TargetMode="External"/><Relationship Id="rId1727" Type="http://schemas.openxmlformats.org/officeDocument/2006/relationships/hyperlink" Target="mailto:eric@baileychurch.com" TargetMode="External"/><Relationship Id="rId1728" Type="http://schemas.openxmlformats.org/officeDocument/2006/relationships/hyperlink" Target="mailto:z.byrd@raymondpresbyterianchurch.com" TargetMode="External"/><Relationship Id="rId1729" Type="http://schemas.openxmlformats.org/officeDocument/2006/relationships/hyperlink" Target="http://www.brandonpres.com/" TargetMode="External"/><Relationship Id="rId1752" Type="http://schemas.openxmlformats.org/officeDocument/2006/relationships/hyperlink" Target="http://www.fpcphiladelphia.com/" TargetMode="External"/><Relationship Id="rId1753" Type="http://schemas.openxmlformats.org/officeDocument/2006/relationships/hyperlink" Target="mailto:davidmstorment@gmail.com" TargetMode="External"/><Relationship Id="rId1754" Type="http://schemas.openxmlformats.org/officeDocument/2006/relationships/hyperlink" Target="http://www.firstpreswinona.com/" TargetMode="External"/><Relationship Id="rId1755" Type="http://schemas.openxmlformats.org/officeDocument/2006/relationships/hyperlink" Target="mailto:apcoburn@gmail.com" TargetMode="External"/><Relationship Id="rId1756" Type="http://schemas.openxmlformats.org/officeDocument/2006/relationships/hyperlink" Target="http://www.forestpca.org/" TargetMode="External"/><Relationship Id="rId1757" Type="http://schemas.openxmlformats.org/officeDocument/2006/relationships/hyperlink" Target="mailto:forestpresbyteri@bellsouth.net" TargetMode="External"/><Relationship Id="rId1758" Type="http://schemas.openxmlformats.org/officeDocument/2006/relationships/hyperlink" Target="http://www.gracepcabyram.net/" TargetMode="External"/><Relationship Id="rId1759" Type="http://schemas.openxmlformats.org/officeDocument/2006/relationships/hyperlink" Target="mailto:gracepcargc@gmail.com" TargetMode="External"/><Relationship Id="rId1750" Type="http://schemas.openxmlformats.org/officeDocument/2006/relationships/hyperlink" Target="mailto:cmshelton@juno.com" TargetMode="External"/><Relationship Id="rId1751" Type="http://schemas.openxmlformats.org/officeDocument/2006/relationships/hyperlink" Target="mailto:fpcbelzoni@outlook.com" TargetMode="External"/><Relationship Id="rId1741" Type="http://schemas.openxmlformats.org/officeDocument/2006/relationships/hyperlink" Target="http://www.fpclouisville.org/" TargetMode="External"/><Relationship Id="rId1742" Type="http://schemas.openxmlformats.org/officeDocument/2006/relationships/hyperlink" Target="mailto:fpclouisville@msn.com" TargetMode="External"/><Relationship Id="rId1743" Type="http://schemas.openxmlformats.org/officeDocument/2006/relationships/hyperlink" Target="http://www.facebook.com/pages/First-Presbyterian-Church/1556099661314329" TargetMode="External"/><Relationship Id="rId1744" Type="http://schemas.openxmlformats.org/officeDocument/2006/relationships/hyperlink" Target="mailto:fpclexingtonms.pca@gmail.com" TargetMode="External"/><Relationship Id="rId1745" Type="http://schemas.openxmlformats.org/officeDocument/2006/relationships/hyperlink" Target="http://www.fpcjackson.org/" TargetMode="External"/><Relationship Id="rId1746" Type="http://schemas.openxmlformats.org/officeDocument/2006/relationships/hyperlink" Target="mailto:businessoffice@fpcjackson.org" TargetMode="External"/><Relationship Id="rId1747" Type="http://schemas.openxmlformats.org/officeDocument/2006/relationships/hyperlink" Target="http://www.fpckosciusko.org/" TargetMode="External"/><Relationship Id="rId1748" Type="http://schemas.openxmlformats.org/officeDocument/2006/relationships/hyperlink" Target="mailto:marsha@fpckosciusko.org" TargetMode="External"/><Relationship Id="rId1749" Type="http://schemas.openxmlformats.org/officeDocument/2006/relationships/hyperlink" Target="http://www.firstpresunion.org/" TargetMode="External"/><Relationship Id="rId1740" Type="http://schemas.openxmlformats.org/officeDocument/2006/relationships/hyperlink" Target="mailto:fpcyazoo@gmail.com" TargetMode="External"/><Relationship Id="rId1710" Type="http://schemas.openxmlformats.org/officeDocument/2006/relationships/hyperlink" Target="mailto:lsq@redeemer.com" TargetMode="External"/><Relationship Id="rId1711" Type="http://schemas.openxmlformats.org/officeDocument/2006/relationships/hyperlink" Target="http://redeemerbk.com/" TargetMode="External"/><Relationship Id="rId1712" Type="http://schemas.openxmlformats.org/officeDocument/2006/relationships/hyperlink" Target="mailto:hello@redeemerbrooklyn.com" TargetMode="External"/><Relationship Id="rId1713" Type="http://schemas.openxmlformats.org/officeDocument/2006/relationships/hyperlink" Target="http://downtown.redeemer.com/" TargetMode="External"/><Relationship Id="rId1714" Type="http://schemas.openxmlformats.org/officeDocument/2006/relationships/hyperlink" Target="http://eastside.redeemer.com/" TargetMode="External"/><Relationship Id="rId1715" Type="http://schemas.openxmlformats.org/officeDocument/2006/relationships/hyperlink" Target="mailto:info@redeemer.com" TargetMode="External"/><Relationship Id="rId1716" Type="http://schemas.openxmlformats.org/officeDocument/2006/relationships/hyperlink" Target="http://redeemerws.com/" TargetMode="External"/><Relationship Id="rId1717" Type="http://schemas.openxmlformats.org/officeDocument/2006/relationships/hyperlink" Target="mailto:hello@redeemerws.com" TargetMode="External"/><Relationship Id="rId1718" Type="http://schemas.openxmlformats.org/officeDocument/2006/relationships/hyperlink" Target="http://www.storefront.church/" TargetMode="External"/><Relationship Id="rId1719" Type="http://schemas.openxmlformats.org/officeDocument/2006/relationships/hyperlink" Target="mailto:david@storefront.church" TargetMode="External"/><Relationship Id="rId1700" Type="http://schemas.openxmlformats.org/officeDocument/2006/relationships/hyperlink" Target="mailto:info@kingscrossnyc.org" TargetMode="External"/><Relationship Id="rId1701" Type="http://schemas.openxmlformats.org/officeDocument/2006/relationships/hyperlink" Target="http://www.lfcc.net/" TargetMode="External"/><Relationship Id="rId1702" Type="http://schemas.openxmlformats.org/officeDocument/2006/relationships/hyperlink" Target="mailto:steve@lfcc.net" TargetMode="External"/><Relationship Id="rId1703" Type="http://schemas.openxmlformats.org/officeDocument/2006/relationships/hyperlink" Target="http://www.nyncf.org/" TargetMode="External"/><Relationship Id="rId1704" Type="http://schemas.openxmlformats.org/officeDocument/2006/relationships/hyperlink" Target="mailto:pastorjbaek@gmail.com" TargetMode="External"/><Relationship Id="rId1705" Type="http://schemas.openxmlformats.org/officeDocument/2006/relationships/hyperlink" Target="http://nscc.live/" TargetMode="External"/><Relationship Id="rId1706" Type="http://schemas.openxmlformats.org/officeDocument/2006/relationships/hyperlink" Target="mailto:office@nscc.live" TargetMode="External"/><Relationship Id="rId1707" Type="http://schemas.openxmlformats.org/officeDocument/2006/relationships/hyperlink" Target="http://www.reh.nyc/" TargetMode="External"/><Relationship Id="rId1708" Type="http://schemas.openxmlformats.org/officeDocument/2006/relationships/hyperlink" Target="mailto:eastharlem@redeemer.com" TargetMode="External"/><Relationship Id="rId1709" Type="http://schemas.openxmlformats.org/officeDocument/2006/relationships/hyperlink" Target="http://redeemerlsq.com/" TargetMode="External"/><Relationship Id="rId40" Type="http://schemas.openxmlformats.org/officeDocument/2006/relationships/hyperlink" Target="mailto:info@chapelpca.com" TargetMode="External"/><Relationship Id="rId3513" Type="http://schemas.openxmlformats.org/officeDocument/2006/relationships/hyperlink" Target="mailto:josh@livingstoneoshkosh.org" TargetMode="External"/><Relationship Id="rId3512" Type="http://schemas.openxmlformats.org/officeDocument/2006/relationships/hyperlink" Target="http://www.livingstoneoshkosh.org/" TargetMode="External"/><Relationship Id="rId42" Type="http://schemas.openxmlformats.org/officeDocument/2006/relationships/hyperlink" Target="mailto:jcoyer.ccf@gmail.com" TargetMode="External"/><Relationship Id="rId3515" Type="http://schemas.openxmlformats.org/officeDocument/2006/relationships/hyperlink" Target="mailto:info@newhopewausau.org" TargetMode="External"/><Relationship Id="rId41" Type="http://schemas.openxmlformats.org/officeDocument/2006/relationships/hyperlink" Target="http://christcovpca.com/" TargetMode="External"/><Relationship Id="rId3514" Type="http://schemas.openxmlformats.org/officeDocument/2006/relationships/hyperlink" Target="http://newhopewausau.org/" TargetMode="External"/><Relationship Id="rId44" Type="http://schemas.openxmlformats.org/officeDocument/2006/relationships/hyperlink" Target="http://www.fairviewpca.org/" TargetMode="External"/><Relationship Id="rId3517" Type="http://schemas.openxmlformats.org/officeDocument/2006/relationships/hyperlink" Target="mailto:admin@resurrectionmadison.com" TargetMode="External"/><Relationship Id="rId43" Type="http://schemas.openxmlformats.org/officeDocument/2006/relationships/hyperlink" Target="http://christpca.com/" TargetMode="External"/><Relationship Id="rId3516" Type="http://schemas.openxmlformats.org/officeDocument/2006/relationships/hyperlink" Target="http://resurrectionmadison.com/" TargetMode="External"/><Relationship Id="rId46" Type="http://schemas.openxmlformats.org/officeDocument/2006/relationships/hyperlink" Target="http://www.frcerie.info/" TargetMode="External"/><Relationship Id="rId45" Type="http://schemas.openxmlformats.org/officeDocument/2006/relationships/hyperlink" Target="mailto:office@fairviewpca.org" TargetMode="External"/><Relationship Id="rId3518" Type="http://schemas.openxmlformats.org/officeDocument/2006/relationships/drawing" Target="../drawings/drawing1.xml"/><Relationship Id="rId48" Type="http://schemas.openxmlformats.org/officeDocument/2006/relationships/hyperlink" Target="http://www.gospelfellowshippca.org/" TargetMode="External"/><Relationship Id="rId47" Type="http://schemas.openxmlformats.org/officeDocument/2006/relationships/hyperlink" Target="mailto:faithreformederie@gmail.com" TargetMode="External"/><Relationship Id="rId49" Type="http://schemas.openxmlformats.org/officeDocument/2006/relationships/hyperlink" Target="mailto:gospelfellowshippca@gmail.com" TargetMode="External"/><Relationship Id="rId3511" Type="http://schemas.openxmlformats.org/officeDocument/2006/relationships/hyperlink" Target="mailto:info@laketrailschurch.org" TargetMode="External"/><Relationship Id="rId3510" Type="http://schemas.openxmlformats.org/officeDocument/2006/relationships/hyperlink" Target="http://www.laketrailschurch.org/" TargetMode="External"/><Relationship Id="rId3502" Type="http://schemas.openxmlformats.org/officeDocument/2006/relationships/hyperlink" Target="mailto:ben@graceandpeacepca.com" TargetMode="External"/><Relationship Id="rId3501" Type="http://schemas.openxmlformats.org/officeDocument/2006/relationships/hyperlink" Target="http://graceandpeacepca.com/" TargetMode="External"/><Relationship Id="rId31" Type="http://schemas.openxmlformats.org/officeDocument/2006/relationships/hyperlink" Target="http://www.rinconpres.org/" TargetMode="External"/><Relationship Id="rId3504" Type="http://schemas.openxmlformats.org/officeDocument/2006/relationships/hyperlink" Target="mailto:office@gracepresinfo.com" TargetMode="External"/><Relationship Id="rId30" Type="http://schemas.openxmlformats.org/officeDocument/2006/relationships/hyperlink" Target="mailto:info@rcssaz.org" TargetMode="External"/><Relationship Id="rId3503" Type="http://schemas.openxmlformats.org/officeDocument/2006/relationships/hyperlink" Target="http://www.gracepresinfo.com/" TargetMode="External"/><Relationship Id="rId33" Type="http://schemas.openxmlformats.org/officeDocument/2006/relationships/hyperlink" Target="http://sojournchurchaz.com/" TargetMode="External"/><Relationship Id="rId3506" Type="http://schemas.openxmlformats.org/officeDocument/2006/relationships/hyperlink" Target="mailto:vogelmichaelr@gmail.com" TargetMode="External"/><Relationship Id="rId32" Type="http://schemas.openxmlformats.org/officeDocument/2006/relationships/hyperlink" Target="mailto:office@rinconpres.org" TargetMode="External"/><Relationship Id="rId3505" Type="http://schemas.openxmlformats.org/officeDocument/2006/relationships/hyperlink" Target="http://www.harvestmadison.org/" TargetMode="External"/><Relationship Id="rId35" Type="http://schemas.openxmlformats.org/officeDocument/2006/relationships/hyperlink" Target="http://thekingswell.org/" TargetMode="External"/><Relationship Id="rId3508" Type="http://schemas.openxmlformats.org/officeDocument/2006/relationships/hyperlink" Target="http://www.jacobswellgb.org/" TargetMode="External"/><Relationship Id="rId34" Type="http://schemas.openxmlformats.org/officeDocument/2006/relationships/hyperlink" Target="mailto:scott@sojournchurchaz.com" TargetMode="External"/><Relationship Id="rId3507" Type="http://schemas.openxmlformats.org/officeDocument/2006/relationships/hyperlink" Target="mailto:Luis983958@hotmail.com" TargetMode="External"/><Relationship Id="rId3509" Type="http://schemas.openxmlformats.org/officeDocument/2006/relationships/hyperlink" Target="mailto:admin@jacobswellgb.org" TargetMode="External"/><Relationship Id="rId37" Type="http://schemas.openxmlformats.org/officeDocument/2006/relationships/hyperlink" Target="http://www.bereanpca.org/" TargetMode="External"/><Relationship Id="rId36" Type="http://schemas.openxmlformats.org/officeDocument/2006/relationships/hyperlink" Target="mailto:Alex@thekingswell.org" TargetMode="External"/><Relationship Id="rId39" Type="http://schemas.openxmlformats.org/officeDocument/2006/relationships/hyperlink" Target="http://www.chapelpca.com/" TargetMode="External"/><Relationship Id="rId38" Type="http://schemas.openxmlformats.org/officeDocument/2006/relationships/hyperlink" Target="mailto:berean@zoominternet.net" TargetMode="External"/><Relationship Id="rId3500" Type="http://schemas.openxmlformats.org/officeDocument/2006/relationships/hyperlink" Target="mailto:james@goodhopepres.com" TargetMode="External"/><Relationship Id="rId2203" Type="http://schemas.openxmlformats.org/officeDocument/2006/relationships/hyperlink" Target="http://www.midwaypca.org/" TargetMode="External"/><Relationship Id="rId2204" Type="http://schemas.openxmlformats.org/officeDocument/2006/relationships/hyperlink" Target="mailto:church.office@midwaypca.org" TargetMode="External"/><Relationship Id="rId20" Type="http://schemas.openxmlformats.org/officeDocument/2006/relationships/hyperlink" Target="mailto:jc@hopecc.church" TargetMode="External"/><Relationship Id="rId2205" Type="http://schemas.openxmlformats.org/officeDocument/2006/relationships/hyperlink" Target="http://www.riversidecartersville.com/" TargetMode="External"/><Relationship Id="rId2206" Type="http://schemas.openxmlformats.org/officeDocument/2006/relationships/hyperlink" Target="mailto:info@riversidecartersville.com" TargetMode="External"/><Relationship Id="rId22" Type="http://schemas.openxmlformats.org/officeDocument/2006/relationships/hyperlink" Target="mailto:office@kkchurch.org" TargetMode="External"/><Relationship Id="rId2207" Type="http://schemas.openxmlformats.org/officeDocument/2006/relationships/hyperlink" Target="http://www.sevenhillsfellowship.com/" TargetMode="External"/><Relationship Id="rId21" Type="http://schemas.openxmlformats.org/officeDocument/2006/relationships/hyperlink" Target="http://www.kkchurch.org/" TargetMode="External"/><Relationship Id="rId2208" Type="http://schemas.openxmlformats.org/officeDocument/2006/relationships/hyperlink" Target="mailto:info@sevenhillsfellowship.com" TargetMode="External"/><Relationship Id="rId24" Type="http://schemas.openxmlformats.org/officeDocument/2006/relationships/hyperlink" Target="mailto:office@mpctucson.org" TargetMode="External"/><Relationship Id="rId2209" Type="http://schemas.openxmlformats.org/officeDocument/2006/relationships/hyperlink" Target="http://www.smyrnapres.org/" TargetMode="External"/><Relationship Id="rId23" Type="http://schemas.openxmlformats.org/officeDocument/2006/relationships/hyperlink" Target="http://mpctucson.org/" TargetMode="External"/><Relationship Id="rId26" Type="http://schemas.openxmlformats.org/officeDocument/2006/relationships/hyperlink" Target="mailto:newcity53@icloud.com" TargetMode="External"/><Relationship Id="rId25" Type="http://schemas.openxmlformats.org/officeDocument/2006/relationships/hyperlink" Target="http://www.newcity-barrionuevo.com/" TargetMode="External"/><Relationship Id="rId28" Type="http://schemas.openxmlformats.org/officeDocument/2006/relationships/hyperlink" Target="mailto:amanda@newvalleychurch.org" TargetMode="External"/><Relationship Id="rId27" Type="http://schemas.openxmlformats.org/officeDocument/2006/relationships/hyperlink" Target="http://www.newvalleychurch.org/" TargetMode="External"/><Relationship Id="rId29" Type="http://schemas.openxmlformats.org/officeDocument/2006/relationships/hyperlink" Target="http://reconciledchurchaz.org/" TargetMode="External"/><Relationship Id="rId2200" Type="http://schemas.openxmlformats.org/officeDocument/2006/relationships/hyperlink" Target="mailto:rev.hawley@gmail.com" TargetMode="External"/><Relationship Id="rId2201" Type="http://schemas.openxmlformats.org/officeDocument/2006/relationships/hyperlink" Target="http://www.kcpchurch.org/" TargetMode="External"/><Relationship Id="rId2202" Type="http://schemas.openxmlformats.org/officeDocument/2006/relationships/hyperlink" Target="mailto:rscott@kcpchurch.org" TargetMode="External"/><Relationship Id="rId11" Type="http://schemas.openxmlformats.org/officeDocument/2006/relationships/hyperlink" Target="http://www.desertspringspca.org/" TargetMode="External"/><Relationship Id="rId10" Type="http://schemas.openxmlformats.org/officeDocument/2006/relationships/hyperlink" Target="mailto:office@desertpalmschurch.com" TargetMode="External"/><Relationship Id="rId13" Type="http://schemas.openxmlformats.org/officeDocument/2006/relationships/hyperlink" Target="http://www.fgcpca.org/" TargetMode="External"/><Relationship Id="rId12" Type="http://schemas.openxmlformats.org/officeDocument/2006/relationships/hyperlink" Target="mailto:dsrtsprngs@gmail.com" TargetMode="External"/><Relationship Id="rId15" Type="http://schemas.openxmlformats.org/officeDocument/2006/relationships/hyperlink" Target="http://www.gpcsv.org/" TargetMode="External"/><Relationship Id="rId14" Type="http://schemas.openxmlformats.org/officeDocument/2006/relationships/hyperlink" Target="mailto:office@fgcpca.org" TargetMode="External"/><Relationship Id="rId17" Type="http://schemas.openxmlformats.org/officeDocument/2006/relationships/hyperlink" Target="http://www.holycrosstucson.com/" TargetMode="External"/><Relationship Id="rId16" Type="http://schemas.openxmlformats.org/officeDocument/2006/relationships/hyperlink" Target="mailto:office@gpcsv.org" TargetMode="External"/><Relationship Id="rId19" Type="http://schemas.openxmlformats.org/officeDocument/2006/relationships/hyperlink" Target="http://hopecc.church/" TargetMode="External"/><Relationship Id="rId18" Type="http://schemas.openxmlformats.org/officeDocument/2006/relationships/hyperlink" Target="mailto:info@holycrosstucson.com" TargetMode="External"/><Relationship Id="rId84" Type="http://schemas.openxmlformats.org/officeDocument/2006/relationships/hyperlink" Target="mailto:highbridgepres@gmail.com" TargetMode="External"/><Relationship Id="rId1774" Type="http://schemas.openxmlformats.org/officeDocument/2006/relationships/hyperlink" Target="http://www.ouachitapres.org/" TargetMode="External"/><Relationship Id="rId83" Type="http://schemas.openxmlformats.org/officeDocument/2006/relationships/hyperlink" Target="mailto:hatterstudio@gmail.com" TargetMode="External"/><Relationship Id="rId1775" Type="http://schemas.openxmlformats.org/officeDocument/2006/relationships/hyperlink" Target="mailto:harris@ouachitapres.org" TargetMode="External"/><Relationship Id="rId86" Type="http://schemas.openxmlformats.org/officeDocument/2006/relationships/hyperlink" Target="mailto:office@holycrosspca.org" TargetMode="External"/><Relationship Id="rId1776" Type="http://schemas.openxmlformats.org/officeDocument/2006/relationships/hyperlink" Target="http://www.pearorchard.org/" TargetMode="External"/><Relationship Id="rId85" Type="http://schemas.openxmlformats.org/officeDocument/2006/relationships/hyperlink" Target="http://https//holycrosspca.org/" TargetMode="External"/><Relationship Id="rId1777" Type="http://schemas.openxmlformats.org/officeDocument/2006/relationships/hyperlink" Target="mailto:info@pearorchard.org" TargetMode="External"/><Relationship Id="rId88" Type="http://schemas.openxmlformats.org/officeDocument/2006/relationships/hyperlink" Target="mailto:pastor@martinsvillehopepca.org" TargetMode="External"/><Relationship Id="rId1778" Type="http://schemas.openxmlformats.org/officeDocument/2006/relationships/hyperlink" Target="http://www.pearlpres.com/" TargetMode="External"/><Relationship Id="rId87" Type="http://schemas.openxmlformats.org/officeDocument/2006/relationships/hyperlink" Target="http://www.martinsvillehopepca.org/" TargetMode="External"/><Relationship Id="rId1779" Type="http://schemas.openxmlformats.org/officeDocument/2006/relationships/hyperlink" Target="mailto:pearlpc@bellsouth.net" TargetMode="External"/><Relationship Id="rId89" Type="http://schemas.openxmlformats.org/officeDocument/2006/relationships/hyperlink" Target="http://www.hopecrozet.org/" TargetMode="External"/><Relationship Id="rId80" Type="http://schemas.openxmlformats.org/officeDocument/2006/relationships/hyperlink" Target="http://www.gracerockbridge.org/" TargetMode="External"/><Relationship Id="rId82" Type="http://schemas.openxmlformats.org/officeDocument/2006/relationships/hyperlink" Target="http://harvestwood.org/" TargetMode="External"/><Relationship Id="rId81" Type="http://schemas.openxmlformats.org/officeDocument/2006/relationships/hyperlink" Target="mailto:office@gracerockbridge.org" TargetMode="External"/><Relationship Id="rId1770" Type="http://schemas.openxmlformats.org/officeDocument/2006/relationships/hyperlink" Target="http://www.northpointepca.org/" TargetMode="External"/><Relationship Id="rId1771" Type="http://schemas.openxmlformats.org/officeDocument/2006/relationships/hyperlink" Target="mailto:information@northpointepca.org" TargetMode="External"/><Relationship Id="rId1772" Type="http://schemas.openxmlformats.org/officeDocument/2006/relationships/hyperlink" Target="http://www.oldlebanon.org/" TargetMode="External"/><Relationship Id="rId1773" Type="http://schemas.openxmlformats.org/officeDocument/2006/relationships/hyperlink" Target="mailto:oldlebanon@gmail.com" TargetMode="External"/><Relationship Id="rId73" Type="http://schemas.openxmlformats.org/officeDocument/2006/relationships/hyperlink" Target="mailto:drapers.valley@dvpca.org" TargetMode="External"/><Relationship Id="rId1763" Type="http://schemas.openxmlformats.org/officeDocument/2006/relationships/hyperlink" Target="mailto:office@lakelandpres.org" TargetMode="External"/><Relationship Id="rId72" Type="http://schemas.openxmlformats.org/officeDocument/2006/relationships/hyperlink" Target="http://www.dvpca.org/" TargetMode="External"/><Relationship Id="rId1764" Type="http://schemas.openxmlformats.org/officeDocument/2006/relationships/hyperlink" Target="http://lebanonpca.com/" TargetMode="External"/><Relationship Id="rId75" Type="http://schemas.openxmlformats.org/officeDocument/2006/relationships/hyperlink" Target="mailto:office@eagleheightspca.org" TargetMode="External"/><Relationship Id="rId1765" Type="http://schemas.openxmlformats.org/officeDocument/2006/relationships/hyperlink" Target="mailto:chrisrehers@gmail.com" TargetMode="External"/><Relationship Id="rId74" Type="http://schemas.openxmlformats.org/officeDocument/2006/relationships/hyperlink" Target="http://www.eagleheightspca.org/" TargetMode="External"/><Relationship Id="rId1766" Type="http://schemas.openxmlformats.org/officeDocument/2006/relationships/hyperlink" Target="http://www.graceformadison.com/" TargetMode="External"/><Relationship Id="rId77" Type="http://schemas.openxmlformats.org/officeDocument/2006/relationships/hyperlink" Target="mailto:info@cvillegrace.org" TargetMode="External"/><Relationship Id="rId1767" Type="http://schemas.openxmlformats.org/officeDocument/2006/relationships/hyperlink" Target="mailto:mhcoffice@madisonheightschurch.com" TargetMode="External"/><Relationship Id="rId76" Type="http://schemas.openxmlformats.org/officeDocument/2006/relationships/hyperlink" Target="http://www.cvillegrace.org/" TargetMode="External"/><Relationship Id="rId1768" Type="http://schemas.openxmlformats.org/officeDocument/2006/relationships/hyperlink" Target="http://www.mainstreetpres.org/" TargetMode="External"/><Relationship Id="rId79" Type="http://schemas.openxmlformats.org/officeDocument/2006/relationships/hyperlink" Target="mailto:secretary@gracecovenantpca.org" TargetMode="External"/><Relationship Id="rId1769" Type="http://schemas.openxmlformats.org/officeDocument/2006/relationships/hyperlink" Target="mailto:mainstreetpres@gmail.com" TargetMode="External"/><Relationship Id="rId78" Type="http://schemas.openxmlformats.org/officeDocument/2006/relationships/hyperlink" Target="http://www.gracecovenantpca.org/" TargetMode="External"/><Relationship Id="rId71" Type="http://schemas.openxmlformats.org/officeDocument/2006/relationships/hyperlink" Target="mailto:office@cov-pres.org" TargetMode="External"/><Relationship Id="rId70" Type="http://schemas.openxmlformats.org/officeDocument/2006/relationships/hyperlink" Target="http://www.cov-pres.org/" TargetMode="External"/><Relationship Id="rId1760" Type="http://schemas.openxmlformats.org/officeDocument/2006/relationships/hyperlink" Target="http://www.highlandspca.org/" TargetMode="External"/><Relationship Id="rId1761" Type="http://schemas.openxmlformats.org/officeDocument/2006/relationships/hyperlink" Target="mailto:office@highlandspca.org" TargetMode="External"/><Relationship Id="rId1762" Type="http://schemas.openxmlformats.org/officeDocument/2006/relationships/hyperlink" Target="http://www.lakelandpres.org/" TargetMode="External"/><Relationship Id="rId62" Type="http://schemas.openxmlformats.org/officeDocument/2006/relationships/hyperlink" Target="http://www.redeemerlynchburg.org/" TargetMode="External"/><Relationship Id="rId1796" Type="http://schemas.openxmlformats.org/officeDocument/2006/relationships/hyperlink" Target="http://www.chespres.org/" TargetMode="External"/><Relationship Id="rId61" Type="http://schemas.openxmlformats.org/officeDocument/2006/relationships/hyperlink" Target="mailto:office@westminsterpca.com" TargetMode="External"/><Relationship Id="rId1797" Type="http://schemas.openxmlformats.org/officeDocument/2006/relationships/hyperlink" Target="mailto:info@chespres.org" TargetMode="External"/><Relationship Id="rId64" Type="http://schemas.openxmlformats.org/officeDocument/2006/relationships/hyperlink" Target="http://www.christcentralcville.org/" TargetMode="External"/><Relationship Id="rId1798" Type="http://schemas.openxmlformats.org/officeDocument/2006/relationships/hyperlink" Target="http://www.comopres.org/" TargetMode="External"/><Relationship Id="rId63" Type="http://schemas.openxmlformats.org/officeDocument/2006/relationships/hyperlink" Target="mailto:elders@redeemerlynchburg.org" TargetMode="External"/><Relationship Id="rId1799" Type="http://schemas.openxmlformats.org/officeDocument/2006/relationships/hyperlink" Target="http://www.cpcstl.org/" TargetMode="External"/><Relationship Id="rId66" Type="http://schemas.openxmlformats.org/officeDocument/2006/relationships/hyperlink" Target="http://www.christ-presbyterian.org/" TargetMode="External"/><Relationship Id="rId65" Type="http://schemas.openxmlformats.org/officeDocument/2006/relationships/hyperlink" Target="mailto:info@christcentralcville.org" TargetMode="External"/><Relationship Id="rId68" Type="http://schemas.openxmlformats.org/officeDocument/2006/relationships/hyperlink" Target="http://www.ctkroanoke.org/" TargetMode="External"/><Relationship Id="rId67" Type="http://schemas.openxmlformats.org/officeDocument/2006/relationships/hyperlink" Target="mailto:bill@christ-presbyterian.org" TargetMode="External"/><Relationship Id="rId60" Type="http://schemas.openxmlformats.org/officeDocument/2006/relationships/hyperlink" Target="http://www.westminsterpca.com/" TargetMode="External"/><Relationship Id="rId69" Type="http://schemas.openxmlformats.org/officeDocument/2006/relationships/hyperlink" Target="mailto:office@ctkroanoke.org" TargetMode="External"/><Relationship Id="rId1790" Type="http://schemas.openxmlformats.org/officeDocument/2006/relationships/hyperlink" Target="http://www.steenscreekpres.org/" TargetMode="External"/><Relationship Id="rId1791" Type="http://schemas.openxmlformats.org/officeDocument/2006/relationships/hyperlink" Target="mailto:danny@steenscreekpres.org" TargetMode="External"/><Relationship Id="rId1792" Type="http://schemas.openxmlformats.org/officeDocument/2006/relationships/hyperlink" Target="http://www.wpcvicksburg.com/" TargetMode="External"/><Relationship Id="rId1793" Type="http://schemas.openxmlformats.org/officeDocument/2006/relationships/hyperlink" Target="mailto:wpcvicksburg@gmail.com" TargetMode="External"/><Relationship Id="rId1794" Type="http://schemas.openxmlformats.org/officeDocument/2006/relationships/hyperlink" Target="http://www.wynndalepca.org/" TargetMode="External"/><Relationship Id="rId1795" Type="http://schemas.openxmlformats.org/officeDocument/2006/relationships/hyperlink" Target="mailto:wynndalepres@gmail.com" TargetMode="External"/><Relationship Id="rId51" Type="http://schemas.openxmlformats.org/officeDocument/2006/relationships/hyperlink" Target="https://www.middlesexpca.com/" TargetMode="External"/><Relationship Id="rId1785" Type="http://schemas.openxmlformats.org/officeDocument/2006/relationships/hyperlink" Target="mailto:z.byrd@raymondpresbyterianchurch.com" TargetMode="External"/><Relationship Id="rId50" Type="http://schemas.openxmlformats.org/officeDocument/2006/relationships/hyperlink" Target="http://www.hillcrestpresbyterian.org/" TargetMode="External"/><Relationship Id="rId1786" Type="http://schemas.openxmlformats.org/officeDocument/2006/relationships/hyperlink" Target="http://www.redeemerjackson.com/" TargetMode="External"/><Relationship Id="rId53" Type="http://schemas.openxmlformats.org/officeDocument/2006/relationships/hyperlink" Target="mailto:pastorjared@newlifehopewell.com" TargetMode="External"/><Relationship Id="rId1787" Type="http://schemas.openxmlformats.org/officeDocument/2006/relationships/hyperlink" Target="mailto:office@redeemerjackson.com" TargetMode="External"/><Relationship Id="rId52" Type="http://schemas.openxmlformats.org/officeDocument/2006/relationships/hyperlink" Target="http://www.newlifehopewell.com/" TargetMode="External"/><Relationship Id="rId1788" Type="http://schemas.openxmlformats.org/officeDocument/2006/relationships/hyperlink" Target="http://www.secondpresyazoo.org/" TargetMode="External"/><Relationship Id="rId55" Type="http://schemas.openxmlformats.org/officeDocument/2006/relationships/hyperlink" Target="mailto:richcrofutt@rpcofslatelickpca.com" TargetMode="External"/><Relationship Id="rId1789" Type="http://schemas.openxmlformats.org/officeDocument/2006/relationships/hyperlink" Target="mailto:secondpresyazooms@gmail.com" TargetMode="External"/><Relationship Id="rId54" Type="http://schemas.openxmlformats.org/officeDocument/2006/relationships/hyperlink" Target="http://www.rpcofslatelickpca.com/" TargetMode="External"/><Relationship Id="rId57" Type="http://schemas.openxmlformats.org/officeDocument/2006/relationships/hyperlink" Target="mailto:rscpca@gmail.com" TargetMode="External"/><Relationship Id="rId56" Type="http://schemas.openxmlformats.org/officeDocument/2006/relationships/hyperlink" Target="http://www.rockyspringschurch.org/" TargetMode="External"/><Relationship Id="rId59" Type="http://schemas.openxmlformats.org/officeDocument/2006/relationships/hyperlink" Target="mailto:westeriepca@gmail.com" TargetMode="External"/><Relationship Id="rId58" Type="http://schemas.openxmlformats.org/officeDocument/2006/relationships/hyperlink" Target="http://www.wepca.org/" TargetMode="External"/><Relationship Id="rId1780" Type="http://schemas.openxmlformats.org/officeDocument/2006/relationships/hyperlink" Target="http://www.pinehavenpres.org/" TargetMode="External"/><Relationship Id="rId1781" Type="http://schemas.openxmlformats.org/officeDocument/2006/relationships/hyperlink" Target="mailto:office@pinehavenpres.org" TargetMode="External"/><Relationship Id="rId1782" Type="http://schemas.openxmlformats.org/officeDocument/2006/relationships/hyperlink" Target="http://www.providenceclinton.org/" TargetMode="External"/><Relationship Id="rId1783" Type="http://schemas.openxmlformats.org/officeDocument/2006/relationships/hyperlink" Target="mailto:ian@ppcpca.com" TargetMode="External"/><Relationship Id="rId1784" Type="http://schemas.openxmlformats.org/officeDocument/2006/relationships/hyperlink" Target="http://www.raymondpresbyterianchurch.com/" TargetMode="External"/><Relationship Id="rId2269" Type="http://schemas.openxmlformats.org/officeDocument/2006/relationships/hyperlink" Target="http://www.npcdublin.org/" TargetMode="External"/><Relationship Id="rId349" Type="http://schemas.openxmlformats.org/officeDocument/2006/relationships/hyperlink" Target="mailto:scpca@cfl.rr.com" TargetMode="External"/><Relationship Id="rId348" Type="http://schemas.openxmlformats.org/officeDocument/2006/relationships/hyperlink" Target="http://www.sprucecreekpca.org/" TargetMode="External"/><Relationship Id="rId347" Type="http://schemas.openxmlformats.org/officeDocument/2006/relationships/hyperlink" Target="mailto:spc@springspca.org" TargetMode="External"/><Relationship Id="rId346" Type="http://schemas.openxmlformats.org/officeDocument/2006/relationships/hyperlink" Target="http://www.springspca.org/" TargetMode="External"/><Relationship Id="rId2260" Type="http://schemas.openxmlformats.org/officeDocument/2006/relationships/hyperlink" Target="mailto:contact@hopelexington.org" TargetMode="External"/><Relationship Id="rId341" Type="http://schemas.openxmlformats.org/officeDocument/2006/relationships/hyperlink" Target="http://www.sevenrivers.org/" TargetMode="External"/><Relationship Id="rId2261" Type="http://schemas.openxmlformats.org/officeDocument/2006/relationships/hyperlink" Target="http://www.kingscrosscommunity.com/" TargetMode="External"/><Relationship Id="rId340" Type="http://schemas.openxmlformats.org/officeDocument/2006/relationships/hyperlink" Target="mailto:info@sachapel.com" TargetMode="External"/><Relationship Id="rId2262" Type="http://schemas.openxmlformats.org/officeDocument/2006/relationships/hyperlink" Target="mailto:casey@kingscrosscommunity.com" TargetMode="External"/><Relationship Id="rId2263" Type="http://schemas.openxmlformats.org/officeDocument/2006/relationships/hyperlink" Target="http://www.livinghopepca.org/" TargetMode="External"/><Relationship Id="rId2264" Type="http://schemas.openxmlformats.org/officeDocument/2006/relationships/hyperlink" Target="mailto:info@livinghopepca.org" TargetMode="External"/><Relationship Id="rId345" Type="http://schemas.openxmlformats.org/officeDocument/2006/relationships/hyperlink" Target="http://https//www.sflcbc.org" TargetMode="External"/><Relationship Id="rId2265" Type="http://schemas.openxmlformats.org/officeDocument/2006/relationships/hyperlink" Target="http://www.newcitycincy.org/" TargetMode="External"/><Relationship Id="rId344" Type="http://schemas.openxmlformats.org/officeDocument/2006/relationships/hyperlink" Target="mailto:sspeaks@sevenrivers.org" TargetMode="External"/><Relationship Id="rId2266" Type="http://schemas.openxmlformats.org/officeDocument/2006/relationships/hyperlink" Target="mailto:amy.samad@newcitycincy.org" TargetMode="External"/><Relationship Id="rId343" Type="http://schemas.openxmlformats.org/officeDocument/2006/relationships/hyperlink" Target="http://sevenriversvillages.org/" TargetMode="External"/><Relationship Id="rId2267" Type="http://schemas.openxmlformats.org/officeDocument/2006/relationships/hyperlink" Target="http://www.northcincy.org/" TargetMode="External"/><Relationship Id="rId342" Type="http://schemas.openxmlformats.org/officeDocument/2006/relationships/hyperlink" Target="mailto:srpc@sevenrivers.org" TargetMode="External"/><Relationship Id="rId2268" Type="http://schemas.openxmlformats.org/officeDocument/2006/relationships/hyperlink" Target="mailto:info@northcincy.org" TargetMode="External"/><Relationship Id="rId2258" Type="http://schemas.openxmlformats.org/officeDocument/2006/relationships/hyperlink" Target="mailto:office@gracedanville.org" TargetMode="External"/><Relationship Id="rId2259" Type="http://schemas.openxmlformats.org/officeDocument/2006/relationships/hyperlink" Target="http://hopelexington.org/" TargetMode="External"/><Relationship Id="rId338" Type="http://schemas.openxmlformats.org/officeDocument/2006/relationships/hyperlink" Target="mailto:riveroaks@riveroakschurch.com" TargetMode="External"/><Relationship Id="rId337" Type="http://schemas.openxmlformats.org/officeDocument/2006/relationships/hyperlink" Target="http://www.riveroakschurch.com/" TargetMode="External"/><Relationship Id="rId336" Type="http://schemas.openxmlformats.org/officeDocument/2006/relationships/hyperlink" Target="mailto:office@myredeemer.cc" TargetMode="External"/><Relationship Id="rId335" Type="http://schemas.openxmlformats.org/officeDocument/2006/relationships/hyperlink" Target="http://www.myredeemer.cc/" TargetMode="External"/><Relationship Id="rId339" Type="http://schemas.openxmlformats.org/officeDocument/2006/relationships/hyperlink" Target="http://sachapel.com/" TargetMode="External"/><Relationship Id="rId330" Type="http://schemas.openxmlformats.org/officeDocument/2006/relationships/hyperlink" Target="mailto:pineridgepca@gmail.com" TargetMode="External"/><Relationship Id="rId2250" Type="http://schemas.openxmlformats.org/officeDocument/2006/relationships/hyperlink" Target="mailto:office@graceandpeacepca.org" TargetMode="External"/><Relationship Id="rId2251" Type="http://schemas.openxmlformats.org/officeDocument/2006/relationships/hyperlink" Target="http://www.gracecentral.org/" TargetMode="External"/><Relationship Id="rId2252" Type="http://schemas.openxmlformats.org/officeDocument/2006/relationships/hyperlink" Target="mailto:elders@gracecentral.org" TargetMode="External"/><Relationship Id="rId2253" Type="http://schemas.openxmlformats.org/officeDocument/2006/relationships/hyperlink" Target="http://gcepca.org/" TargetMode="External"/><Relationship Id="rId334" Type="http://schemas.openxmlformats.org/officeDocument/2006/relationships/hyperlink" Target="mailto:info@rpcinverness.com" TargetMode="External"/><Relationship Id="rId2254" Type="http://schemas.openxmlformats.org/officeDocument/2006/relationships/hyperlink" Target="mailto:info@gcepca.org" TargetMode="External"/><Relationship Id="rId333" Type="http://schemas.openxmlformats.org/officeDocument/2006/relationships/hyperlink" Target="http://www.rpcinverness.com/" TargetMode="External"/><Relationship Id="rId2255" Type="http://schemas.openxmlformats.org/officeDocument/2006/relationships/hyperlink" Target="http://www.gracefellowshipmiddlesboro.org/" TargetMode="External"/><Relationship Id="rId332" Type="http://schemas.openxmlformats.org/officeDocument/2006/relationships/hyperlink" Target="mailto:Hello@rccocala.com" TargetMode="External"/><Relationship Id="rId2256" Type="http://schemas.openxmlformats.org/officeDocument/2006/relationships/hyperlink" Target="mailto:gracefellowshipmiddlesboro@gmail.com" TargetMode="External"/><Relationship Id="rId331" Type="http://schemas.openxmlformats.org/officeDocument/2006/relationships/hyperlink" Target="http://www.rccocala.com/" TargetMode="External"/><Relationship Id="rId2257" Type="http://schemas.openxmlformats.org/officeDocument/2006/relationships/hyperlink" Target="http://www.gracedanville.org/" TargetMode="External"/><Relationship Id="rId370" Type="http://schemas.openxmlformats.org/officeDocument/2006/relationships/hyperlink" Target="mailto:GraceChurchMacon@aol.com" TargetMode="External"/><Relationship Id="rId369" Type="http://schemas.openxmlformats.org/officeDocument/2006/relationships/hyperlink" Target="http://www.gracechurchmacon.com/" TargetMode="External"/><Relationship Id="rId368" Type="http://schemas.openxmlformats.org/officeDocument/2006/relationships/hyperlink" Target="mailto:info@fpcmacon.org" TargetMode="External"/><Relationship Id="rId2280" Type="http://schemas.openxmlformats.org/officeDocument/2006/relationships/hyperlink" Target="mailto:office@tcpca.org" TargetMode="External"/><Relationship Id="rId2281" Type="http://schemas.openxmlformats.org/officeDocument/2006/relationships/hyperlink" Target="http://www.thegranvillechapel.com/" TargetMode="External"/><Relationship Id="rId2282" Type="http://schemas.openxmlformats.org/officeDocument/2006/relationships/hyperlink" Target="mailto:office@thegranvillechapel.com" TargetMode="External"/><Relationship Id="rId363" Type="http://schemas.openxmlformats.org/officeDocument/2006/relationships/hyperlink" Target="http://www.covenantpcawr.org/" TargetMode="External"/><Relationship Id="rId2283" Type="http://schemas.openxmlformats.org/officeDocument/2006/relationships/hyperlink" Target="http://www.trinitychurchpca.org/" TargetMode="External"/><Relationship Id="rId362" Type="http://schemas.openxmlformats.org/officeDocument/2006/relationships/hyperlink" Target="mailto:khbryan@gmail.com" TargetMode="External"/><Relationship Id="rId2284" Type="http://schemas.openxmlformats.org/officeDocument/2006/relationships/hyperlink" Target="mailto:curt@trinitychurchpca.org" TargetMode="External"/><Relationship Id="rId361" Type="http://schemas.openxmlformats.org/officeDocument/2006/relationships/hyperlink" Target="http://covenantchurchmville.org/" TargetMode="External"/><Relationship Id="rId2285" Type="http://schemas.openxmlformats.org/officeDocument/2006/relationships/hyperlink" Target="http://www.trinitynky.org/" TargetMode="External"/><Relationship Id="rId360" Type="http://schemas.openxmlformats.org/officeDocument/2006/relationships/hyperlink" Target="mailto:ccpc.pca@gmail.com" TargetMode="External"/><Relationship Id="rId2286" Type="http://schemas.openxmlformats.org/officeDocument/2006/relationships/hyperlink" Target="mailto:chuckhickey@trinitynky.org" TargetMode="External"/><Relationship Id="rId367" Type="http://schemas.openxmlformats.org/officeDocument/2006/relationships/hyperlink" Target="http://www.fpcmacon.org/" TargetMode="External"/><Relationship Id="rId2287" Type="http://schemas.openxmlformats.org/officeDocument/2006/relationships/hyperlink" Target="http://www.wcpc.org/" TargetMode="External"/><Relationship Id="rId366" Type="http://schemas.openxmlformats.org/officeDocument/2006/relationships/hyperlink" Target="mailto:dayspringpcaforsyth@gmail.com" TargetMode="External"/><Relationship Id="rId2288" Type="http://schemas.openxmlformats.org/officeDocument/2006/relationships/hyperlink" Target="mailto:info@wcpc.org" TargetMode="External"/><Relationship Id="rId365" Type="http://schemas.openxmlformats.org/officeDocument/2006/relationships/hyperlink" Target="http://www.dayspringpca.com/" TargetMode="External"/><Relationship Id="rId2289" Type="http://schemas.openxmlformats.org/officeDocument/2006/relationships/hyperlink" Target="http://bridgessgv.com/" TargetMode="External"/><Relationship Id="rId364" Type="http://schemas.openxmlformats.org/officeDocument/2006/relationships/hyperlink" Target="mailto:covenantpcawr@gmail.com" TargetMode="External"/><Relationship Id="rId95" Type="http://schemas.openxmlformats.org/officeDocument/2006/relationships/hyperlink" Target="http://www.provroanoke.org/" TargetMode="External"/><Relationship Id="rId94" Type="http://schemas.openxmlformats.org/officeDocument/2006/relationships/hyperlink" Target="mailto:office@providencechristiansburg.org" TargetMode="External"/><Relationship Id="rId97" Type="http://schemas.openxmlformats.org/officeDocument/2006/relationships/hyperlink" Target="http://www.tab-pres.org/" TargetMode="External"/><Relationship Id="rId96" Type="http://schemas.openxmlformats.org/officeDocument/2006/relationships/hyperlink" Target="mailto:jake@provroanoke.org" TargetMode="External"/><Relationship Id="rId99" Type="http://schemas.openxmlformats.org/officeDocument/2006/relationships/hyperlink" Target="http://www.trinitycville.org/" TargetMode="External"/><Relationship Id="rId98" Type="http://schemas.openxmlformats.org/officeDocument/2006/relationships/hyperlink" Target="mailto:office@tab-pres.org" TargetMode="External"/><Relationship Id="rId91" Type="http://schemas.openxmlformats.org/officeDocument/2006/relationships/hyperlink" Target="http://www.mercypres.org/" TargetMode="External"/><Relationship Id="rId90" Type="http://schemas.openxmlformats.org/officeDocument/2006/relationships/hyperlink" Target="mailto:office@hopecrozet.org" TargetMode="External"/><Relationship Id="rId93" Type="http://schemas.openxmlformats.org/officeDocument/2006/relationships/hyperlink" Target="http://www.providencechristiansburg.org/" TargetMode="External"/><Relationship Id="rId92" Type="http://schemas.openxmlformats.org/officeDocument/2006/relationships/hyperlink" Target="mailto:office@mercypres.org" TargetMode="External"/><Relationship Id="rId359" Type="http://schemas.openxmlformats.org/officeDocument/2006/relationships/hyperlink" Target="http://www.ccpcthomasville.com/" TargetMode="External"/><Relationship Id="rId358" Type="http://schemas.openxmlformats.org/officeDocument/2006/relationships/hyperlink" Target="mailto:dtoller02@yahoo.com" TargetMode="External"/><Relationship Id="rId357" Type="http://schemas.openxmlformats.org/officeDocument/2006/relationships/hyperlink" Target="mailto:info@willowcreekchurch.org" TargetMode="External"/><Relationship Id="rId2270" Type="http://schemas.openxmlformats.org/officeDocument/2006/relationships/hyperlink" Target="mailto:office@npcdublin.org" TargetMode="External"/><Relationship Id="rId2271" Type="http://schemas.openxmlformats.org/officeDocument/2006/relationships/hyperlink" Target="http://www.redeemercincy.com/" TargetMode="External"/><Relationship Id="rId352" Type="http://schemas.openxmlformats.org/officeDocument/2006/relationships/hyperlink" Target="http://stpaulsorlando.com/" TargetMode="External"/><Relationship Id="rId2272" Type="http://schemas.openxmlformats.org/officeDocument/2006/relationships/hyperlink" Target="mailto:info@redeemercincy.com" TargetMode="External"/><Relationship Id="rId351" Type="http://schemas.openxmlformats.org/officeDocument/2006/relationships/hyperlink" Target="mailto:info@stjohnspca.org" TargetMode="External"/><Relationship Id="rId2273" Type="http://schemas.openxmlformats.org/officeDocument/2006/relationships/hyperlink" Target="http://www.redeemer-pca.com/" TargetMode="External"/><Relationship Id="rId350" Type="http://schemas.openxmlformats.org/officeDocument/2006/relationships/hyperlink" Target="http://stjohnspca.com/" TargetMode="External"/><Relationship Id="rId2274" Type="http://schemas.openxmlformats.org/officeDocument/2006/relationships/hyperlink" Target="mailto:fritz@redeemer-pca.com" TargetMode="External"/><Relationship Id="rId2275" Type="http://schemas.openxmlformats.org/officeDocument/2006/relationships/hyperlink" Target="http://www.stjohncincy.org/" TargetMode="External"/><Relationship Id="rId356" Type="http://schemas.openxmlformats.org/officeDocument/2006/relationships/hyperlink" Target="http://www.willowcreekchurch.org/" TargetMode="External"/><Relationship Id="rId2276" Type="http://schemas.openxmlformats.org/officeDocument/2006/relationships/hyperlink" Target="mailto:billy@stjohncincy.org" TargetMode="External"/><Relationship Id="rId355" Type="http://schemas.openxmlformats.org/officeDocument/2006/relationships/hyperlink" Target="mailto:upcoffice@upcorlando.org" TargetMode="External"/><Relationship Id="rId2277" Type="http://schemas.openxmlformats.org/officeDocument/2006/relationships/hyperlink" Target="http://www.sdpc.org/" TargetMode="External"/><Relationship Id="rId354" Type="http://schemas.openxmlformats.org/officeDocument/2006/relationships/hyperlink" Target="http://upcorlando.org/" TargetMode="External"/><Relationship Id="rId2278" Type="http://schemas.openxmlformats.org/officeDocument/2006/relationships/hyperlink" Target="mailto:office@sdpc.org" TargetMode="External"/><Relationship Id="rId353" Type="http://schemas.openxmlformats.org/officeDocument/2006/relationships/hyperlink" Target="mailto:staff@stpaulsorlando.com" TargetMode="External"/><Relationship Id="rId2279" Type="http://schemas.openxmlformats.org/officeDocument/2006/relationships/hyperlink" Target="http://www.tcpca.org/" TargetMode="External"/><Relationship Id="rId2225" Type="http://schemas.openxmlformats.org/officeDocument/2006/relationships/hyperlink" Target="http://www.storychurchmayfield.com/" TargetMode="External"/><Relationship Id="rId2226" Type="http://schemas.openxmlformats.org/officeDocument/2006/relationships/hyperlink" Target="mailto:jeremyk@storychurchmayfield.com" TargetMode="External"/><Relationship Id="rId2227" Type="http://schemas.openxmlformats.org/officeDocument/2006/relationships/hyperlink" Target="http://www.heightspres.org/" TargetMode="External"/><Relationship Id="rId2228" Type="http://schemas.openxmlformats.org/officeDocument/2006/relationships/hyperlink" Target="mailto:office@heightspres.org" TargetMode="External"/><Relationship Id="rId2229" Type="http://schemas.openxmlformats.org/officeDocument/2006/relationships/hyperlink" Target="http://trinitychurchohio.org/" TargetMode="External"/><Relationship Id="rId305" Type="http://schemas.openxmlformats.org/officeDocument/2006/relationships/hyperlink" Target="mailto:office@immanuelpca.com" TargetMode="External"/><Relationship Id="rId304" Type="http://schemas.openxmlformats.org/officeDocument/2006/relationships/hyperlink" Target="http://www.immanuelpca.com/" TargetMode="External"/><Relationship Id="rId303" Type="http://schemas.openxmlformats.org/officeDocument/2006/relationships/hyperlink" Target="mailto:office@hopefellowshipocala.com" TargetMode="External"/><Relationship Id="rId302" Type="http://schemas.openxmlformats.org/officeDocument/2006/relationships/hyperlink" Target="https://hopefellowshippca.snappages.site/" TargetMode="External"/><Relationship Id="rId309" Type="http://schemas.openxmlformats.org/officeDocument/2006/relationships/hyperlink" Target="mailto:pablo@lavinaorlando.org" TargetMode="External"/><Relationship Id="rId308" Type="http://schemas.openxmlformats.org/officeDocument/2006/relationships/hyperlink" Target="http://lavinaorlando.org/" TargetMode="External"/><Relationship Id="rId307" Type="http://schemas.openxmlformats.org/officeDocument/2006/relationships/hyperlink" Target="mailto:hola@kissimmeefellowship.org" TargetMode="External"/><Relationship Id="rId306" Type="http://schemas.openxmlformats.org/officeDocument/2006/relationships/hyperlink" Target="http://kissimmeefellowship.org/" TargetMode="External"/><Relationship Id="rId2220" Type="http://schemas.openxmlformats.org/officeDocument/2006/relationships/hyperlink" Target="mailto:office@mansfield1st.com" TargetMode="External"/><Relationship Id="rId301" Type="http://schemas.openxmlformats.org/officeDocument/2006/relationships/hyperlink" Target="mailto:admin@gpcocala.org" TargetMode="External"/><Relationship Id="rId2221" Type="http://schemas.openxmlformats.org/officeDocument/2006/relationships/hyperlink" Target="http://www.redeemerohio.org/" TargetMode="External"/><Relationship Id="rId300" Type="http://schemas.openxmlformats.org/officeDocument/2006/relationships/hyperlink" Target="http://www.gpcocala.org/" TargetMode="External"/><Relationship Id="rId2222" Type="http://schemas.openxmlformats.org/officeDocument/2006/relationships/hyperlink" Target="mailto:office@redeemerohio.org" TargetMode="External"/><Relationship Id="rId2223" Type="http://schemas.openxmlformats.org/officeDocument/2006/relationships/hyperlink" Target="http://www.stonebridgepres.org/" TargetMode="External"/><Relationship Id="rId2224" Type="http://schemas.openxmlformats.org/officeDocument/2006/relationships/hyperlink" Target="mailto:office@stonebridgepres.org" TargetMode="External"/><Relationship Id="rId2214" Type="http://schemas.openxmlformats.org/officeDocument/2006/relationships/hyperlink" Target="mailto:info@cpcboardman.org" TargetMode="External"/><Relationship Id="rId2215" Type="http://schemas.openxmlformats.org/officeDocument/2006/relationships/hyperlink" Target="http://www.gracechurchpca.org/" TargetMode="External"/><Relationship Id="rId2216" Type="http://schemas.openxmlformats.org/officeDocument/2006/relationships/hyperlink" Target="mailto:gracechurch@gracechurchpca.org" TargetMode="External"/><Relationship Id="rId2217" Type="http://schemas.openxmlformats.org/officeDocument/2006/relationships/hyperlink" Target="http://harvestpca.church/" TargetMode="External"/><Relationship Id="rId2218" Type="http://schemas.openxmlformats.org/officeDocument/2006/relationships/hyperlink" Target="mailto:office@harvestpca.com" TargetMode="External"/><Relationship Id="rId2219" Type="http://schemas.openxmlformats.org/officeDocument/2006/relationships/hyperlink" Target="http://www.mansfield1st.com/" TargetMode="External"/><Relationship Id="rId2210" Type="http://schemas.openxmlformats.org/officeDocument/2006/relationships/hyperlink" Target="mailto:info@smyrnapres.org" TargetMode="External"/><Relationship Id="rId2211" Type="http://schemas.openxmlformats.org/officeDocument/2006/relationships/hyperlink" Target="http://www.christpreskent.com/" TargetMode="External"/><Relationship Id="rId2212" Type="http://schemas.openxmlformats.org/officeDocument/2006/relationships/hyperlink" Target="mailto:jacob@christpreskent.com" TargetMode="External"/><Relationship Id="rId2213" Type="http://schemas.openxmlformats.org/officeDocument/2006/relationships/hyperlink" Target="http://cpcboardman.org/" TargetMode="External"/><Relationship Id="rId2247" Type="http://schemas.openxmlformats.org/officeDocument/2006/relationships/hyperlink" Target="http://www.faithpca.org/" TargetMode="External"/><Relationship Id="rId2248" Type="http://schemas.openxmlformats.org/officeDocument/2006/relationships/hyperlink" Target="mailto:matt@faithpca.org" TargetMode="External"/><Relationship Id="rId2249" Type="http://schemas.openxmlformats.org/officeDocument/2006/relationships/hyperlink" Target="http://www.graceandpeacepca.org/" TargetMode="External"/><Relationship Id="rId327" Type="http://schemas.openxmlformats.org/officeDocument/2006/relationships/hyperlink" Target="http://www.ocecc.org/" TargetMode="External"/><Relationship Id="rId326" Type="http://schemas.openxmlformats.org/officeDocument/2006/relationships/hyperlink" Target="mailto:info@orangewood.org" TargetMode="External"/><Relationship Id="rId325" Type="http://schemas.openxmlformats.org/officeDocument/2006/relationships/hyperlink" Target="http://www.orangewood.org/" TargetMode="External"/><Relationship Id="rId324" Type="http://schemas.openxmlformats.org/officeDocument/2006/relationships/hyperlink" Target="mailto:office@northsidepca.org" TargetMode="External"/><Relationship Id="rId329" Type="http://schemas.openxmlformats.org/officeDocument/2006/relationships/hyperlink" Target="http://www.pineridgepca.org/" TargetMode="External"/><Relationship Id="rId328" Type="http://schemas.openxmlformats.org/officeDocument/2006/relationships/hyperlink" Target="mailto:servants@ocecc.org" TargetMode="External"/><Relationship Id="rId2240" Type="http://schemas.openxmlformats.org/officeDocument/2006/relationships/hyperlink" Target="mailto:bbeatty@windstream.net" TargetMode="External"/><Relationship Id="rId2241" Type="http://schemas.openxmlformats.org/officeDocument/2006/relationships/hyperlink" Target="http://www.communitypca.org/" TargetMode="External"/><Relationship Id="rId2242" Type="http://schemas.openxmlformats.org/officeDocument/2006/relationships/hyperlink" Target="mailto:gdlawrence1997@gmail.com" TargetMode="External"/><Relationship Id="rId323" Type="http://schemas.openxmlformats.org/officeDocument/2006/relationships/hyperlink" Target="http://www.northsidepca.org/" TargetMode="External"/><Relationship Id="rId2243" Type="http://schemas.openxmlformats.org/officeDocument/2006/relationships/hyperlink" Target="http://www.covenantrichmond.org/" TargetMode="External"/><Relationship Id="rId322" Type="http://schemas.openxmlformats.org/officeDocument/2006/relationships/hyperlink" Target="mailto:newcity@newcityorlando.com" TargetMode="External"/><Relationship Id="rId2244" Type="http://schemas.openxmlformats.org/officeDocument/2006/relationships/hyperlink" Target="mailto:admin@covenantrichmond.org" TargetMode="External"/><Relationship Id="rId321" Type="http://schemas.openxmlformats.org/officeDocument/2006/relationships/hyperlink" Target="http://www.newcityorlando.com/" TargetMode="External"/><Relationship Id="rId2245" Type="http://schemas.openxmlformats.org/officeDocument/2006/relationships/hyperlink" Target="http://www.covpcacyn.org/" TargetMode="External"/><Relationship Id="rId320" Type="http://schemas.openxmlformats.org/officeDocument/2006/relationships/hyperlink" Target="mailto:newlifechurchpca@gmail.com" TargetMode="External"/><Relationship Id="rId2246" Type="http://schemas.openxmlformats.org/officeDocument/2006/relationships/hyperlink" Target="mailto:emty44@live.com" TargetMode="External"/><Relationship Id="rId2236" Type="http://schemas.openxmlformats.org/officeDocument/2006/relationships/hyperlink" Target="mailto:brett@zcpca.org" TargetMode="External"/><Relationship Id="rId2237" Type="http://schemas.openxmlformats.org/officeDocument/2006/relationships/hyperlink" Target="http://christcincy.org/" TargetMode="External"/><Relationship Id="rId2238" Type="http://schemas.openxmlformats.org/officeDocument/2006/relationships/hyperlink" Target="mailto:eric@christcincy.org" TargetMode="External"/><Relationship Id="rId2239" Type="http://schemas.openxmlformats.org/officeDocument/2006/relationships/hyperlink" Target="http://ccpclex.org/" TargetMode="External"/><Relationship Id="rId316" Type="http://schemas.openxmlformats.org/officeDocument/2006/relationships/hyperlink" Target="http://newcitypalmbay.org/" TargetMode="External"/><Relationship Id="rId315" Type="http://schemas.openxmlformats.org/officeDocument/2006/relationships/hyperlink" Target="mailto:office@lakesidecovenant.com" TargetMode="External"/><Relationship Id="rId314" Type="http://schemas.openxmlformats.org/officeDocument/2006/relationships/hyperlink" Target="http://lakesidecovenant.com/" TargetMode="External"/><Relationship Id="rId313" Type="http://schemas.openxmlformats.org/officeDocument/2006/relationships/hyperlink" Target="mailto:info@lnpca.church" TargetMode="External"/><Relationship Id="rId319" Type="http://schemas.openxmlformats.org/officeDocument/2006/relationships/hyperlink" Target="http://yournewlife.church/" TargetMode="External"/><Relationship Id="rId318" Type="http://schemas.openxmlformats.org/officeDocument/2006/relationships/hyperlink" Target="mailto:office@newhopepca.com" TargetMode="External"/><Relationship Id="rId317" Type="http://schemas.openxmlformats.org/officeDocument/2006/relationships/hyperlink" Target="http://www.newhopepca.com/" TargetMode="External"/><Relationship Id="rId2230" Type="http://schemas.openxmlformats.org/officeDocument/2006/relationships/hyperlink" Target="mailto:trinitychurchohio@gmail.com" TargetMode="External"/><Relationship Id="rId2231" Type="http://schemas.openxmlformats.org/officeDocument/2006/relationships/hyperlink" Target="http://vetopca.org/" TargetMode="External"/><Relationship Id="rId312" Type="http://schemas.openxmlformats.org/officeDocument/2006/relationships/hyperlink" Target="http://www.lnpca.church/" TargetMode="External"/><Relationship Id="rId2232" Type="http://schemas.openxmlformats.org/officeDocument/2006/relationships/hyperlink" Target="mailto:vetopcachurch@gmail.com" TargetMode="External"/><Relationship Id="rId311" Type="http://schemas.openxmlformats.org/officeDocument/2006/relationships/hyperlink" Target="mailto:hello@lakebaldwinchurch.com" TargetMode="External"/><Relationship Id="rId2233" Type="http://schemas.openxmlformats.org/officeDocument/2006/relationships/hyperlink" Target="http://wrpres.com/" TargetMode="External"/><Relationship Id="rId310" Type="http://schemas.openxmlformats.org/officeDocument/2006/relationships/hyperlink" Target="http://www.lakebaldwinchurch.com/" TargetMode="External"/><Relationship Id="rId2234" Type="http://schemas.openxmlformats.org/officeDocument/2006/relationships/hyperlink" Target="mailto:jason@wrpres.com" TargetMode="External"/><Relationship Id="rId2235" Type="http://schemas.openxmlformats.org/officeDocument/2006/relationships/hyperlink" Target="http://www.zcpca.org/" TargetMode="External"/><Relationship Id="rId297" Type="http://schemas.openxmlformats.org/officeDocument/2006/relationships/hyperlink" Target="mailto:pastoralonso@FaithChurchBrooksville.com" TargetMode="External"/><Relationship Id="rId296" Type="http://schemas.openxmlformats.org/officeDocument/2006/relationships/hyperlink" Target="http://faithchurchbrooksville.com/" TargetMode="External"/><Relationship Id="rId295" Type="http://schemas.openxmlformats.org/officeDocument/2006/relationships/hyperlink" Target="mailto:admin@cpcoviedo.com" TargetMode="External"/><Relationship Id="rId294" Type="http://schemas.openxmlformats.org/officeDocument/2006/relationships/hyperlink" Target="http://cpcoviedo.com/" TargetMode="External"/><Relationship Id="rId299" Type="http://schemas.openxmlformats.org/officeDocument/2006/relationships/hyperlink" Target="mailto:gspcofficeocala@gmail.com" TargetMode="External"/><Relationship Id="rId298" Type="http://schemas.openxmlformats.org/officeDocument/2006/relationships/hyperlink" Target="http://www.gspcocala.com/" TargetMode="External"/><Relationship Id="rId271" Type="http://schemas.openxmlformats.org/officeDocument/2006/relationships/hyperlink" Target="mailto:secondstpres@gmail.com" TargetMode="External"/><Relationship Id="rId270" Type="http://schemas.openxmlformats.org/officeDocument/2006/relationships/hyperlink" Target="http://www.secondstpres.org/" TargetMode="External"/><Relationship Id="rId269" Type="http://schemas.openxmlformats.org/officeDocument/2006/relationships/hyperlink" Target="mailto:info@redeemerchurchpca.org" TargetMode="External"/><Relationship Id="rId264" Type="http://schemas.openxmlformats.org/officeDocument/2006/relationships/hyperlink" Target="http://lumbertonmissionchurch.org/" TargetMode="External"/><Relationship Id="rId263" Type="http://schemas.openxmlformats.org/officeDocument/2006/relationships/hyperlink" Target="mailto:ctmcaulay@gmail.com" TargetMode="External"/><Relationship Id="rId262" Type="http://schemas.openxmlformats.org/officeDocument/2006/relationships/hyperlink" Target="http://www.laketillerychurch.com/" TargetMode="External"/><Relationship Id="rId261" Type="http://schemas.openxmlformats.org/officeDocument/2006/relationships/hyperlink" Target="mailto:info@hopecommunity.com" TargetMode="External"/><Relationship Id="rId268" Type="http://schemas.openxmlformats.org/officeDocument/2006/relationships/hyperlink" Target="http://www.redeemerchurchpca.org/" TargetMode="External"/><Relationship Id="rId267" Type="http://schemas.openxmlformats.org/officeDocument/2006/relationships/hyperlink" Target="mailto:jwbowling42@yahoo.com" TargetMode="External"/><Relationship Id="rId266" Type="http://schemas.openxmlformats.org/officeDocument/2006/relationships/hyperlink" Target="mailto:jbwatson45@gmail.com" TargetMode="External"/><Relationship Id="rId265" Type="http://schemas.openxmlformats.org/officeDocument/2006/relationships/hyperlink" Target="mailto:pastor@lumbertonmissionchurch.org" TargetMode="External"/><Relationship Id="rId260" Type="http://schemas.openxmlformats.org/officeDocument/2006/relationships/hyperlink" Target="http://www.hopecommunity.com/" TargetMode="External"/><Relationship Id="rId259" Type="http://schemas.openxmlformats.org/officeDocument/2006/relationships/hyperlink" Target="mailto:dvinson@gracecarolina.org" TargetMode="External"/><Relationship Id="rId258" Type="http://schemas.openxmlformats.org/officeDocument/2006/relationships/hyperlink" Target="http://www.gracecarolina.org/" TargetMode="External"/><Relationship Id="rId2290" Type="http://schemas.openxmlformats.org/officeDocument/2006/relationships/hyperlink" Target="http://corpcavc.org/" TargetMode="External"/><Relationship Id="rId2291" Type="http://schemas.openxmlformats.org/officeDocument/2006/relationships/hyperlink" Target="mailto:sun@corpcavc.org" TargetMode="External"/><Relationship Id="rId2292" Type="http://schemas.openxmlformats.org/officeDocument/2006/relationships/hyperlink" Target="http://www.cpcsb.org/" TargetMode="External"/><Relationship Id="rId2293" Type="http://schemas.openxmlformats.org/officeDocument/2006/relationships/hyperlink" Target="mailto:office@cpcsb.org" TargetMode="External"/><Relationship Id="rId253" Type="http://schemas.openxmlformats.org/officeDocument/2006/relationships/hyperlink" Target="mailto:crossparkchurch@crossparkchurch.org" TargetMode="External"/><Relationship Id="rId2294" Type="http://schemas.openxmlformats.org/officeDocument/2006/relationships/hyperlink" Target="http://www.churchinthecanyon.org/" TargetMode="External"/><Relationship Id="rId252" Type="http://schemas.openxmlformats.org/officeDocument/2006/relationships/hyperlink" Target="http://www.crossparkchurch.org/" TargetMode="External"/><Relationship Id="rId2295" Type="http://schemas.openxmlformats.org/officeDocument/2006/relationships/hyperlink" Target="mailto:pastor@churchinthecanyon.org" TargetMode="External"/><Relationship Id="rId251" Type="http://schemas.openxmlformats.org/officeDocument/2006/relationships/hyperlink" Target="mailto:ccpadmin@crosscreekpca.org" TargetMode="External"/><Relationship Id="rId2296" Type="http://schemas.openxmlformats.org/officeDocument/2006/relationships/hyperlink" Target="http://www.citylightchurch.org/" TargetMode="External"/><Relationship Id="rId250" Type="http://schemas.openxmlformats.org/officeDocument/2006/relationships/hyperlink" Target="http://www.crosscreekpca.org/" TargetMode="External"/><Relationship Id="rId2297" Type="http://schemas.openxmlformats.org/officeDocument/2006/relationships/hyperlink" Target="mailto:dennis@citylightchurch.org" TargetMode="External"/><Relationship Id="rId257" Type="http://schemas.openxmlformats.org/officeDocument/2006/relationships/hyperlink" Target="mailto:fpcellerbe1803@gmail.com" TargetMode="External"/><Relationship Id="rId2298" Type="http://schemas.openxmlformats.org/officeDocument/2006/relationships/hyperlink" Target="http://www.gracepasadena.org/" TargetMode="External"/><Relationship Id="rId256" Type="http://schemas.openxmlformats.org/officeDocument/2006/relationships/hyperlink" Target="http://ellerbechurch.org/" TargetMode="External"/><Relationship Id="rId2299" Type="http://schemas.openxmlformats.org/officeDocument/2006/relationships/hyperlink" Target="mailto:info@gracepasadena.org" TargetMode="External"/><Relationship Id="rId255" Type="http://schemas.openxmlformats.org/officeDocument/2006/relationships/hyperlink" Target="mailto:admin@eastcharlottepres.org" TargetMode="External"/><Relationship Id="rId254" Type="http://schemas.openxmlformats.org/officeDocument/2006/relationships/hyperlink" Target="http://www.eastcharlottepres.org/" TargetMode="External"/><Relationship Id="rId293" Type="http://schemas.openxmlformats.org/officeDocument/2006/relationships/hyperlink" Target="mailto:hello@clccpca.org" TargetMode="External"/><Relationship Id="rId292" Type="http://schemas.openxmlformats.org/officeDocument/2006/relationships/hyperlink" Target="http://clccpca.org/" TargetMode="External"/><Relationship Id="rId291" Type="http://schemas.openxmlformats.org/officeDocument/2006/relationships/hyperlink" Target="mailto:info@covenantpalmbay.org" TargetMode="External"/><Relationship Id="rId290" Type="http://schemas.openxmlformats.org/officeDocument/2006/relationships/hyperlink" Target="http://www.covenantpalmbay.org/" TargetMode="External"/><Relationship Id="rId286" Type="http://schemas.openxmlformats.org/officeDocument/2006/relationships/hyperlink" Target="http://christunitedfellowship.org/" TargetMode="External"/><Relationship Id="rId285" Type="http://schemas.openxmlformats.org/officeDocument/2006/relationships/hyperlink" Target="mailto:info@ctkvb.org" TargetMode="External"/><Relationship Id="rId284" Type="http://schemas.openxmlformats.org/officeDocument/2006/relationships/hyperlink" Target="http://www.ctkvb.org/" TargetMode="External"/><Relationship Id="rId283" Type="http://schemas.openxmlformats.org/officeDocument/2006/relationships/hyperlink" Target="mailto:admin.cccoffice@gmail.com" TargetMode="External"/><Relationship Id="rId289" Type="http://schemas.openxmlformats.org/officeDocument/2006/relationships/hyperlink" Target="mailto:info@coquinachurchpca.org" TargetMode="External"/><Relationship Id="rId288" Type="http://schemas.openxmlformats.org/officeDocument/2006/relationships/hyperlink" Target="http://www.coquinachurchpca.org/" TargetMode="External"/><Relationship Id="rId287" Type="http://schemas.openxmlformats.org/officeDocument/2006/relationships/hyperlink" Target="mailto:info@cuforlando.org" TargetMode="External"/><Relationship Id="rId282" Type="http://schemas.openxmlformats.org/officeDocument/2006/relationships/hyperlink" Target="http://www.ccctitusville.org/" TargetMode="External"/><Relationship Id="rId281" Type="http://schemas.openxmlformats.org/officeDocument/2006/relationships/hyperlink" Target="mailto:admin@westcharlottechurch.com" TargetMode="External"/><Relationship Id="rId280" Type="http://schemas.openxmlformats.org/officeDocument/2006/relationships/hyperlink" Target="http://westcharlottechurch.com/" TargetMode="External"/><Relationship Id="rId275" Type="http://schemas.openxmlformats.org/officeDocument/2006/relationships/hyperlink" Target="mailto:info@sovereigngrace.org" TargetMode="External"/><Relationship Id="rId274" Type="http://schemas.openxmlformats.org/officeDocument/2006/relationships/hyperlink" Target="http://www.sovereigngrace.org/" TargetMode="External"/><Relationship Id="rId273" Type="http://schemas.openxmlformats.org/officeDocument/2006/relationships/hyperlink" Target="mailto:contactus@southcltpres.org" TargetMode="External"/><Relationship Id="rId272" Type="http://schemas.openxmlformats.org/officeDocument/2006/relationships/hyperlink" Target="http://www.southcltpres.org/" TargetMode="External"/><Relationship Id="rId279" Type="http://schemas.openxmlformats.org/officeDocument/2006/relationships/hyperlink" Target="mailto:info@vivecharlotte.com" TargetMode="External"/><Relationship Id="rId278" Type="http://schemas.openxmlformats.org/officeDocument/2006/relationships/hyperlink" Target="http://www.vivecharlotte.com/" TargetMode="External"/><Relationship Id="rId277" Type="http://schemas.openxmlformats.org/officeDocument/2006/relationships/hyperlink" Target="mailto:uptownchurch@uptownchurch.org" TargetMode="External"/><Relationship Id="rId276" Type="http://schemas.openxmlformats.org/officeDocument/2006/relationships/hyperlink" Target="http://www.uptownchurch.org/" TargetMode="External"/><Relationship Id="rId1851" Type="http://schemas.openxmlformats.org/officeDocument/2006/relationships/hyperlink" Target="mailto:info@allsaintspres.net" TargetMode="External"/><Relationship Id="rId1852" Type="http://schemas.openxmlformats.org/officeDocument/2006/relationships/hyperlink" Target="http://www.christcommunity.org/" TargetMode="External"/><Relationship Id="rId1853" Type="http://schemas.openxmlformats.org/officeDocument/2006/relationships/hyperlink" Target="mailto:info@christcommunity.org" TargetMode="External"/><Relationship Id="rId1854" Type="http://schemas.openxmlformats.org/officeDocument/2006/relationships/hyperlink" Target="http://www.christpres.org/" TargetMode="External"/><Relationship Id="rId1855" Type="http://schemas.openxmlformats.org/officeDocument/2006/relationships/hyperlink" Target="mailto:info@christpres.org" TargetMode="External"/><Relationship Id="rId1856" Type="http://schemas.openxmlformats.org/officeDocument/2006/relationships/hyperlink" Target="http://www.clarksvillepca.org/" TargetMode="External"/><Relationship Id="rId1857" Type="http://schemas.openxmlformats.org/officeDocument/2006/relationships/hyperlink" Target="mailto:cpcclarksville@gmail.com" TargetMode="External"/><Relationship Id="rId1858" Type="http://schemas.openxmlformats.org/officeDocument/2006/relationships/hyperlink" Target="http://ccen.org/" TargetMode="External"/><Relationship Id="rId1859" Type="http://schemas.openxmlformats.org/officeDocument/2006/relationships/hyperlink" Target="mailto:info@ccen.org" TargetMode="External"/><Relationship Id="rId1850" Type="http://schemas.openxmlformats.org/officeDocument/2006/relationships/hyperlink" Target="http://allsaintspres.net/" TargetMode="External"/><Relationship Id="rId1840" Type="http://schemas.openxmlformats.org/officeDocument/2006/relationships/hyperlink" Target="http://www.springhillspca.org/" TargetMode="External"/><Relationship Id="rId1841" Type="http://schemas.openxmlformats.org/officeDocument/2006/relationships/hyperlink" Target="mailto:office@springhillspca.org" TargetMode="External"/><Relationship Id="rId1842" Type="http://schemas.openxmlformats.org/officeDocument/2006/relationships/hyperlink" Target="http://www.trinity-pca.com/" TargetMode="External"/><Relationship Id="rId1843" Type="http://schemas.openxmlformats.org/officeDocument/2006/relationships/hyperlink" Target="mailto:trinity@trinityunion.org" TargetMode="External"/><Relationship Id="rId1844" Type="http://schemas.openxmlformats.org/officeDocument/2006/relationships/hyperlink" Target="http://www.trinitychurchkirkwood.org/" TargetMode="External"/><Relationship Id="rId1845" Type="http://schemas.openxmlformats.org/officeDocument/2006/relationships/hyperlink" Target="mailto:info@trinitychurchkirkwood.org" TargetMode="External"/><Relationship Id="rId1846" Type="http://schemas.openxmlformats.org/officeDocument/2006/relationships/hyperlink" Target="http://www.truecommunitykv.org/" TargetMode="External"/><Relationship Id="rId1847" Type="http://schemas.openxmlformats.org/officeDocument/2006/relationships/hyperlink" Target="mailto:patrick@truecommunitykv.org" TargetMode="External"/><Relationship Id="rId1848" Type="http://schemas.openxmlformats.org/officeDocument/2006/relationships/hyperlink" Target="http://www.twinoakschurch.org/" TargetMode="External"/><Relationship Id="rId1849" Type="http://schemas.openxmlformats.org/officeDocument/2006/relationships/hyperlink" Target="mailto:twinoakspca@twinoakschurch.org" TargetMode="External"/><Relationship Id="rId1873" Type="http://schemas.openxmlformats.org/officeDocument/2006/relationships/hyperlink" Target="mailto:graceprescookeville@gmail.com" TargetMode="External"/><Relationship Id="rId1874" Type="http://schemas.openxmlformats.org/officeDocument/2006/relationships/hyperlink" Target="http://www.hickorygrovepca.org/" TargetMode="External"/><Relationship Id="rId1875" Type="http://schemas.openxmlformats.org/officeDocument/2006/relationships/hyperlink" Target="mailto:office@hickorygrovepca.org" TargetMode="External"/><Relationship Id="rId1876" Type="http://schemas.openxmlformats.org/officeDocument/2006/relationships/hyperlink" Target="http://www.midtownfellowship.org/" TargetMode="External"/><Relationship Id="rId1877" Type="http://schemas.openxmlformats.org/officeDocument/2006/relationships/hyperlink" Target="mailto:office@midtownfellowship.org" TargetMode="External"/><Relationship Id="rId1878" Type="http://schemas.openxmlformats.org/officeDocument/2006/relationships/hyperlink" Target="http://www.parishpres.org/" TargetMode="External"/><Relationship Id="rId1879" Type="http://schemas.openxmlformats.org/officeDocument/2006/relationships/hyperlink" Target="mailto:office@parishpres.org" TargetMode="External"/><Relationship Id="rId1870" Type="http://schemas.openxmlformats.org/officeDocument/2006/relationships/hyperlink" Target="http://www.gracepeacebg.com/" TargetMode="External"/><Relationship Id="rId1871" Type="http://schemas.openxmlformats.org/officeDocument/2006/relationships/hyperlink" Target="mailto:administrator@gracepeacebg.com" TargetMode="External"/><Relationship Id="rId1872" Type="http://schemas.openxmlformats.org/officeDocument/2006/relationships/hyperlink" Target="http://www.gracecookeville.org/" TargetMode="External"/><Relationship Id="rId1862" Type="http://schemas.openxmlformats.org/officeDocument/2006/relationships/hyperlink" Target="http://www.tullahomapca.org/" TargetMode="External"/><Relationship Id="rId1863" Type="http://schemas.openxmlformats.org/officeDocument/2006/relationships/hyperlink" Target="mailto:assist.covenant.tullahoma@gmail.com" TargetMode="External"/><Relationship Id="rId1864" Type="http://schemas.openxmlformats.org/officeDocument/2006/relationships/hyperlink" Target="http://www.covenantpres.com/" TargetMode="External"/><Relationship Id="rId1865" Type="http://schemas.openxmlformats.org/officeDocument/2006/relationships/hyperlink" Target="mailto:communications@covenantpres.com" TargetMode="External"/><Relationship Id="rId1866" Type="http://schemas.openxmlformats.org/officeDocument/2006/relationships/hyperlink" Target="http://www.crossroadsofthenations.org/" TargetMode="External"/><Relationship Id="rId1867" Type="http://schemas.openxmlformats.org/officeDocument/2006/relationships/hyperlink" Target="mailto:info@crossroadsofthenations.org" TargetMode="External"/><Relationship Id="rId1868" Type="http://schemas.openxmlformats.org/officeDocument/2006/relationships/hyperlink" Target="http://www.faithprespca.org/" TargetMode="External"/><Relationship Id="rId1869" Type="http://schemas.openxmlformats.org/officeDocument/2006/relationships/hyperlink" Target="mailto:faithpres@faithprespca.org" TargetMode="External"/><Relationship Id="rId1860" Type="http://schemas.openxmlformats.org/officeDocument/2006/relationships/hyperlink" Target="http://www.cornerstonepresfranklin.org/" TargetMode="External"/><Relationship Id="rId1861" Type="http://schemas.openxmlformats.org/officeDocument/2006/relationships/hyperlink" Target="mailto:office@cstonepres.org" TargetMode="External"/><Relationship Id="rId1810" Type="http://schemas.openxmlformats.org/officeDocument/2006/relationships/hyperlink" Target="mailto:gracepresfellowship@gmail.com" TargetMode="External"/><Relationship Id="rId1811" Type="http://schemas.openxmlformats.org/officeDocument/2006/relationships/hyperlink" Target="http://www.heritagewildwood.org/" TargetMode="External"/><Relationship Id="rId1812" Type="http://schemas.openxmlformats.org/officeDocument/2006/relationships/hyperlink" Target="mailto:info@heritagewildwood.org" TargetMode="External"/><Relationship Id="rId1813" Type="http://schemas.openxmlformats.org/officeDocument/2006/relationships/hyperlink" Target="http://www.hpcstl.org/" TargetMode="External"/><Relationship Id="rId1814" Type="http://schemas.openxmlformats.org/officeDocument/2006/relationships/hyperlink" Target="http://www.thekirk.org/" TargetMode="External"/><Relationship Id="rId1815" Type="http://schemas.openxmlformats.org/officeDocument/2006/relationships/hyperlink" Target="mailto:office@thekirk.org" TargetMode="External"/><Relationship Id="rId1816" Type="http://schemas.openxmlformats.org/officeDocument/2006/relationships/hyperlink" Target="http://www.midtownchurchstl.org/" TargetMode="External"/><Relationship Id="rId1817" Type="http://schemas.openxmlformats.org/officeDocument/2006/relationships/hyperlink" Target="mailto:admin@midtownchurchstl.org" TargetMode="External"/><Relationship Id="rId1818" Type="http://schemas.openxmlformats.org/officeDocument/2006/relationships/hyperlink" Target="http://www.midtownpres.com/" TargetMode="External"/><Relationship Id="rId1819" Type="http://schemas.openxmlformats.org/officeDocument/2006/relationships/hyperlink" Target="mailto:info@midtownpres.com" TargetMode="External"/><Relationship Id="rId1800" Type="http://schemas.openxmlformats.org/officeDocument/2006/relationships/hyperlink" Target="mailto:office@cpcstl.org" TargetMode="External"/><Relationship Id="rId1801" Type="http://schemas.openxmlformats.org/officeDocument/2006/relationships/hyperlink" Target="http://www.crossroadspres.com/" TargetMode="External"/><Relationship Id="rId1802" Type="http://schemas.openxmlformats.org/officeDocument/2006/relationships/hyperlink" Target="mailto:office@crossroadspres.com" TargetMode="External"/><Relationship Id="rId1803" Type="http://schemas.openxmlformats.org/officeDocument/2006/relationships/hyperlink" Target="http://www.goodshepherdpca.org/" TargetMode="External"/><Relationship Id="rId1804" Type="http://schemas.openxmlformats.org/officeDocument/2006/relationships/hyperlink" Target="mailto:office@goodshepherdpca.org" TargetMode="External"/><Relationship Id="rId1805" Type="http://schemas.openxmlformats.org/officeDocument/2006/relationships/hyperlink" Target="http://www.graceandpeacefellowship.org/" TargetMode="External"/><Relationship Id="rId1806" Type="http://schemas.openxmlformats.org/officeDocument/2006/relationships/hyperlink" Target="mailto:office@graceandpeacefellowship.org" TargetMode="External"/><Relationship Id="rId1807" Type="http://schemas.openxmlformats.org/officeDocument/2006/relationships/hyperlink" Target="http://www.gracepca.net/" TargetMode="External"/><Relationship Id="rId1808" Type="http://schemas.openxmlformats.org/officeDocument/2006/relationships/hyperlink" Target="mailto:gracechurch@gracepca.net" TargetMode="External"/><Relationship Id="rId1809" Type="http://schemas.openxmlformats.org/officeDocument/2006/relationships/hyperlink" Target="http://www.gracepresfellowship.org/" TargetMode="External"/><Relationship Id="rId1830" Type="http://schemas.openxmlformats.org/officeDocument/2006/relationships/hyperlink" Target="http://www.oldorchardchurch.org/" TargetMode="External"/><Relationship Id="rId1831" Type="http://schemas.openxmlformats.org/officeDocument/2006/relationships/hyperlink" Target="mailto:office@oldorchardchurch.org" TargetMode="External"/><Relationship Id="rId1832" Type="http://schemas.openxmlformats.org/officeDocument/2006/relationships/hyperlink" Target="http://www.redeemerpresbyterian.org/" TargetMode="External"/><Relationship Id="rId1833" Type="http://schemas.openxmlformats.org/officeDocument/2006/relationships/hyperlink" Target="mailto:admin@redeemerpresbyterian.org" TargetMode="External"/><Relationship Id="rId1834" Type="http://schemas.openxmlformats.org/officeDocument/2006/relationships/hyperlink" Target="http://www.redeeminggracepca.org/" TargetMode="External"/><Relationship Id="rId1835" Type="http://schemas.openxmlformats.org/officeDocument/2006/relationships/hyperlink" Target="mailto:rgfpca@gmail.com" TargetMode="External"/><Relationship Id="rId1836" Type="http://schemas.openxmlformats.org/officeDocument/2006/relationships/hyperlink" Target="http://restorationcommunity.net/" TargetMode="External"/><Relationship Id="rId1837" Type="http://schemas.openxmlformats.org/officeDocument/2006/relationships/hyperlink" Target="mailto:office@restorationcommunity.net" TargetMode="External"/><Relationship Id="rId1838" Type="http://schemas.openxmlformats.org/officeDocument/2006/relationships/hyperlink" Target="http://www.southcitychurch.com/" TargetMode="External"/><Relationship Id="rId1839" Type="http://schemas.openxmlformats.org/officeDocument/2006/relationships/hyperlink" Target="mailto:info@southcitychurch.com" TargetMode="External"/><Relationship Id="rId1820" Type="http://schemas.openxmlformats.org/officeDocument/2006/relationships/hyperlink" Target="http://www.newcity.org/" TargetMode="External"/><Relationship Id="rId1821" Type="http://schemas.openxmlformats.org/officeDocument/2006/relationships/hyperlink" Target="mailto:ncfstl@ncfstl.org" TargetMode="External"/><Relationship Id="rId1822" Type="http://schemas.openxmlformats.org/officeDocument/2006/relationships/hyperlink" Target="http://www.newcitysouth.org/" TargetMode="External"/><Relationship Id="rId1823" Type="http://schemas.openxmlformats.org/officeDocument/2006/relationships/hyperlink" Target="mailto:newcitysouth@ncfstl.org" TargetMode="External"/><Relationship Id="rId1824" Type="http://schemas.openxmlformats.org/officeDocument/2006/relationships/hyperlink" Target="http://newcitywestend.org/" TargetMode="External"/><Relationship Id="rId1825" Type="http://schemas.openxmlformats.org/officeDocument/2006/relationships/hyperlink" Target="mailto:twilliams@ncfstl.org" TargetMode="External"/><Relationship Id="rId1826" Type="http://schemas.openxmlformats.org/officeDocument/2006/relationships/hyperlink" Target="http://www.newcreationpca.com/" TargetMode="External"/><Relationship Id="rId1827" Type="http://schemas.openxmlformats.org/officeDocument/2006/relationships/hyperlink" Target="mailto:info@newcreationpca.com" TargetMode="External"/><Relationship Id="rId1828" Type="http://schemas.openxmlformats.org/officeDocument/2006/relationships/hyperlink" Target="http://www.newportpca.org/" TargetMode="External"/><Relationship Id="rId1829" Type="http://schemas.openxmlformats.org/officeDocument/2006/relationships/hyperlink" Target="mailto:contact@newportpca.org" TargetMode="External"/><Relationship Id="rId2302" Type="http://schemas.openxmlformats.org/officeDocument/2006/relationships/hyperlink" Target="http://newcreationla.com/" TargetMode="External"/><Relationship Id="rId2303" Type="http://schemas.openxmlformats.org/officeDocument/2006/relationships/hyperlink" Target="mailto:dan@newcreationla.com" TargetMode="External"/><Relationship Id="rId2304" Type="http://schemas.openxmlformats.org/officeDocument/2006/relationships/hyperlink" Target="http://orchardla.org/" TargetMode="External"/><Relationship Id="rId2305" Type="http://schemas.openxmlformats.org/officeDocument/2006/relationships/hyperlink" Target="mailto:jeffrey@orchardla.org" TargetMode="External"/><Relationship Id="rId2306" Type="http://schemas.openxmlformats.org/officeDocument/2006/relationships/hyperlink" Target="http://www.pacificcrossroads.org/" TargetMode="External"/><Relationship Id="rId2307" Type="http://schemas.openxmlformats.org/officeDocument/2006/relationships/hyperlink" Target="mailto:info@pacificcrossroads.org" TargetMode="External"/><Relationship Id="rId2308" Type="http://schemas.openxmlformats.org/officeDocument/2006/relationships/hyperlink" Target="http://www.providencesfv.com/" TargetMode="External"/><Relationship Id="rId2309" Type="http://schemas.openxmlformats.org/officeDocument/2006/relationships/hyperlink" Target="mailto:info@providencesfv.com" TargetMode="External"/><Relationship Id="rId2300" Type="http://schemas.openxmlformats.org/officeDocument/2006/relationships/hyperlink" Target="http://kingschurch.us/" TargetMode="External"/><Relationship Id="rId2301" Type="http://schemas.openxmlformats.org/officeDocument/2006/relationships/hyperlink" Target="mailto:info@kingschurch.us" TargetMode="External"/><Relationship Id="rId2324" Type="http://schemas.openxmlformats.org/officeDocument/2006/relationships/hyperlink" Target="http://www.ascension-pca.org/" TargetMode="External"/><Relationship Id="rId2325" Type="http://schemas.openxmlformats.org/officeDocument/2006/relationships/hyperlink" Target="mailto:office@ascension-pca.org" TargetMode="External"/><Relationship Id="rId2326" Type="http://schemas.openxmlformats.org/officeDocument/2006/relationships/hyperlink" Target="http://www.ascensionpc.org/" TargetMode="External"/><Relationship Id="rId2327" Type="http://schemas.openxmlformats.org/officeDocument/2006/relationships/hyperlink" Target="mailto:contact@ascensionpc.org" TargetMode="External"/><Relationship Id="rId2328" Type="http://schemas.openxmlformats.org/officeDocument/2006/relationships/hyperlink" Target="http://boisepres.org/" TargetMode="External"/><Relationship Id="rId2329" Type="http://schemas.openxmlformats.org/officeDocument/2006/relationships/hyperlink" Target="mailto:office@boisepres.org" TargetMode="External"/><Relationship Id="rId2320" Type="http://schemas.openxmlformats.org/officeDocument/2006/relationships/hyperlink" Target="http://www.allnationseastside.org/" TargetMode="External"/><Relationship Id="rId2321" Type="http://schemas.openxmlformats.org/officeDocument/2006/relationships/hyperlink" Target="mailto:sagarmek@gmail.com" TargetMode="External"/><Relationship Id="rId2322" Type="http://schemas.openxmlformats.org/officeDocument/2006/relationships/hyperlink" Target="http://www.allsaintspca.org/" TargetMode="External"/><Relationship Id="rId2323" Type="http://schemas.openxmlformats.org/officeDocument/2006/relationships/hyperlink" Target="mailto:office@allsaintspca.org" TargetMode="External"/><Relationship Id="rId2313" Type="http://schemas.openxmlformats.org/officeDocument/2006/relationships/hyperlink" Target="mailto:info@rgctorrance.org" TargetMode="External"/><Relationship Id="rId2314" Type="http://schemas.openxmlformats.org/officeDocument/2006/relationships/hyperlink" Target="http://springmeadowspres.org/" TargetMode="External"/><Relationship Id="rId2315" Type="http://schemas.openxmlformats.org/officeDocument/2006/relationships/hyperlink" Target="mailto:office@springmeadowspres.org" TargetMode="External"/><Relationship Id="rId2316" Type="http://schemas.openxmlformats.org/officeDocument/2006/relationships/hyperlink" Target="http://thewaychurchsv.org/" TargetMode="External"/><Relationship Id="rId2317" Type="http://schemas.openxmlformats.org/officeDocument/2006/relationships/hyperlink" Target="mailto:thewaychurch.sv@gmail.com" TargetMode="External"/><Relationship Id="rId2318" Type="http://schemas.openxmlformats.org/officeDocument/2006/relationships/hyperlink" Target="http://www.valleypresbyterian.org/" TargetMode="External"/><Relationship Id="rId2319" Type="http://schemas.openxmlformats.org/officeDocument/2006/relationships/hyperlink" Target="mailto:valleypresbyterian@gmail.com" TargetMode="External"/><Relationship Id="rId2310" Type="http://schemas.openxmlformats.org/officeDocument/2006/relationships/hyperlink" Target="http://www.pcabakersfield.com/" TargetMode="External"/><Relationship Id="rId2311" Type="http://schemas.openxmlformats.org/officeDocument/2006/relationships/hyperlink" Target="mailto:jon.key@pcabakersfield.com" TargetMode="External"/><Relationship Id="rId2312" Type="http://schemas.openxmlformats.org/officeDocument/2006/relationships/hyperlink" Target="http://www.rgctorrance.org/" TargetMode="External"/><Relationship Id="rId1895" Type="http://schemas.openxmlformats.org/officeDocument/2006/relationships/hyperlink" Target="mailto:secretaryctkphilly@gmail.com" TargetMode="External"/><Relationship Id="rId1896" Type="http://schemas.openxmlformats.org/officeDocument/2006/relationships/hyperlink" Target="http://cpcnj.org/" TargetMode="External"/><Relationship Id="rId1897" Type="http://schemas.openxmlformats.org/officeDocument/2006/relationships/hyperlink" Target="mailto:info@cpcnj.org" TargetMode="External"/><Relationship Id="rId1898" Type="http://schemas.openxmlformats.org/officeDocument/2006/relationships/hyperlink" Target="http://covenantpresbyterianchurchnj.com/" TargetMode="External"/><Relationship Id="rId1899" Type="http://schemas.openxmlformats.org/officeDocument/2006/relationships/hyperlink" Target="mailto:sterlza@gmail.com" TargetMode="External"/><Relationship Id="rId1890" Type="http://schemas.openxmlformats.org/officeDocument/2006/relationships/hyperlink" Target="http://www.westendcommunitychurch.org/" TargetMode="External"/><Relationship Id="rId1891" Type="http://schemas.openxmlformats.org/officeDocument/2006/relationships/hyperlink" Target="http://zioncolumbia.org/" TargetMode="External"/><Relationship Id="rId1892" Type="http://schemas.openxmlformats.org/officeDocument/2006/relationships/hyperlink" Target="mailto:church.administrator@pcazion.org" TargetMode="External"/><Relationship Id="rId1893" Type="http://schemas.openxmlformats.org/officeDocument/2006/relationships/hyperlink" Target="http://www.calvarynj.org/" TargetMode="External"/><Relationship Id="rId1894" Type="http://schemas.openxmlformats.org/officeDocument/2006/relationships/hyperlink" Target="mailto:office@calvarynj.org" TargetMode="External"/><Relationship Id="rId1884" Type="http://schemas.openxmlformats.org/officeDocument/2006/relationships/hyperlink" Target="http://rpcdickson.org/" TargetMode="External"/><Relationship Id="rId1885" Type="http://schemas.openxmlformats.org/officeDocument/2006/relationships/hyperlink" Target="mailto:email@rpcdickson.org" TargetMode="External"/><Relationship Id="rId1886" Type="http://schemas.openxmlformats.org/officeDocument/2006/relationships/hyperlink" Target="http://spcommunity.org/" TargetMode="External"/><Relationship Id="rId1887" Type="http://schemas.openxmlformats.org/officeDocument/2006/relationships/hyperlink" Target="mailto:info@spcommunity.org" TargetMode="External"/><Relationship Id="rId1888" Type="http://schemas.openxmlformats.org/officeDocument/2006/relationships/hyperlink" Target="http://www.trinitymboro.com/" TargetMode="External"/><Relationship Id="rId1889" Type="http://schemas.openxmlformats.org/officeDocument/2006/relationships/hyperlink" Target="mailto:office@trinitymboro.com" TargetMode="External"/><Relationship Id="rId1880" Type="http://schemas.openxmlformats.org/officeDocument/2006/relationships/hyperlink" Target="http://parkschurchpca.com/" TargetMode="External"/><Relationship Id="rId1881" Type="http://schemas.openxmlformats.org/officeDocument/2006/relationships/hyperlink" Target="mailto:info@parkschurchpca.com" TargetMode="External"/><Relationship Id="rId1882" Type="http://schemas.openxmlformats.org/officeDocument/2006/relationships/hyperlink" Target="http://www.redeemermurfreesboro.org/" TargetMode="External"/><Relationship Id="rId1883" Type="http://schemas.openxmlformats.org/officeDocument/2006/relationships/hyperlink" Target="mailto:paul.boyd@redeemermurfreesboro.org" TargetMode="External"/><Relationship Id="rId1059" Type="http://schemas.openxmlformats.org/officeDocument/2006/relationships/hyperlink" Target="mailto:salinapca@gmail.com" TargetMode="External"/><Relationship Id="rId228" Type="http://schemas.openxmlformats.org/officeDocument/2006/relationships/hyperlink" Target="http://shearerpca.org/" TargetMode="External"/><Relationship Id="rId227" Type="http://schemas.openxmlformats.org/officeDocument/2006/relationships/hyperlink" Target="mailto:admin@ppcnet.net" TargetMode="External"/><Relationship Id="rId226" Type="http://schemas.openxmlformats.org/officeDocument/2006/relationships/hyperlink" Target="http://www.ppcnet.net/" TargetMode="External"/><Relationship Id="rId225" Type="http://schemas.openxmlformats.org/officeDocument/2006/relationships/hyperlink" Target="mailto:email@prosperitychurch.org" TargetMode="External"/><Relationship Id="rId2380" Type="http://schemas.openxmlformats.org/officeDocument/2006/relationships/hyperlink" Target="http://trinityrichland.org/" TargetMode="External"/><Relationship Id="rId229" Type="http://schemas.openxmlformats.org/officeDocument/2006/relationships/hyperlink" Target="mailto:admin@shearerpca.com" TargetMode="External"/><Relationship Id="rId1050" Type="http://schemas.openxmlformats.org/officeDocument/2006/relationships/hyperlink" Target="http://www.newhopepca.net/" TargetMode="External"/><Relationship Id="rId2381" Type="http://schemas.openxmlformats.org/officeDocument/2006/relationships/hyperlink" Target="mailto:andrew.perkins@trinityrichland.org" TargetMode="External"/><Relationship Id="rId220" Type="http://schemas.openxmlformats.org/officeDocument/2006/relationships/hyperlink" Target="http://www.new-hope-pca.com/" TargetMode="External"/><Relationship Id="rId1051" Type="http://schemas.openxmlformats.org/officeDocument/2006/relationships/hyperlink" Target="mailto:office@newhopepca.net" TargetMode="External"/><Relationship Id="rId2382" Type="http://schemas.openxmlformats.org/officeDocument/2006/relationships/hyperlink" Target="http://www.valleychapelspokane.org/" TargetMode="External"/><Relationship Id="rId1052" Type="http://schemas.openxmlformats.org/officeDocument/2006/relationships/hyperlink" Target="http://www.oakhillspca.com/" TargetMode="External"/><Relationship Id="rId2383" Type="http://schemas.openxmlformats.org/officeDocument/2006/relationships/hyperlink" Target="mailto:paul@valleychapelspokane.org" TargetMode="External"/><Relationship Id="rId1053" Type="http://schemas.openxmlformats.org/officeDocument/2006/relationships/hyperlink" Target="mailto:office@oakhillspca.com" TargetMode="External"/><Relationship Id="rId2384" Type="http://schemas.openxmlformats.org/officeDocument/2006/relationships/hyperlink" Target="https://wpceverett.com/index.html" TargetMode="External"/><Relationship Id="rId1054" Type="http://schemas.openxmlformats.org/officeDocument/2006/relationships/hyperlink" Target="http://parkwoods.org/" TargetMode="External"/><Relationship Id="rId2385" Type="http://schemas.openxmlformats.org/officeDocument/2006/relationships/hyperlink" Target="mailto:churchoffice@wpceverett.org" TargetMode="External"/><Relationship Id="rId224" Type="http://schemas.openxmlformats.org/officeDocument/2006/relationships/hyperlink" Target="http://www.prosperitychurch.org/" TargetMode="External"/><Relationship Id="rId1055" Type="http://schemas.openxmlformats.org/officeDocument/2006/relationships/hyperlink" Target="mailto:pastor@parkwoods.org" TargetMode="External"/><Relationship Id="rId2386" Type="http://schemas.openxmlformats.org/officeDocument/2006/relationships/hyperlink" Target="http://www.solochristo.org/" TargetMode="External"/><Relationship Id="rId223" Type="http://schemas.openxmlformats.org/officeDocument/2006/relationships/hyperlink" Target="mailto:info@northcrosschurch.com" TargetMode="External"/><Relationship Id="rId1056" Type="http://schemas.openxmlformats.org/officeDocument/2006/relationships/hyperlink" Target="http://www.redeemer-pca.org/" TargetMode="External"/><Relationship Id="rId2387" Type="http://schemas.openxmlformats.org/officeDocument/2006/relationships/hyperlink" Target="mailto:admin@solochristo.org" TargetMode="External"/><Relationship Id="rId222" Type="http://schemas.openxmlformats.org/officeDocument/2006/relationships/hyperlink" Target="http://www.northcrosschurch.com/" TargetMode="External"/><Relationship Id="rId1057" Type="http://schemas.openxmlformats.org/officeDocument/2006/relationships/hyperlink" Target="mailto:office@redeemer-pca.org" TargetMode="External"/><Relationship Id="rId2388" Type="http://schemas.openxmlformats.org/officeDocument/2006/relationships/hyperlink" Target="http://www.aimwellpca.com/" TargetMode="External"/><Relationship Id="rId221" Type="http://schemas.openxmlformats.org/officeDocument/2006/relationships/hyperlink" Target="mailto:office@new-hope-pca.com" TargetMode="External"/><Relationship Id="rId1058" Type="http://schemas.openxmlformats.org/officeDocument/2006/relationships/hyperlink" Target="http://www.salinapca.org/" TargetMode="External"/><Relationship Id="rId2389" Type="http://schemas.openxmlformats.org/officeDocument/2006/relationships/hyperlink" Target="mailto:contact@aimwellpca.com" TargetMode="External"/><Relationship Id="rId1048" Type="http://schemas.openxmlformats.org/officeDocument/2006/relationships/hyperlink" Target="http://manhattanpres.com/" TargetMode="External"/><Relationship Id="rId2379" Type="http://schemas.openxmlformats.org/officeDocument/2006/relationships/hyperlink" Target="mailto:office@trinitychurchseattle.org" TargetMode="External"/><Relationship Id="rId1049" Type="http://schemas.openxmlformats.org/officeDocument/2006/relationships/hyperlink" Target="mailto:brian@ManhattanPres.com" TargetMode="External"/><Relationship Id="rId217" Type="http://schemas.openxmlformats.org/officeDocument/2006/relationships/hyperlink" Target="mailto:office@lakeshorepca.org" TargetMode="External"/><Relationship Id="rId216" Type="http://schemas.openxmlformats.org/officeDocument/2006/relationships/hyperlink" Target="http://www.lakeshorepca.org/" TargetMode="External"/><Relationship Id="rId215" Type="http://schemas.openxmlformats.org/officeDocument/2006/relationships/hyperlink" Target="mailto:info@harvestpca.net" TargetMode="External"/><Relationship Id="rId214" Type="http://schemas.openxmlformats.org/officeDocument/2006/relationships/hyperlink" Target="http://harvestpca.net/" TargetMode="External"/><Relationship Id="rId219" Type="http://schemas.openxmlformats.org/officeDocument/2006/relationships/hyperlink" Target="mailto:secretary@meadowviewpca.org" TargetMode="External"/><Relationship Id="rId218" Type="http://schemas.openxmlformats.org/officeDocument/2006/relationships/hyperlink" Target="http://www.meadowviewpca.org/" TargetMode="External"/><Relationship Id="rId2370" Type="http://schemas.openxmlformats.org/officeDocument/2006/relationships/hyperlink" Target="http://www.redeemerredmond.org/" TargetMode="External"/><Relationship Id="rId1040" Type="http://schemas.openxmlformats.org/officeDocument/2006/relationships/hyperlink" Target="http://www.evangelpca.org/" TargetMode="External"/><Relationship Id="rId2371" Type="http://schemas.openxmlformats.org/officeDocument/2006/relationships/hyperlink" Target="mailto:info@redeemerredmond.org" TargetMode="External"/><Relationship Id="rId1041" Type="http://schemas.openxmlformats.org/officeDocument/2006/relationships/hyperlink" Target="mailto:church@evangelpca.org" TargetMode="External"/><Relationship Id="rId2372" Type="http://schemas.openxmlformats.org/officeDocument/2006/relationships/hyperlink" Target="http://www.resurrectionpc.org/" TargetMode="External"/><Relationship Id="rId1042" Type="http://schemas.openxmlformats.org/officeDocument/2006/relationships/hyperlink" Target="http://gpca.church/" TargetMode="External"/><Relationship Id="rId2373" Type="http://schemas.openxmlformats.org/officeDocument/2006/relationships/hyperlink" Target="mailto:david@resurrectionpc.org" TargetMode="External"/><Relationship Id="rId1043" Type="http://schemas.openxmlformats.org/officeDocument/2006/relationships/hyperlink" Target="mailto:gracepca@gpca.church" TargetMode="External"/><Relationship Id="rId2374" Type="http://schemas.openxmlformats.org/officeDocument/2006/relationships/hyperlink" Target="http://www.saintandrewsyakima.org/" TargetMode="External"/><Relationship Id="rId213" Type="http://schemas.openxmlformats.org/officeDocument/2006/relationships/hyperlink" Target="mailto:harborchurchpca@gmail.com" TargetMode="External"/><Relationship Id="rId1044" Type="http://schemas.openxmlformats.org/officeDocument/2006/relationships/hyperlink" Target="http://www.heartlandpca.org/" TargetMode="External"/><Relationship Id="rId2375" Type="http://schemas.openxmlformats.org/officeDocument/2006/relationships/hyperlink" Target="mailto:craig.harris@saintandrewsyakima.org" TargetMode="External"/><Relationship Id="rId212" Type="http://schemas.openxmlformats.org/officeDocument/2006/relationships/hyperlink" Target="http://www.harborchurch.org/" TargetMode="External"/><Relationship Id="rId1045" Type="http://schemas.openxmlformats.org/officeDocument/2006/relationships/hyperlink" Target="mailto:isabelle@heartlandpca.org" TargetMode="External"/><Relationship Id="rId2376" Type="http://schemas.openxmlformats.org/officeDocument/2006/relationships/hyperlink" Target="http://www.trinitaschurch.com/" TargetMode="External"/><Relationship Id="rId211" Type="http://schemas.openxmlformats.org/officeDocument/2006/relationships/hyperlink" Target="mailto:shinson@gcpca.org" TargetMode="External"/><Relationship Id="rId1046" Type="http://schemas.openxmlformats.org/officeDocument/2006/relationships/hyperlink" Target="http://kotp.org/" TargetMode="External"/><Relationship Id="rId2377" Type="http://schemas.openxmlformats.org/officeDocument/2006/relationships/hyperlink" Target="mailto:brant.boss@yahoo.com" TargetMode="External"/><Relationship Id="rId210" Type="http://schemas.openxmlformats.org/officeDocument/2006/relationships/hyperlink" Target="http://www.gcpca.org/" TargetMode="External"/><Relationship Id="rId1047" Type="http://schemas.openxmlformats.org/officeDocument/2006/relationships/hyperlink" Target="mailto:office@kotp.org" TargetMode="External"/><Relationship Id="rId2378" Type="http://schemas.openxmlformats.org/officeDocument/2006/relationships/hyperlink" Target="http://trinitychurchseattle.org/" TargetMode="External"/><Relationship Id="rId249" Type="http://schemas.openxmlformats.org/officeDocument/2006/relationships/hyperlink" Target="mailto:contact@crossccc.org" TargetMode="External"/><Relationship Id="rId248" Type="http://schemas.openxmlformats.org/officeDocument/2006/relationships/hyperlink" Target="http://www.crossccc.org/" TargetMode="External"/><Relationship Id="rId247" Type="http://schemas.openxmlformats.org/officeDocument/2006/relationships/hyperlink" Target="mailto:info@redeemerweb.com" TargetMode="External"/><Relationship Id="rId1070" Type="http://schemas.openxmlformats.org/officeDocument/2006/relationships/hyperlink" Target="http://www.epcnewark.org/" TargetMode="External"/><Relationship Id="rId1071" Type="http://schemas.openxmlformats.org/officeDocument/2006/relationships/hyperlink" Target="http://www.fairhillchurch.org/" TargetMode="External"/><Relationship Id="rId1072" Type="http://schemas.openxmlformats.org/officeDocument/2006/relationships/hyperlink" Target="mailto:info@fairhillchurch.org" TargetMode="External"/><Relationship Id="rId242" Type="http://schemas.openxmlformats.org/officeDocument/2006/relationships/hyperlink" Target="http://christhills.org/" TargetMode="External"/><Relationship Id="rId1073" Type="http://schemas.openxmlformats.org/officeDocument/2006/relationships/hyperlink" Target="http://www.faithwilmington.com/" TargetMode="External"/><Relationship Id="rId241" Type="http://schemas.openxmlformats.org/officeDocument/2006/relationships/hyperlink" Target="mailto:info@christcovenant.org" TargetMode="External"/><Relationship Id="rId1074" Type="http://schemas.openxmlformats.org/officeDocument/2006/relationships/hyperlink" Target="mailto:office@faithwilmington.com" TargetMode="External"/><Relationship Id="rId240" Type="http://schemas.openxmlformats.org/officeDocument/2006/relationships/hyperlink" Target="http://www.christcovenant.org/" TargetMode="External"/><Relationship Id="rId1075" Type="http://schemas.openxmlformats.org/officeDocument/2006/relationships/hyperlink" Target="http://goodnewsde.com/" TargetMode="External"/><Relationship Id="rId1076" Type="http://schemas.openxmlformats.org/officeDocument/2006/relationships/hyperlink" Target="mailto:office@goodnewschurchde.com" TargetMode="External"/><Relationship Id="rId246" Type="http://schemas.openxmlformats.org/officeDocument/2006/relationships/hyperlink" Target="http://www.redeemerweb.com/" TargetMode="External"/><Relationship Id="rId1077" Type="http://schemas.openxmlformats.org/officeDocument/2006/relationships/hyperlink" Target="http://www.gospelcan.org/" TargetMode="External"/><Relationship Id="rId245" Type="http://schemas.openxmlformats.org/officeDocument/2006/relationships/hyperlink" Target="mailto:gregsalazaris@gmail.com" TargetMode="External"/><Relationship Id="rId1078" Type="http://schemas.openxmlformats.org/officeDocument/2006/relationships/hyperlink" Target="mailto:douglperkins@gmail.com" TargetMode="External"/><Relationship Id="rId244" Type="http://schemas.openxmlformats.org/officeDocument/2006/relationships/hyperlink" Target="http://myersparkinitiative.org/" TargetMode="External"/><Relationship Id="rId1079" Type="http://schemas.openxmlformats.org/officeDocument/2006/relationships/hyperlink" Target="http://www.gracedover.com/" TargetMode="External"/><Relationship Id="rId243" Type="http://schemas.openxmlformats.org/officeDocument/2006/relationships/hyperlink" Target="mailto:trentthomaspca@gmail.com" TargetMode="External"/><Relationship Id="rId239" Type="http://schemas.openxmlformats.org/officeDocument/2006/relationships/hyperlink" Target="mailto:rwjtarheel@gmail.com" TargetMode="External"/><Relationship Id="rId238" Type="http://schemas.openxmlformats.org/officeDocument/2006/relationships/hyperlink" Target="http://www.christchurchsanfordpca.com/" TargetMode="External"/><Relationship Id="rId237" Type="http://schemas.openxmlformats.org/officeDocument/2006/relationships/hyperlink" Target="mailto:office@christcentralchurch.com" TargetMode="External"/><Relationship Id="rId236" Type="http://schemas.openxmlformats.org/officeDocument/2006/relationships/hyperlink" Target="http://www.christcentralchurch.com/" TargetMode="External"/><Relationship Id="rId2390" Type="http://schemas.openxmlformats.org/officeDocument/2006/relationships/hyperlink" Target="http://www.blythewoodpres.com/" TargetMode="External"/><Relationship Id="rId1060" Type="http://schemas.openxmlformats.org/officeDocument/2006/relationships/hyperlink" Target="http://www.centerpointpca.org/" TargetMode="External"/><Relationship Id="rId2391" Type="http://schemas.openxmlformats.org/officeDocument/2006/relationships/hyperlink" Target="mailto:pastor.rhett.bpc@gmail.com" TargetMode="External"/><Relationship Id="rId1061" Type="http://schemas.openxmlformats.org/officeDocument/2006/relationships/hyperlink" Target="mailto:admin@centerpointpca.org" TargetMode="External"/><Relationship Id="rId2392" Type="http://schemas.openxmlformats.org/officeDocument/2006/relationships/hyperlink" Target="http://www.chapinpres.org/" TargetMode="External"/><Relationship Id="rId231" Type="http://schemas.openxmlformats.org/officeDocument/2006/relationships/hyperlink" Target="mailto:contact@slchurch.net" TargetMode="External"/><Relationship Id="rId1062" Type="http://schemas.openxmlformats.org/officeDocument/2006/relationships/hyperlink" Target="http://www.citychurchwilmington.com/" TargetMode="External"/><Relationship Id="rId2393" Type="http://schemas.openxmlformats.org/officeDocument/2006/relationships/hyperlink" Target="mailto:secretary@chapinpres.com" TargetMode="External"/><Relationship Id="rId230" Type="http://schemas.openxmlformats.org/officeDocument/2006/relationships/hyperlink" Target="http://slchurch.net/" TargetMode="External"/><Relationship Id="rId1063" Type="http://schemas.openxmlformats.org/officeDocument/2006/relationships/hyperlink" Target="mailto:info@citychurchwilmington.com" TargetMode="External"/><Relationship Id="rId2394" Type="http://schemas.openxmlformats.org/officeDocument/2006/relationships/hyperlink" Target="http://www.christcommunitybl.com/" TargetMode="External"/><Relationship Id="rId1064" Type="http://schemas.openxmlformats.org/officeDocument/2006/relationships/hyperlink" Target="http://www.cornerstonepca.com/" TargetMode="External"/><Relationship Id="rId2395" Type="http://schemas.openxmlformats.org/officeDocument/2006/relationships/hyperlink" Target="mailto:christcommunitybl@gmail.com" TargetMode="External"/><Relationship Id="rId1065" Type="http://schemas.openxmlformats.org/officeDocument/2006/relationships/hyperlink" Target="mailto:office@cornerstonepca.com" TargetMode="External"/><Relationship Id="rId2396" Type="http://schemas.openxmlformats.org/officeDocument/2006/relationships/hyperlink" Target="http://christcovenantsc.org/" TargetMode="External"/><Relationship Id="rId235" Type="http://schemas.openxmlformats.org/officeDocument/2006/relationships/hyperlink" Target="mailto:office@carolinapca.org" TargetMode="External"/><Relationship Id="rId1066" Type="http://schemas.openxmlformats.org/officeDocument/2006/relationships/hyperlink" Target="http://www.crossroadsde.com/" TargetMode="External"/><Relationship Id="rId2397" Type="http://schemas.openxmlformats.org/officeDocument/2006/relationships/hyperlink" Target="mailto:cindy@ccotc.org" TargetMode="External"/><Relationship Id="rId234" Type="http://schemas.openxmlformats.org/officeDocument/2006/relationships/hyperlink" Target="http://www.carolinapca.org/" TargetMode="External"/><Relationship Id="rId1067" Type="http://schemas.openxmlformats.org/officeDocument/2006/relationships/hyperlink" Target="mailto:office@crossroadsde.com" TargetMode="External"/><Relationship Id="rId2398" Type="http://schemas.openxmlformats.org/officeDocument/2006/relationships/hyperlink" Target="http://colapres.com/" TargetMode="External"/><Relationship Id="rId233" Type="http://schemas.openxmlformats.org/officeDocument/2006/relationships/hyperlink" Target="mailto:info@stonebridge.org" TargetMode="External"/><Relationship Id="rId1068" Type="http://schemas.openxmlformats.org/officeDocument/2006/relationships/hyperlink" Target="http://www.eastgatepres.org/" TargetMode="External"/><Relationship Id="rId2399" Type="http://schemas.openxmlformats.org/officeDocument/2006/relationships/hyperlink" Target="mailto:brittany@colapres.com" TargetMode="External"/><Relationship Id="rId232" Type="http://schemas.openxmlformats.org/officeDocument/2006/relationships/hyperlink" Target="http://www.stonebridge.org/" TargetMode="External"/><Relationship Id="rId1069" Type="http://schemas.openxmlformats.org/officeDocument/2006/relationships/hyperlink" Target="mailto:church@eastgatepres.org" TargetMode="External"/><Relationship Id="rId1015" Type="http://schemas.openxmlformats.org/officeDocument/2006/relationships/hyperlink" Target="http://www.cccpalmbeach.com/" TargetMode="External"/><Relationship Id="rId2346" Type="http://schemas.openxmlformats.org/officeDocument/2006/relationships/hyperlink" Target="mailto:info@crossroadslakestevens.com" TargetMode="External"/><Relationship Id="rId1016" Type="http://schemas.openxmlformats.org/officeDocument/2006/relationships/hyperlink" Target="mailto:info@cccpalmbeach.com" TargetMode="External"/><Relationship Id="rId2347" Type="http://schemas.openxmlformats.org/officeDocument/2006/relationships/hyperlink" Target="http://www.evergreenpca.com/" TargetMode="External"/><Relationship Id="rId1017" Type="http://schemas.openxmlformats.org/officeDocument/2006/relationships/hyperlink" Target="http://www.christthekingpsl.com/" TargetMode="External"/><Relationship Id="rId2348" Type="http://schemas.openxmlformats.org/officeDocument/2006/relationships/hyperlink" Target="mailto:evergreenpca@gmail.com" TargetMode="External"/><Relationship Id="rId1018" Type="http://schemas.openxmlformats.org/officeDocument/2006/relationships/hyperlink" Target="mailto:christthekingpsl@gmail.com" TargetMode="External"/><Relationship Id="rId2349" Type="http://schemas.openxmlformats.org/officeDocument/2006/relationships/hyperlink" Target="http://evergreensalem.org/" TargetMode="External"/><Relationship Id="rId1019" Type="http://schemas.openxmlformats.org/officeDocument/2006/relationships/hyperlink" Target="http://www.cornerstone-pca.org/" TargetMode="External"/><Relationship Id="rId2340" Type="http://schemas.openxmlformats.org/officeDocument/2006/relationships/hyperlink" Target="http://www.cpcissaquah.org/" TargetMode="External"/><Relationship Id="rId1010" Type="http://schemas.openxmlformats.org/officeDocument/2006/relationships/hyperlink" Target="mailto:seanmcg86@aol.com" TargetMode="External"/><Relationship Id="rId2341" Type="http://schemas.openxmlformats.org/officeDocument/2006/relationships/hyperlink" Target="mailto:office@cpcissaquah.org" TargetMode="External"/><Relationship Id="rId1011" Type="http://schemas.openxmlformats.org/officeDocument/2006/relationships/hyperlink" Target="http://www.wildwoodtlh.com/" TargetMode="External"/><Relationship Id="rId2342" Type="http://schemas.openxmlformats.org/officeDocument/2006/relationships/hyperlink" Target="http://www.covenantwallawalla.org/" TargetMode="External"/><Relationship Id="rId1012" Type="http://schemas.openxmlformats.org/officeDocument/2006/relationships/hyperlink" Target="mailto:info@wildwoodtlh.com" TargetMode="External"/><Relationship Id="rId2343" Type="http://schemas.openxmlformats.org/officeDocument/2006/relationships/hyperlink" Target="mailto:ron@covenantwallawalla.org" TargetMode="External"/><Relationship Id="rId1013" Type="http://schemas.openxmlformats.org/officeDocument/2006/relationships/hyperlink" Target="http://www.bbcconline.com/" TargetMode="External"/><Relationship Id="rId2344" Type="http://schemas.openxmlformats.org/officeDocument/2006/relationships/hyperlink" Target="http://www.crosssound.org/" TargetMode="External"/><Relationship Id="rId1014" Type="http://schemas.openxmlformats.org/officeDocument/2006/relationships/hyperlink" Target="mailto:info@bbcconline.com" TargetMode="External"/><Relationship Id="rId2345" Type="http://schemas.openxmlformats.org/officeDocument/2006/relationships/hyperlink" Target="mailto:info@crosssound.org" TargetMode="External"/><Relationship Id="rId1004" Type="http://schemas.openxmlformats.org/officeDocument/2006/relationships/hyperlink" Target="mailto:office@wpca.net" TargetMode="External"/><Relationship Id="rId2335" Type="http://schemas.openxmlformats.org/officeDocument/2006/relationships/hyperlink" Target="mailto:contact@therejectedstone.org" TargetMode="External"/><Relationship Id="rId1005" Type="http://schemas.openxmlformats.org/officeDocument/2006/relationships/hyperlink" Target="http://westminstermilton.org/" TargetMode="External"/><Relationship Id="rId2336" Type="http://schemas.openxmlformats.org/officeDocument/2006/relationships/hyperlink" Target="http://citychurcheugene.com/" TargetMode="External"/><Relationship Id="rId1006" Type="http://schemas.openxmlformats.org/officeDocument/2006/relationships/hyperlink" Target="mailto:wmpchurchsec@att.net" TargetMode="External"/><Relationship Id="rId2337" Type="http://schemas.openxmlformats.org/officeDocument/2006/relationships/hyperlink" Target="mailto:office@citychurcheugene.org" TargetMode="External"/><Relationship Id="rId1007" Type="http://schemas.openxmlformats.org/officeDocument/2006/relationships/hyperlink" Target="http://www.wpc-pca.com/" TargetMode="External"/><Relationship Id="rId2338" Type="http://schemas.openxmlformats.org/officeDocument/2006/relationships/hyperlink" Target="http://www.livecoramdeo.org/" TargetMode="External"/><Relationship Id="rId1008" Type="http://schemas.openxmlformats.org/officeDocument/2006/relationships/hyperlink" Target="mailto:wpcpcaoffice@gmail.com" TargetMode="External"/><Relationship Id="rId2339" Type="http://schemas.openxmlformats.org/officeDocument/2006/relationships/hyperlink" Target="mailto:coramdeocommunications@gmail.com" TargetMode="External"/><Relationship Id="rId1009" Type="http://schemas.openxmlformats.org/officeDocument/2006/relationships/hyperlink" Target="http://www.wpctlh.org/" TargetMode="External"/><Relationship Id="rId2330" Type="http://schemas.openxmlformats.org/officeDocument/2006/relationships/hyperlink" Target="http://www.cvpchurch.com/" TargetMode="External"/><Relationship Id="rId1000" Type="http://schemas.openxmlformats.org/officeDocument/2006/relationships/hyperlink" Target="mailto:info@pinewoodschurch.org" TargetMode="External"/><Relationship Id="rId2331" Type="http://schemas.openxmlformats.org/officeDocument/2006/relationships/hyperlink" Target="mailto:info@cvpchurch.com" TargetMode="External"/><Relationship Id="rId1001" Type="http://schemas.openxmlformats.org/officeDocument/2006/relationships/hyperlink" Target="http://www.safeharborpcadestin.org/" TargetMode="External"/><Relationship Id="rId2332" Type="http://schemas.openxmlformats.org/officeDocument/2006/relationships/hyperlink" Target="http://www.christchurchbellingham.org/" TargetMode="External"/><Relationship Id="rId1002" Type="http://schemas.openxmlformats.org/officeDocument/2006/relationships/hyperlink" Target="mailto:safeharborpca@gmail.com" TargetMode="External"/><Relationship Id="rId2333" Type="http://schemas.openxmlformats.org/officeDocument/2006/relationships/hyperlink" Target="mailto:admin@christchurchbellingham.org" TargetMode="External"/><Relationship Id="rId1003" Type="http://schemas.openxmlformats.org/officeDocument/2006/relationships/hyperlink" Target="http://www.wpca.net/" TargetMode="External"/><Relationship Id="rId2334" Type="http://schemas.openxmlformats.org/officeDocument/2006/relationships/hyperlink" Target="http://therejectedstone.org/" TargetMode="External"/><Relationship Id="rId1037" Type="http://schemas.openxmlformats.org/officeDocument/2006/relationships/hyperlink" Target="http://www.truthpoint.org/" TargetMode="External"/><Relationship Id="rId2368" Type="http://schemas.openxmlformats.org/officeDocument/2006/relationships/hyperlink" Target="http://www.redeemerak.org/" TargetMode="External"/><Relationship Id="rId1038" Type="http://schemas.openxmlformats.org/officeDocument/2006/relationships/hyperlink" Target="mailto:info@truthpoint.org" TargetMode="External"/><Relationship Id="rId2369" Type="http://schemas.openxmlformats.org/officeDocument/2006/relationships/hyperlink" Target="mailto:pastor@redeemerak.org" TargetMode="External"/><Relationship Id="rId1039" Type="http://schemas.openxmlformats.org/officeDocument/2006/relationships/hyperlink" Target="http://christtheredeemer-ls.org/" TargetMode="External"/><Relationship Id="rId206" Type="http://schemas.openxmlformats.org/officeDocument/2006/relationships/hyperlink" Target="http://www.goshenpcabelmont.com/" TargetMode="External"/><Relationship Id="rId205" Type="http://schemas.openxmlformats.org/officeDocument/2006/relationships/hyperlink" Target="mailto:info@fpcstanley.org" TargetMode="External"/><Relationship Id="rId204" Type="http://schemas.openxmlformats.org/officeDocument/2006/relationships/hyperlink" Target="http://www.fpcstanley.org/" TargetMode="External"/><Relationship Id="rId203" Type="http://schemas.openxmlformats.org/officeDocument/2006/relationships/hyperlink" Target="mailto:ccarepca@gmail.com" TargetMode="External"/><Relationship Id="rId209" Type="http://schemas.openxmlformats.org/officeDocument/2006/relationships/hyperlink" Target="mailto:office@graceharrisburg.org" TargetMode="External"/><Relationship Id="rId208" Type="http://schemas.openxmlformats.org/officeDocument/2006/relationships/hyperlink" Target="http://www.graceharrisburg.org/" TargetMode="External"/><Relationship Id="rId207" Type="http://schemas.openxmlformats.org/officeDocument/2006/relationships/hyperlink" Target="mailto:office@goshenpcabelmont.com" TargetMode="External"/><Relationship Id="rId2360" Type="http://schemas.openxmlformats.org/officeDocument/2006/relationships/hyperlink" Target="mailto:info@sacredroadministries.com" TargetMode="External"/><Relationship Id="rId1030" Type="http://schemas.openxmlformats.org/officeDocument/2006/relationships/hyperlink" Target="mailto:sandharborpresbyterian@gmail.com" TargetMode="External"/><Relationship Id="rId2361" Type="http://schemas.openxmlformats.org/officeDocument/2006/relationships/hyperlink" Target="http://hopepreschurch.org/" TargetMode="External"/><Relationship Id="rId1031" Type="http://schemas.openxmlformats.org/officeDocument/2006/relationships/hyperlink" Target="http://www.seacrestchurch.com/" TargetMode="External"/><Relationship Id="rId2362" Type="http://schemas.openxmlformats.org/officeDocument/2006/relationships/hyperlink" Target="mailto:office@HopePresChurch.org" TargetMode="External"/><Relationship Id="rId1032" Type="http://schemas.openxmlformats.org/officeDocument/2006/relationships/hyperlink" Target="mailto:spc@seacrestchurch.com" TargetMode="External"/><Relationship Id="rId2363" Type="http://schemas.openxmlformats.org/officeDocument/2006/relationships/hyperlink" Target="http://immanuelpca.org/" TargetMode="External"/><Relationship Id="rId202" Type="http://schemas.openxmlformats.org/officeDocument/2006/relationships/hyperlink" Target="http://churchinbelmont.com/" TargetMode="External"/><Relationship Id="rId1033" Type="http://schemas.openxmlformats.org/officeDocument/2006/relationships/hyperlink" Target="http://www.spanishriver.com/" TargetMode="External"/><Relationship Id="rId2364" Type="http://schemas.openxmlformats.org/officeDocument/2006/relationships/hyperlink" Target="http://www.libertybaypca.org/" TargetMode="External"/><Relationship Id="rId201" Type="http://schemas.openxmlformats.org/officeDocument/2006/relationships/hyperlink" Target="mailto:office@backcreekpca.com" TargetMode="External"/><Relationship Id="rId1034" Type="http://schemas.openxmlformats.org/officeDocument/2006/relationships/hyperlink" Target="mailto:hello@spanishriver.com" TargetMode="External"/><Relationship Id="rId2365" Type="http://schemas.openxmlformats.org/officeDocument/2006/relationships/hyperlink" Target="mailto:libertybaypca@yahoo.com" TargetMode="External"/><Relationship Id="rId200" Type="http://schemas.openxmlformats.org/officeDocument/2006/relationships/hyperlink" Target="http://www.backcreekpca.com/" TargetMode="External"/><Relationship Id="rId1035" Type="http://schemas.openxmlformats.org/officeDocument/2006/relationships/hyperlink" Target="http://www.treasurecoastpca.org/" TargetMode="External"/><Relationship Id="rId2366" Type="http://schemas.openxmlformats.org/officeDocument/2006/relationships/hyperlink" Target="http://www.oaksparish.org/" TargetMode="External"/><Relationship Id="rId1036" Type="http://schemas.openxmlformats.org/officeDocument/2006/relationships/hyperlink" Target="mailto:admin@treasurecoastpca.org" TargetMode="External"/><Relationship Id="rId2367" Type="http://schemas.openxmlformats.org/officeDocument/2006/relationships/hyperlink" Target="mailto:bryan@oaksparish.org" TargetMode="External"/><Relationship Id="rId1026" Type="http://schemas.openxmlformats.org/officeDocument/2006/relationships/hyperlink" Target="mailto:info@lakeosborne.org" TargetMode="External"/><Relationship Id="rId2357" Type="http://schemas.openxmlformats.org/officeDocument/2006/relationships/hyperlink" Target="http://www.gracemountvernon.org/" TargetMode="External"/><Relationship Id="rId1027" Type="http://schemas.openxmlformats.org/officeDocument/2006/relationships/hyperlink" Target="http://newsongwpb.com/" TargetMode="External"/><Relationship Id="rId2358" Type="http://schemas.openxmlformats.org/officeDocument/2006/relationships/hyperlink" Target="mailto:evin@gracemountvernon.org" TargetMode="External"/><Relationship Id="rId1028" Type="http://schemas.openxmlformats.org/officeDocument/2006/relationships/hyperlink" Target="mailto:info@newsongwpb.com" TargetMode="External"/><Relationship Id="rId2359" Type="http://schemas.openxmlformats.org/officeDocument/2006/relationships/hyperlink" Target="http://www.sacredroadministries.com/" TargetMode="External"/><Relationship Id="rId1029" Type="http://schemas.openxmlformats.org/officeDocument/2006/relationships/hyperlink" Target="http://www.sandharborpca.org/" TargetMode="External"/><Relationship Id="rId2350" Type="http://schemas.openxmlformats.org/officeDocument/2006/relationships/hyperlink" Target="mailto:admin@evergreensalem.org" TargetMode="External"/><Relationship Id="rId1020" Type="http://schemas.openxmlformats.org/officeDocument/2006/relationships/hyperlink" Target="mailto:office@cornerstone-pca.org" TargetMode="External"/><Relationship Id="rId2351" Type="http://schemas.openxmlformats.org/officeDocument/2006/relationships/hyperlink" Target="http://www.faithtacoma.org/" TargetMode="External"/><Relationship Id="rId1021" Type="http://schemas.openxmlformats.org/officeDocument/2006/relationships/hyperlink" Target="http://www.ipemanuel.net/" TargetMode="External"/><Relationship Id="rId2352" Type="http://schemas.openxmlformats.org/officeDocument/2006/relationships/hyperlink" Target="mailto:fpc@faithtacoma.org" TargetMode="External"/><Relationship Id="rId1022" Type="http://schemas.openxmlformats.org/officeDocument/2006/relationships/hyperlink" Target="mailto:ipemanuel@live.com" TargetMode="External"/><Relationship Id="rId2353" Type="http://schemas.openxmlformats.org/officeDocument/2006/relationships/hyperlink" Target="http://www.faithanchorage.org/" TargetMode="External"/><Relationship Id="rId1023" Type="http://schemas.openxmlformats.org/officeDocument/2006/relationships/hyperlink" Target="http://www.gracestuart.com/" TargetMode="External"/><Relationship Id="rId2354" Type="http://schemas.openxmlformats.org/officeDocument/2006/relationships/hyperlink" Target="mailto:clerk@faithanchorage.org" TargetMode="External"/><Relationship Id="rId1024" Type="http://schemas.openxmlformats.org/officeDocument/2006/relationships/hyperlink" Target="mailto:info@gracestuart.com" TargetMode="External"/><Relationship Id="rId2355" Type="http://schemas.openxmlformats.org/officeDocument/2006/relationships/hyperlink" Target="http://www.gracecommunitypca.org/" TargetMode="External"/><Relationship Id="rId1025" Type="http://schemas.openxmlformats.org/officeDocument/2006/relationships/hyperlink" Target="http://www.lakeosborne.org/" TargetMode="External"/><Relationship Id="rId2356" Type="http://schemas.openxmlformats.org/officeDocument/2006/relationships/hyperlink" Target="mailto:Joel.Zakahi@gracecommunitypca.org" TargetMode="External"/><Relationship Id="rId1910" Type="http://schemas.openxmlformats.org/officeDocument/2006/relationships/hyperlink" Target="http://www.mercyhillnj.org/" TargetMode="External"/><Relationship Id="rId1911" Type="http://schemas.openxmlformats.org/officeDocument/2006/relationships/hyperlink" Target="mailto:mercyhillnj@gmail.com" TargetMode="External"/><Relationship Id="rId1912" Type="http://schemas.openxmlformats.org/officeDocument/2006/relationships/hyperlink" Target="http://www.newcityac.org/" TargetMode="External"/><Relationship Id="rId1913" Type="http://schemas.openxmlformats.org/officeDocument/2006/relationships/hyperlink" Target="mailto:newcityfellowshipac@gmail.com" TargetMode="External"/><Relationship Id="rId1914" Type="http://schemas.openxmlformats.org/officeDocument/2006/relationships/hyperlink" Target="http://www.truevinecc.org/" TargetMode="External"/><Relationship Id="rId1915" Type="http://schemas.openxmlformats.org/officeDocument/2006/relationships/hyperlink" Target="mailto:admin@truevinecc.org" TargetMode="External"/><Relationship Id="rId1916" Type="http://schemas.openxmlformats.org/officeDocument/2006/relationships/hyperlink" Target="http://www.covenantpcawv.church/" TargetMode="External"/><Relationship Id="rId1917" Type="http://schemas.openxmlformats.org/officeDocument/2006/relationships/hyperlink" Target="mailto:joshbailey1979@gmail.com" TargetMode="External"/><Relationship Id="rId1918" Type="http://schemas.openxmlformats.org/officeDocument/2006/relationships/hyperlink" Target="mailto:colossians334@gmail.com" TargetMode="External"/><Relationship Id="rId1919" Type="http://schemas.openxmlformats.org/officeDocument/2006/relationships/hyperlink" Target="http://www.wvgrace.com/" TargetMode="External"/><Relationship Id="rId1900" Type="http://schemas.openxmlformats.org/officeDocument/2006/relationships/hyperlink" Target="http://www.fairfieldchurchpca.org/" TargetMode="External"/><Relationship Id="rId1901" Type="http://schemas.openxmlformats.org/officeDocument/2006/relationships/hyperlink" Target="mailto:fpcoffice7@gmail.com" TargetMode="External"/><Relationship Id="rId1902" Type="http://schemas.openxmlformats.org/officeDocument/2006/relationships/hyperlink" Target="http://firstpresocnj.net/" TargetMode="External"/><Relationship Id="rId1903" Type="http://schemas.openxmlformats.org/officeDocument/2006/relationships/hyperlink" Target="mailto:richardcolvin52@gmail.com" TargetMode="External"/><Relationship Id="rId1904" Type="http://schemas.openxmlformats.org/officeDocument/2006/relationships/hyperlink" Target="http://www.gpml.org/" TargetMode="External"/><Relationship Id="rId1905" Type="http://schemas.openxmlformats.org/officeDocument/2006/relationships/hyperlink" Target="mailto:office@gpml.org" TargetMode="External"/><Relationship Id="rId1906" Type="http://schemas.openxmlformats.org/officeDocument/2006/relationships/hyperlink" Target="http://hopecommunitypca.org/" TargetMode="External"/><Relationship Id="rId1907" Type="http://schemas.openxmlformats.org/officeDocument/2006/relationships/hyperlink" Target="mailto:office.hopepca@gmail.com" TargetMode="External"/><Relationship Id="rId1908" Type="http://schemas.openxmlformats.org/officeDocument/2006/relationships/hyperlink" Target="http://www.hopechurch-nj.org/" TargetMode="External"/><Relationship Id="rId1909" Type="http://schemas.openxmlformats.org/officeDocument/2006/relationships/hyperlink" Target="mailto:drowe@hopechurch-nj.org" TargetMode="External"/><Relationship Id="rId1090" Type="http://schemas.openxmlformats.org/officeDocument/2006/relationships/hyperlink" Target="mailto:scott.shaw@shoreharvest.org" TargetMode="External"/><Relationship Id="rId1091" Type="http://schemas.openxmlformats.org/officeDocument/2006/relationships/hyperlink" Target="http://www.stillwatersfamily.com/" TargetMode="External"/><Relationship Id="rId1092" Type="http://schemas.openxmlformats.org/officeDocument/2006/relationships/hyperlink" Target="mailto:tony3stephens3@gmail.com" TargetMode="External"/><Relationship Id="rId1093" Type="http://schemas.openxmlformats.org/officeDocument/2006/relationships/hyperlink" Target="http://www.thetown.org/" TargetMode="External"/><Relationship Id="rId1094" Type="http://schemas.openxmlformats.org/officeDocument/2006/relationships/hyperlink" Target="mailto:info@thetown.org" TargetMode="External"/><Relationship Id="rId1095" Type="http://schemas.openxmlformats.org/officeDocument/2006/relationships/hyperlink" Target="http://www.andrewspca.org/" TargetMode="External"/><Relationship Id="rId1096" Type="http://schemas.openxmlformats.org/officeDocument/2006/relationships/hyperlink" Target="mailto:milltownpops4@yahoo.com" TargetMode="External"/><Relationship Id="rId1097" Type="http://schemas.openxmlformats.org/officeDocument/2006/relationships/hyperlink" Target="http://www.ardenpres.org/" TargetMode="External"/><Relationship Id="rId1098" Type="http://schemas.openxmlformats.org/officeDocument/2006/relationships/hyperlink" Target="mailto:info@ardenpres.org" TargetMode="External"/><Relationship Id="rId1099" Type="http://schemas.openxmlformats.org/officeDocument/2006/relationships/hyperlink" Target="http://www.cornerstonepcabrevard.com/" TargetMode="External"/><Relationship Id="rId1080" Type="http://schemas.openxmlformats.org/officeDocument/2006/relationships/hyperlink" Target="mailto:grace@gracedover.com" TargetMode="External"/><Relationship Id="rId1081" Type="http://schemas.openxmlformats.org/officeDocument/2006/relationships/hyperlink" Target="http://greatexchangechurch.org/" TargetMode="External"/><Relationship Id="rId1082" Type="http://schemas.openxmlformats.org/officeDocument/2006/relationships/hyperlink" Target="mailto:tyler@greatexchangechurch.org" TargetMode="External"/><Relationship Id="rId1083" Type="http://schemas.openxmlformats.org/officeDocument/2006/relationships/hyperlink" Target="http://www.heritagepca.net/" TargetMode="External"/><Relationship Id="rId1084" Type="http://schemas.openxmlformats.org/officeDocument/2006/relationships/hyperlink" Target="mailto:office@heritagepca.net" TargetMode="External"/><Relationship Id="rId1085" Type="http://schemas.openxmlformats.org/officeDocument/2006/relationships/hyperlink" Target="http://explorehopechurch.org/" TargetMode="External"/><Relationship Id="rId1086" Type="http://schemas.openxmlformats.org/officeDocument/2006/relationships/hyperlink" Target="mailto:pastorwill@explorehopechurch.org" TargetMode="External"/><Relationship Id="rId1087" Type="http://schemas.openxmlformats.org/officeDocument/2006/relationships/hyperlink" Target="http://www.providencesalisbury.org/" TargetMode="External"/><Relationship Id="rId1088" Type="http://schemas.openxmlformats.org/officeDocument/2006/relationships/hyperlink" Target="mailto:jason.shelton@providencesalisbury.org" TargetMode="External"/><Relationship Id="rId1089" Type="http://schemas.openxmlformats.org/officeDocument/2006/relationships/hyperlink" Target="http://www.shoreharvest.org/" TargetMode="External"/><Relationship Id="rId1972" Type="http://schemas.openxmlformats.org/officeDocument/2006/relationships/hyperlink" Target="http://coastalpresbyterianchurchjax.com/" TargetMode="External"/><Relationship Id="rId1973" Type="http://schemas.openxmlformats.org/officeDocument/2006/relationships/hyperlink" Target="mailto:admin@coastalpresbyterian.org" TargetMode="External"/><Relationship Id="rId1974" Type="http://schemas.openxmlformats.org/officeDocument/2006/relationships/hyperlink" Target="http://communitypreslo.com/" TargetMode="External"/><Relationship Id="rId1975" Type="http://schemas.openxmlformats.org/officeDocument/2006/relationships/hyperlink" Target="mailto:liveoakcommpres@gmail.com" TargetMode="External"/><Relationship Id="rId1976" Type="http://schemas.openxmlformats.org/officeDocument/2006/relationships/hyperlink" Target="http://www.mcintoshcpc.org/" TargetMode="External"/><Relationship Id="rId1977" Type="http://schemas.openxmlformats.org/officeDocument/2006/relationships/hyperlink" Target="http://www.crosscreek.us/" TargetMode="External"/><Relationship Id="rId1978" Type="http://schemas.openxmlformats.org/officeDocument/2006/relationships/hyperlink" Target="mailto:info@crosscreek.us" TargetMode="External"/><Relationship Id="rId1979" Type="http://schemas.openxmlformats.org/officeDocument/2006/relationships/hyperlink" Target="http://www.faithgainesville.org/" TargetMode="External"/><Relationship Id="rId1970" Type="http://schemas.openxmlformats.org/officeDocument/2006/relationships/hyperlink" Target="http://www.cccgainesville.com/" TargetMode="External"/><Relationship Id="rId1971" Type="http://schemas.openxmlformats.org/officeDocument/2006/relationships/hyperlink" Target="mailto:office@christcommunitychurch.com" TargetMode="External"/><Relationship Id="rId1961" Type="http://schemas.openxmlformats.org/officeDocument/2006/relationships/hyperlink" Target="mailto:duanesburchurch@gmail.com" TargetMode="External"/><Relationship Id="rId1962" Type="http://schemas.openxmlformats.org/officeDocument/2006/relationships/hyperlink" Target="http://www.westminsterchurch-ny.org/" TargetMode="External"/><Relationship Id="rId1963" Type="http://schemas.openxmlformats.org/officeDocument/2006/relationships/hyperlink" Target="mailto:office@westminsterchurch-ny.org" TargetMode="External"/><Relationship Id="rId1964" Type="http://schemas.openxmlformats.org/officeDocument/2006/relationships/hyperlink" Target="http://www.christchurcheast.org/" TargetMode="External"/><Relationship Id="rId1965" Type="http://schemas.openxmlformats.org/officeDocument/2006/relationships/hyperlink" Target="mailto:kdickerson@christchurcheast.org" TargetMode="External"/><Relationship Id="rId1966" Type="http://schemas.openxmlformats.org/officeDocument/2006/relationships/hyperlink" Target="http://www.christchurchintown.org/" TargetMode="External"/><Relationship Id="rId1967" Type="http://schemas.openxmlformats.org/officeDocument/2006/relationships/hyperlink" Target="mailto:admin@christchurchintown.org" TargetMode="External"/><Relationship Id="rId1968" Type="http://schemas.openxmlformats.org/officeDocument/2006/relationships/hyperlink" Target="http://christchurchpresjax.org/" TargetMode="External"/><Relationship Id="rId1969" Type="http://schemas.openxmlformats.org/officeDocument/2006/relationships/hyperlink" Target="mailto:ccolson@christchurchpresjax.org" TargetMode="External"/><Relationship Id="rId1960" Type="http://schemas.openxmlformats.org/officeDocument/2006/relationships/hyperlink" Target="http://www.duanesburgchurch.org/" TargetMode="External"/><Relationship Id="rId1994" Type="http://schemas.openxmlformats.org/officeDocument/2006/relationships/hyperlink" Target="mailto:officeadmin@pinewoodchurch.org" TargetMode="External"/><Relationship Id="rId1995" Type="http://schemas.openxmlformats.org/officeDocument/2006/relationships/hyperlink" Target="http://www.pvpc.com/" TargetMode="External"/><Relationship Id="rId1996" Type="http://schemas.openxmlformats.org/officeDocument/2006/relationships/hyperlink" Target="mailto:ghamby@pvpc.com" TargetMode="External"/><Relationship Id="rId1997" Type="http://schemas.openxmlformats.org/officeDocument/2006/relationships/hyperlink" Target="http://waypointchurchfl.com/" TargetMode="External"/><Relationship Id="rId1998" Type="http://schemas.openxmlformats.org/officeDocument/2006/relationships/hyperlink" Target="mailto:info@waypointchurchfl.com" TargetMode="External"/><Relationship Id="rId1999" Type="http://schemas.openxmlformats.org/officeDocument/2006/relationships/hyperlink" Target="http://www.wpcajax.us/" TargetMode="External"/><Relationship Id="rId1990" Type="http://schemas.openxmlformats.org/officeDocument/2006/relationships/hyperlink" Target="mailto:connections.khpc@gmail.com" TargetMode="External"/><Relationship Id="rId1991" Type="http://schemas.openxmlformats.org/officeDocument/2006/relationships/hyperlink" Target="http://www.ortegapres.org/" TargetMode="External"/><Relationship Id="rId1992" Type="http://schemas.openxmlformats.org/officeDocument/2006/relationships/hyperlink" Target="mailto:office@ortegapres.org" TargetMode="External"/><Relationship Id="rId1993" Type="http://schemas.openxmlformats.org/officeDocument/2006/relationships/hyperlink" Target="http://www.pinewoodchurch.org/" TargetMode="External"/><Relationship Id="rId1983" Type="http://schemas.openxmlformats.org/officeDocument/2006/relationships/hyperlink" Target="http://www.gracenassau.com/" TargetMode="External"/><Relationship Id="rId1984" Type="http://schemas.openxmlformats.org/officeDocument/2006/relationships/hyperlink" Target="mailto:office@gracenassau.com" TargetMode="External"/><Relationship Id="rId1985" Type="http://schemas.openxmlformats.org/officeDocument/2006/relationships/hyperlink" Target="about:blank" TargetMode="External"/><Relationship Id="rId1986" Type="http://schemas.openxmlformats.org/officeDocument/2006/relationships/hyperlink" Target="mailto:gcpchilliard@gmail.com" TargetMode="External"/><Relationship Id="rId1987" Type="http://schemas.openxmlformats.org/officeDocument/2006/relationships/hyperlink" Target="http://www.palmcoastgracepca.org/" TargetMode="External"/><Relationship Id="rId1988" Type="http://schemas.openxmlformats.org/officeDocument/2006/relationships/hyperlink" Target="mailto:gpcpca@gmail.com" TargetMode="External"/><Relationship Id="rId1989" Type="http://schemas.openxmlformats.org/officeDocument/2006/relationships/hyperlink" Target="http://khpcworship.org/" TargetMode="External"/><Relationship Id="rId1980" Type="http://schemas.openxmlformats.org/officeDocument/2006/relationships/hyperlink" Target="mailto:faith@faithgainesville.org" TargetMode="External"/><Relationship Id="rId1981" Type="http://schemas.openxmlformats.org/officeDocument/2006/relationships/hyperlink" Target="http://goodnewsloves.com/" TargetMode="External"/><Relationship Id="rId1982" Type="http://schemas.openxmlformats.org/officeDocument/2006/relationships/hyperlink" Target="mailto:goodnews@gnpc.org" TargetMode="External"/><Relationship Id="rId1930" Type="http://schemas.openxmlformats.org/officeDocument/2006/relationships/hyperlink" Target="http://www.affirmationpca.com/" TargetMode="External"/><Relationship Id="rId1931" Type="http://schemas.openxmlformats.org/officeDocument/2006/relationships/hyperlink" Target="mailto:church@affirmationpca.com" TargetMode="External"/><Relationship Id="rId1932" Type="http://schemas.openxmlformats.org/officeDocument/2006/relationships/hyperlink" Target="http://www.christcentralbuffalo.com/" TargetMode="External"/><Relationship Id="rId1933" Type="http://schemas.openxmlformats.org/officeDocument/2006/relationships/hyperlink" Target="mailto:session@christcentralbuffalo.com" TargetMode="External"/><Relationship Id="rId1934" Type="http://schemas.openxmlformats.org/officeDocument/2006/relationships/hyperlink" Target="http://christ-presbyterian-church.org/" TargetMode="External"/><Relationship Id="rId1935" Type="http://schemas.openxmlformats.org/officeDocument/2006/relationships/hyperlink" Target="mailto:pastor@christ-presbyterian-church.org" TargetMode="External"/><Relationship Id="rId1936" Type="http://schemas.openxmlformats.org/officeDocument/2006/relationships/hyperlink" Target="http://www.christschurchhv.org/" TargetMode="External"/><Relationship Id="rId1937" Type="http://schemas.openxmlformats.org/officeDocument/2006/relationships/hyperlink" Target="mailto:jchiarot23@yahoo.com" TargetMode="External"/><Relationship Id="rId1938" Type="http://schemas.openxmlformats.org/officeDocument/2006/relationships/hyperlink" Target="http://www.redeemercortland.com/" TargetMode="External"/><Relationship Id="rId1939" Type="http://schemas.openxmlformats.org/officeDocument/2006/relationships/hyperlink" Target="mailto:info@redeemercortland.com" TargetMode="External"/><Relationship Id="rId1920" Type="http://schemas.openxmlformats.org/officeDocument/2006/relationships/hyperlink" Target="mailto:alanhager7@gmail.com" TargetMode="External"/><Relationship Id="rId1921" Type="http://schemas.openxmlformats.org/officeDocument/2006/relationships/hyperlink" Target="http://www.kanawhasalinespca.com/" TargetMode="External"/><Relationship Id="rId1922" Type="http://schemas.openxmlformats.org/officeDocument/2006/relationships/hyperlink" Target="mailto:astyer@kanawhasalinespca.com" TargetMode="External"/><Relationship Id="rId1923" Type="http://schemas.openxmlformats.org/officeDocument/2006/relationships/hyperlink" Target="http://www.mercypca.org/" TargetMode="External"/><Relationship Id="rId1924" Type="http://schemas.openxmlformats.org/officeDocument/2006/relationships/hyperlink" Target="mailto:info@mercypca.org" TargetMode="External"/><Relationship Id="rId1925" Type="http://schemas.openxmlformats.org/officeDocument/2006/relationships/hyperlink" Target="mailto:director@principledpolicy.com" TargetMode="External"/><Relationship Id="rId1926" Type="http://schemas.openxmlformats.org/officeDocument/2006/relationships/hyperlink" Target="http://prpca.org/" TargetMode="External"/><Relationship Id="rId1927" Type="http://schemas.openxmlformats.org/officeDocument/2006/relationships/hyperlink" Target="mailto:office@prpca.org" TargetMode="External"/><Relationship Id="rId1928" Type="http://schemas.openxmlformats.org/officeDocument/2006/relationships/hyperlink" Target="mailto:rpcwvsec@gmail.com" TargetMode="External"/><Relationship Id="rId1929" Type="http://schemas.openxmlformats.org/officeDocument/2006/relationships/hyperlink" Target="http://www.trinitypcawv.org/" TargetMode="External"/><Relationship Id="rId1950" Type="http://schemas.openxmlformats.org/officeDocument/2006/relationships/hyperlink" Target="http://newhopevestal.org/" TargetMode="External"/><Relationship Id="rId1951" Type="http://schemas.openxmlformats.org/officeDocument/2006/relationships/hyperlink" Target="mailto:newhopevestal@gmail.com" TargetMode="External"/><Relationship Id="rId1952" Type="http://schemas.openxmlformats.org/officeDocument/2006/relationships/hyperlink" Target="http://www.newlifeithaca.org/" TargetMode="External"/><Relationship Id="rId1953" Type="http://schemas.openxmlformats.org/officeDocument/2006/relationships/hyperlink" Target="mailto:info@newlifepres.com" TargetMode="External"/><Relationship Id="rId1954" Type="http://schemas.openxmlformats.org/officeDocument/2006/relationships/hyperlink" Target="http://www.cantonnewlife.org/" TargetMode="External"/><Relationship Id="rId1955" Type="http://schemas.openxmlformats.org/officeDocument/2006/relationships/hyperlink" Target="mailto:larrynlpc@gmail.com" TargetMode="External"/><Relationship Id="rId1956" Type="http://schemas.openxmlformats.org/officeDocument/2006/relationships/hyperlink" Target="http://www.wellsvillepca.org/" TargetMode="External"/><Relationship Id="rId1957" Type="http://schemas.openxmlformats.org/officeDocument/2006/relationships/hyperlink" Target="mailto:pastortompcw@yahoo.com" TargetMode="External"/><Relationship Id="rId1958" Type="http://schemas.openxmlformats.org/officeDocument/2006/relationships/hyperlink" Target="http://www.redeemerreformed.info/" TargetMode="External"/><Relationship Id="rId1959" Type="http://schemas.openxmlformats.org/officeDocument/2006/relationships/hyperlink" Target="mailto:nsuffern@gmail.com" TargetMode="External"/><Relationship Id="rId1940" Type="http://schemas.openxmlformats.org/officeDocument/2006/relationships/hyperlink" Target="http://fpcschdy.org/" TargetMode="External"/><Relationship Id="rId1941" Type="http://schemas.openxmlformats.org/officeDocument/2006/relationships/hyperlink" Target="mailto:fpcofficeschdy@gmail.com" TargetMode="External"/><Relationship Id="rId1942" Type="http://schemas.openxmlformats.org/officeDocument/2006/relationships/hyperlink" Target="http://gracechurchpca.com/" TargetMode="External"/><Relationship Id="rId1943" Type="http://schemas.openxmlformats.org/officeDocument/2006/relationships/hyperlink" Target="mailto:office@gracechurchpca.com" TargetMode="External"/><Relationship Id="rId1944" Type="http://schemas.openxmlformats.org/officeDocument/2006/relationships/hyperlink" Target="http://gracepcawatertown.org/" TargetMode="External"/><Relationship Id="rId1945" Type="http://schemas.openxmlformats.org/officeDocument/2006/relationships/hyperlink" Target="mailto:gracepreswt@gmail.com" TargetMode="External"/><Relationship Id="rId1946" Type="http://schemas.openxmlformats.org/officeDocument/2006/relationships/hyperlink" Target="http://www.hopechurchbspa.org/" TargetMode="External"/><Relationship Id="rId1947" Type="http://schemas.openxmlformats.org/officeDocument/2006/relationships/hyperlink" Target="mailto:info@hopechurchbspa.org" TargetMode="External"/><Relationship Id="rId1948" Type="http://schemas.openxmlformats.org/officeDocument/2006/relationships/hyperlink" Target="http://www.ncfbeechwood.org/" TargetMode="External"/><Relationship Id="rId1949" Type="http://schemas.openxmlformats.org/officeDocument/2006/relationships/hyperlink" Target="mailto:admin@ncfbeechwood.org" TargetMode="External"/><Relationship Id="rId2423" Type="http://schemas.openxmlformats.org/officeDocument/2006/relationships/hyperlink" Target="mailto:office@nepres.com" TargetMode="External"/><Relationship Id="rId2424" Type="http://schemas.openxmlformats.org/officeDocument/2006/relationships/hyperlink" Target="http://www.rivercrestpca.org/" TargetMode="External"/><Relationship Id="rId2425" Type="http://schemas.openxmlformats.org/officeDocument/2006/relationships/hyperlink" Target="mailto:adam@rivercrestpca.org" TargetMode="External"/><Relationship Id="rId2426" Type="http://schemas.openxmlformats.org/officeDocument/2006/relationships/hyperlink" Target="http://www.rosehillpca.org/" TargetMode="External"/><Relationship Id="rId2427" Type="http://schemas.openxmlformats.org/officeDocument/2006/relationships/hyperlink" Target="mailto:office@rosehillpca.org" TargetMode="External"/><Relationship Id="rId2428" Type="http://schemas.openxmlformats.org/officeDocument/2006/relationships/hyperlink" Target="http://www.facebook.com/SalemPresbyterianChurch" TargetMode="External"/><Relationship Id="rId2429" Type="http://schemas.openxmlformats.org/officeDocument/2006/relationships/hyperlink" Target="mailto:rhodges50@gmail.com" TargetMode="External"/><Relationship Id="rId509" Type="http://schemas.openxmlformats.org/officeDocument/2006/relationships/hyperlink" Target="http://firstchurchpca.org/" TargetMode="External"/><Relationship Id="rId508" Type="http://schemas.openxmlformats.org/officeDocument/2006/relationships/hyperlink" Target="mailto:churchoffice@faithchurchwc.org" TargetMode="External"/><Relationship Id="rId503" Type="http://schemas.openxmlformats.org/officeDocument/2006/relationships/hyperlink" Target="http://www.cretechurch.com/" TargetMode="External"/><Relationship Id="rId502" Type="http://schemas.openxmlformats.org/officeDocument/2006/relationships/hyperlink" Target="mailto:office@covenantchicago.org" TargetMode="External"/><Relationship Id="rId501" Type="http://schemas.openxmlformats.org/officeDocument/2006/relationships/hyperlink" Target="http://www.covenantchicago.org/" TargetMode="External"/><Relationship Id="rId500" Type="http://schemas.openxmlformats.org/officeDocument/2006/relationships/hyperlink" Target="mailto:covenantfellowship@cfcsh.org" TargetMode="External"/><Relationship Id="rId507" Type="http://schemas.openxmlformats.org/officeDocument/2006/relationships/hyperlink" Target="http://faithchurchwc.org/" TargetMode="External"/><Relationship Id="rId506" Type="http://schemas.openxmlformats.org/officeDocument/2006/relationships/hyperlink" Target="mailto:jefferson@ethoschicago.com" TargetMode="External"/><Relationship Id="rId505" Type="http://schemas.openxmlformats.org/officeDocument/2006/relationships/hyperlink" Target="http://ethoschicago.com/" TargetMode="External"/><Relationship Id="rId504" Type="http://schemas.openxmlformats.org/officeDocument/2006/relationships/hyperlink" Target="mailto:info@cretechurch.com" TargetMode="External"/><Relationship Id="rId2420" Type="http://schemas.openxmlformats.org/officeDocument/2006/relationships/hyperlink" Target="http://northaugustafellowship.org/" TargetMode="External"/><Relationship Id="rId2421" Type="http://schemas.openxmlformats.org/officeDocument/2006/relationships/hyperlink" Target="mailto:info@northaugustafellowship.org" TargetMode="External"/><Relationship Id="rId2422" Type="http://schemas.openxmlformats.org/officeDocument/2006/relationships/hyperlink" Target="http://www.nepresbyterian.org/" TargetMode="External"/><Relationship Id="rId2412" Type="http://schemas.openxmlformats.org/officeDocument/2006/relationships/hyperlink" Target="http://www.heritagepca.com/" TargetMode="External"/><Relationship Id="rId2413" Type="http://schemas.openxmlformats.org/officeDocument/2006/relationships/hyperlink" Target="http://www.lebanonpca.org/" TargetMode="External"/><Relationship Id="rId2414" Type="http://schemas.openxmlformats.org/officeDocument/2006/relationships/hyperlink" Target="mailto:lebanonpcainfo@gmail.com" TargetMode="External"/><Relationship Id="rId2415" Type="http://schemas.openxmlformats.org/officeDocument/2006/relationships/hyperlink" Target="http://www.lexpreschurch.com/" TargetMode="External"/><Relationship Id="rId2416" Type="http://schemas.openxmlformats.org/officeDocument/2006/relationships/hyperlink" Target="mailto:lexpres@lexpreschurch.com" TargetMode="External"/><Relationship Id="rId2417" Type="http://schemas.openxmlformats.org/officeDocument/2006/relationships/hyperlink" Target="http://www.longtownpresbyterianchurch.com/" TargetMode="External"/><Relationship Id="rId2418" Type="http://schemas.openxmlformats.org/officeDocument/2006/relationships/hyperlink" Target="http://www.ncpcaiken.org/" TargetMode="External"/><Relationship Id="rId2419" Type="http://schemas.openxmlformats.org/officeDocument/2006/relationships/hyperlink" Target="mailto:office@ncpcaiken.org" TargetMode="External"/><Relationship Id="rId2410" Type="http://schemas.openxmlformats.org/officeDocument/2006/relationships/hyperlink" Target="http://www.grace-of-aiken.com/" TargetMode="External"/><Relationship Id="rId2411" Type="http://schemas.openxmlformats.org/officeDocument/2006/relationships/hyperlink" Target="mailto:graceofaiken@gmail.com" TargetMode="External"/><Relationship Id="rId1114" Type="http://schemas.openxmlformats.org/officeDocument/2006/relationships/hyperlink" Target="mailto:xmikep@gmail.com" TargetMode="External"/><Relationship Id="rId2445" Type="http://schemas.openxmlformats.org/officeDocument/2006/relationships/hyperlink" Target="mailto:hello@gsflo.org" TargetMode="External"/><Relationship Id="rId1115" Type="http://schemas.openxmlformats.org/officeDocument/2006/relationships/hyperlink" Target="http://www.fellowshippca.com/" TargetMode="External"/><Relationship Id="rId2446" Type="http://schemas.openxmlformats.org/officeDocument/2006/relationships/hyperlink" Target="http://gracepresbyterianchurch.org/" TargetMode="External"/><Relationship Id="rId1116" Type="http://schemas.openxmlformats.org/officeDocument/2006/relationships/hyperlink" Target="mailto:Fellowshippca@gmail.com" TargetMode="External"/><Relationship Id="rId2447" Type="http://schemas.openxmlformats.org/officeDocument/2006/relationships/hyperlink" Target="mailto:office@gracepresbyterianchurch.org" TargetMode="External"/><Relationship Id="rId1117" Type="http://schemas.openxmlformats.org/officeDocument/2006/relationships/hyperlink" Target="http://www.fpcweaverville.org/" TargetMode="External"/><Relationship Id="rId2448" Type="http://schemas.openxmlformats.org/officeDocument/2006/relationships/hyperlink" Target="http://www.hartsvillepca.org/" TargetMode="External"/><Relationship Id="rId1118" Type="http://schemas.openxmlformats.org/officeDocument/2006/relationships/hyperlink" Target="mailto:firstpca@fpcweaverville.com" TargetMode="External"/><Relationship Id="rId2449" Type="http://schemas.openxmlformats.org/officeDocument/2006/relationships/hyperlink" Target="mailto:james@hartsvillepca.org" TargetMode="External"/><Relationship Id="rId1119" Type="http://schemas.openxmlformats.org/officeDocument/2006/relationships/hyperlink" Target="mailto:bettyandhal@icloud.com" TargetMode="External"/><Relationship Id="rId525" Type="http://schemas.openxmlformats.org/officeDocument/2006/relationships/hyperlink" Target="http://www.peaceinfrankfort.org/" TargetMode="External"/><Relationship Id="rId524" Type="http://schemas.openxmlformats.org/officeDocument/2006/relationships/hyperlink" Target="mailto:NPC@npchurch.org" TargetMode="External"/><Relationship Id="rId523" Type="http://schemas.openxmlformats.org/officeDocument/2006/relationships/hyperlink" Target="http://www.npchurch.org/" TargetMode="External"/><Relationship Id="rId522" Type="http://schemas.openxmlformats.org/officeDocument/2006/relationships/hyperlink" Target="mailto:life@mdchurch.us" TargetMode="External"/><Relationship Id="rId529" Type="http://schemas.openxmlformats.org/officeDocument/2006/relationships/hyperlink" Target="http://redemptionpres.com/" TargetMode="External"/><Relationship Id="rId528" Type="http://schemas.openxmlformats.org/officeDocument/2006/relationships/hyperlink" Target="mailto:redeemerlombard@gmail.com" TargetMode="External"/><Relationship Id="rId527" Type="http://schemas.openxmlformats.org/officeDocument/2006/relationships/hyperlink" Target="https://www.redeemerpresbyterianchurch.com/" TargetMode="External"/><Relationship Id="rId526" Type="http://schemas.openxmlformats.org/officeDocument/2006/relationships/hyperlink" Target="mailto:willdevries@peaceinfrankfort.org" TargetMode="External"/><Relationship Id="rId2440" Type="http://schemas.openxmlformats.org/officeDocument/2006/relationships/hyperlink" Target="http://www.faithmyrtlebeach.org/" TargetMode="External"/><Relationship Id="rId521" Type="http://schemas.openxmlformats.org/officeDocument/2006/relationships/hyperlink" Target="http://www.mdchurch.us/" TargetMode="External"/><Relationship Id="rId1110" Type="http://schemas.openxmlformats.org/officeDocument/2006/relationships/hyperlink" Target="mailto:timjmcq@yahoo.com" TargetMode="External"/><Relationship Id="rId2441" Type="http://schemas.openxmlformats.org/officeDocument/2006/relationships/hyperlink" Target="mailto:office@faithmyrtlebeach.org" TargetMode="External"/><Relationship Id="rId520" Type="http://schemas.openxmlformats.org/officeDocument/2006/relationships/hyperlink" Target="mailto:bradbeier@gmail.com" TargetMode="External"/><Relationship Id="rId1111" Type="http://schemas.openxmlformats.org/officeDocument/2006/relationships/hyperlink" Target="http://fairviewfellowship.com/" TargetMode="External"/><Relationship Id="rId2442" Type="http://schemas.openxmlformats.org/officeDocument/2006/relationships/hyperlink" Target="http://firstpresdillon.org/" TargetMode="External"/><Relationship Id="rId1112" Type="http://schemas.openxmlformats.org/officeDocument/2006/relationships/hyperlink" Target="mailto:pastor@fairviewfellowship.com" TargetMode="External"/><Relationship Id="rId2443" Type="http://schemas.openxmlformats.org/officeDocument/2006/relationships/hyperlink" Target="mailto:fpchurch@bellsouth.net" TargetMode="External"/><Relationship Id="rId1113" Type="http://schemas.openxmlformats.org/officeDocument/2006/relationships/hyperlink" Target="http://www.morfaith.org/" TargetMode="External"/><Relationship Id="rId2444" Type="http://schemas.openxmlformats.org/officeDocument/2006/relationships/hyperlink" Target="http://www.gsflo.org/" TargetMode="External"/><Relationship Id="rId1103" Type="http://schemas.openxmlformats.org/officeDocument/2006/relationships/hyperlink" Target="http://www.covenantpcawaynesville.org/" TargetMode="External"/><Relationship Id="rId2434" Type="http://schemas.openxmlformats.org/officeDocument/2006/relationships/hyperlink" Target="http://andrewspcalife.com/" TargetMode="External"/><Relationship Id="rId1104" Type="http://schemas.openxmlformats.org/officeDocument/2006/relationships/hyperlink" Target="mailto:pastorlsjones@att.net" TargetMode="External"/><Relationship Id="rId2435" Type="http://schemas.openxmlformats.org/officeDocument/2006/relationships/hyperlink" Target="mailto:andrewspcalife@gmail.com" TargetMode="External"/><Relationship Id="rId1105" Type="http://schemas.openxmlformats.org/officeDocument/2006/relationships/hyperlink" Target="http://www.covenantreformed.net/" TargetMode="External"/><Relationship Id="rId2436" Type="http://schemas.openxmlformats.org/officeDocument/2006/relationships/hyperlink" Target="http://www.faithpcacheraw.com/" TargetMode="External"/><Relationship Id="rId1106" Type="http://schemas.openxmlformats.org/officeDocument/2006/relationships/hyperlink" Target="mailto:office@covenantreformed.net" TargetMode="External"/><Relationship Id="rId2437" Type="http://schemas.openxmlformats.org/officeDocument/2006/relationships/hyperlink" Target="mailto:faithpcacheraw@gmail.com" TargetMode="External"/><Relationship Id="rId1107" Type="http://schemas.openxmlformats.org/officeDocument/2006/relationships/hyperlink" Target="http://www.crosspointboone.com/" TargetMode="External"/><Relationship Id="rId2438" Type="http://schemas.openxmlformats.org/officeDocument/2006/relationships/hyperlink" Target="http://www.faithpca.church/" TargetMode="External"/><Relationship Id="rId1108" Type="http://schemas.openxmlformats.org/officeDocument/2006/relationships/hyperlink" Target="mailto:scottstewart25@gmail.com" TargetMode="External"/><Relationship Id="rId2439" Type="http://schemas.openxmlformats.org/officeDocument/2006/relationships/hyperlink" Target="mailto:faithpcaflorence@gmail.com" TargetMode="External"/><Relationship Id="rId1109" Type="http://schemas.openxmlformats.org/officeDocument/2006/relationships/hyperlink" Target="http://www.emmanuelpresbyterian.org/" TargetMode="External"/><Relationship Id="rId519" Type="http://schemas.openxmlformats.org/officeDocument/2006/relationships/hyperlink" Target="http://www.livinghopechicago.org/" TargetMode="External"/><Relationship Id="rId514" Type="http://schemas.openxmlformats.org/officeDocument/2006/relationships/hyperlink" Target="mailto:office@gracenorthshore.org" TargetMode="External"/><Relationship Id="rId513" Type="http://schemas.openxmlformats.org/officeDocument/2006/relationships/hyperlink" Target="http://www.gracenorthshore.org/" TargetMode="External"/><Relationship Id="rId512" Type="http://schemas.openxmlformats.org/officeDocument/2006/relationships/hyperlink" Target="mailto:pj@gracenwi.com" TargetMode="External"/><Relationship Id="rId511" Type="http://schemas.openxmlformats.org/officeDocument/2006/relationships/hyperlink" Target="http://www.gracenwi.com/" TargetMode="External"/><Relationship Id="rId518" Type="http://schemas.openxmlformats.org/officeDocument/2006/relationships/hyperlink" Target="mailto:office@lincolnsquarepres.org" TargetMode="External"/><Relationship Id="rId517" Type="http://schemas.openxmlformats.org/officeDocument/2006/relationships/hyperlink" Target="http://www.lincolnsquarepres.org/" TargetMode="External"/><Relationship Id="rId516" Type="http://schemas.openxmlformats.org/officeDocument/2006/relationships/hyperlink" Target="mailto:office@lakeviewpc.org" TargetMode="External"/><Relationship Id="rId515" Type="http://schemas.openxmlformats.org/officeDocument/2006/relationships/hyperlink" Target="http://www.lakeviewpc.org/" TargetMode="External"/><Relationship Id="rId510" Type="http://schemas.openxmlformats.org/officeDocument/2006/relationships/hyperlink" Target="mailto:info@firstchurchpca.org" TargetMode="External"/><Relationship Id="rId2430" Type="http://schemas.openxmlformats.org/officeDocument/2006/relationships/hyperlink" Target="http://www.sapc.net/" TargetMode="External"/><Relationship Id="rId1100" Type="http://schemas.openxmlformats.org/officeDocument/2006/relationships/hyperlink" Target="mailto:cornerstonep@comporium.net" TargetMode="External"/><Relationship Id="rId2431" Type="http://schemas.openxmlformats.org/officeDocument/2006/relationships/hyperlink" Target="mailto:info@sapc.net" TargetMode="External"/><Relationship Id="rId1101" Type="http://schemas.openxmlformats.org/officeDocument/2006/relationships/hyperlink" Target="http://www.covpca.org/" TargetMode="External"/><Relationship Id="rId2432" Type="http://schemas.openxmlformats.org/officeDocument/2006/relationships/hyperlink" Target="http://www.watershedfellowship.org/" TargetMode="External"/><Relationship Id="rId1102" Type="http://schemas.openxmlformats.org/officeDocument/2006/relationships/hyperlink" Target="mailto:secretary@covpca.org" TargetMode="External"/><Relationship Id="rId2433" Type="http://schemas.openxmlformats.org/officeDocument/2006/relationships/hyperlink" Target="mailto:kevint@watershedfellowship.org" TargetMode="External"/><Relationship Id="rId2401" Type="http://schemas.openxmlformats.org/officeDocument/2006/relationships/hyperlink" Target="mailto:cornerstone@cornerstonesc.org" TargetMode="External"/><Relationship Id="rId2402" Type="http://schemas.openxmlformats.org/officeDocument/2006/relationships/hyperlink" Target="http://www.growingnewlives.org/" TargetMode="External"/><Relationship Id="rId2403" Type="http://schemas.openxmlformats.org/officeDocument/2006/relationships/hyperlink" Target="mailto:office@growingnewlives.org" TargetMode="External"/><Relationship Id="rId2404" Type="http://schemas.openxmlformats.org/officeDocument/2006/relationships/hyperlink" Target="http://www.ecpchurch.org/" TargetMode="External"/><Relationship Id="rId2405" Type="http://schemas.openxmlformats.org/officeDocument/2006/relationships/hyperlink" Target="mailto:ecpchurchpca@gmail.com" TargetMode="External"/><Relationship Id="rId2406" Type="http://schemas.openxmlformats.org/officeDocument/2006/relationships/hyperlink" Target="http://www.faithirmo.org/" TargetMode="External"/><Relationship Id="rId2407" Type="http://schemas.openxmlformats.org/officeDocument/2006/relationships/hyperlink" Target="mailto:info@faithirmo.org" TargetMode="External"/><Relationship Id="rId2408" Type="http://schemas.openxmlformats.org/officeDocument/2006/relationships/hyperlink" Target="http://gracepointsc.com/" TargetMode="External"/><Relationship Id="rId2409" Type="http://schemas.openxmlformats.org/officeDocument/2006/relationships/hyperlink" Target="mailto:information@gracepointsc.com" TargetMode="External"/><Relationship Id="rId2400" Type="http://schemas.openxmlformats.org/officeDocument/2006/relationships/hyperlink" Target="http://www.cornerstonesc.org/" TargetMode="External"/><Relationship Id="rId590" Type="http://schemas.openxmlformats.org/officeDocument/2006/relationships/hyperlink" Target="http://www.ipcmemphis.org/" TargetMode="External"/><Relationship Id="rId589" Type="http://schemas.openxmlformats.org/officeDocument/2006/relationships/hyperlink" Target="mailto:houstonmspca@gmail.com" TargetMode="External"/><Relationship Id="rId588" Type="http://schemas.openxmlformats.org/officeDocument/2006/relationships/hyperlink" Target="http://houstonpca.org/" TargetMode="External"/><Relationship Id="rId1170" Type="http://schemas.openxmlformats.org/officeDocument/2006/relationships/hyperlink" Target="http://kingscrossokc.com/" TargetMode="External"/><Relationship Id="rId1171" Type="http://schemas.openxmlformats.org/officeDocument/2006/relationships/hyperlink" Target="mailto:office@kingscrossokc.com" TargetMode="External"/><Relationship Id="rId583" Type="http://schemas.openxmlformats.org/officeDocument/2006/relationships/hyperlink" Target="http://www.gracestarkville.org/" TargetMode="External"/><Relationship Id="rId1172" Type="http://schemas.openxmlformats.org/officeDocument/2006/relationships/hyperlink" Target="http://www.newcitytulsa.com/" TargetMode="External"/><Relationship Id="rId582" Type="http://schemas.openxmlformats.org/officeDocument/2006/relationships/hyperlink" Target="mailto:jacksongracepca@gmail.com" TargetMode="External"/><Relationship Id="rId1173" Type="http://schemas.openxmlformats.org/officeDocument/2006/relationships/hyperlink" Target="mailto:caleb.long@newcitytulsa.com" TargetMode="External"/><Relationship Id="rId581" Type="http://schemas.openxmlformats.org/officeDocument/2006/relationships/hyperlink" Target="http://www.jacksongracepca.com/" TargetMode="External"/><Relationship Id="rId1174" Type="http://schemas.openxmlformats.org/officeDocument/2006/relationships/hyperlink" Target="http://www.redeemerpcaedmond.org/" TargetMode="External"/><Relationship Id="rId580" Type="http://schemas.openxmlformats.org/officeDocument/2006/relationships/hyperlink" Target="http://www.graceunioncity.com/" TargetMode="External"/><Relationship Id="rId1175" Type="http://schemas.openxmlformats.org/officeDocument/2006/relationships/hyperlink" Target="mailto:cwooten04@gmail.com" TargetMode="External"/><Relationship Id="rId587" Type="http://schemas.openxmlformats.org/officeDocument/2006/relationships/hyperlink" Target="http://www.hopechurchpca.org/" TargetMode="External"/><Relationship Id="rId1176" Type="http://schemas.openxmlformats.org/officeDocument/2006/relationships/hyperlink" Target="http://www.redeemersiloam.org/" TargetMode="External"/><Relationship Id="rId586" Type="http://schemas.openxmlformats.org/officeDocument/2006/relationships/hyperlink" Target="mailto:dougpca@bellsouth.net" TargetMode="External"/><Relationship Id="rId1177" Type="http://schemas.openxmlformats.org/officeDocument/2006/relationships/hyperlink" Target="mailto:info@redeemersiloam.org" TargetMode="External"/><Relationship Id="rId585" Type="http://schemas.openxmlformats.org/officeDocument/2006/relationships/hyperlink" Target="http://www.hwpca.org/" TargetMode="External"/><Relationship Id="rId1178" Type="http://schemas.openxmlformats.org/officeDocument/2006/relationships/hyperlink" Target="http://www.riveroakstulsa.com/" TargetMode="External"/><Relationship Id="rId584" Type="http://schemas.openxmlformats.org/officeDocument/2006/relationships/hyperlink" Target="mailto:office@gracestarkville.org" TargetMode="External"/><Relationship Id="rId1179" Type="http://schemas.openxmlformats.org/officeDocument/2006/relationships/hyperlink" Target="mailto:rjones@riveroakstulsa.com" TargetMode="External"/><Relationship Id="rId1169" Type="http://schemas.openxmlformats.org/officeDocument/2006/relationships/hyperlink" Target="mailto:peterjohnson@hopepresbyterian.church" TargetMode="External"/><Relationship Id="rId579" Type="http://schemas.openxmlformats.org/officeDocument/2006/relationships/hyperlink" Target="https://www.gpcgrenada.org/" TargetMode="External"/><Relationship Id="rId578" Type="http://schemas.openxmlformats.org/officeDocument/2006/relationships/hyperlink" Target="mailto:church.office@gccmemphis.com" TargetMode="External"/><Relationship Id="rId577" Type="http://schemas.openxmlformats.org/officeDocument/2006/relationships/hyperlink" Target="http://gccmemphis.com/" TargetMode="External"/><Relationship Id="rId2490" Type="http://schemas.openxmlformats.org/officeDocument/2006/relationships/hyperlink" Target="mailto:office@renewalchurch.org" TargetMode="External"/><Relationship Id="rId1160" Type="http://schemas.openxmlformats.org/officeDocument/2006/relationships/hyperlink" Target="http://www.gospelsgf.org/" TargetMode="External"/><Relationship Id="rId2491" Type="http://schemas.openxmlformats.org/officeDocument/2006/relationships/hyperlink" Target="http://www.rockofisrael.com/" TargetMode="External"/><Relationship Id="rId572" Type="http://schemas.openxmlformats.org/officeDocument/2006/relationships/hyperlink" Target="http://fpcdyersburg.org/" TargetMode="External"/><Relationship Id="rId1161" Type="http://schemas.openxmlformats.org/officeDocument/2006/relationships/hyperlink" Target="mailto:dustin@gospelsgf.org" TargetMode="External"/><Relationship Id="rId2492" Type="http://schemas.openxmlformats.org/officeDocument/2006/relationships/hyperlink" Target="mailto:chaim@chaim.org" TargetMode="External"/><Relationship Id="rId571" Type="http://schemas.openxmlformats.org/officeDocument/2006/relationships/hyperlink" Target="mailto:office@firstpresclarksdale.com" TargetMode="External"/><Relationship Id="rId1162" Type="http://schemas.openxmlformats.org/officeDocument/2006/relationships/hyperlink" Target="http://graceandpeacetulsa.com/" TargetMode="External"/><Relationship Id="rId2493" Type="http://schemas.openxmlformats.org/officeDocument/2006/relationships/hyperlink" Target="http://www.tenth.org/" TargetMode="External"/><Relationship Id="rId570" Type="http://schemas.openxmlformats.org/officeDocument/2006/relationships/hyperlink" Target="http://firstpresclarksdale.com/" TargetMode="External"/><Relationship Id="rId1163" Type="http://schemas.openxmlformats.org/officeDocument/2006/relationships/hyperlink" Target="mailto:info@graceandpeacetulsa.com" TargetMode="External"/><Relationship Id="rId2494" Type="http://schemas.openxmlformats.org/officeDocument/2006/relationships/hyperlink" Target="mailto:welcome@tenth.org" TargetMode="External"/><Relationship Id="rId1164" Type="http://schemas.openxmlformats.org/officeDocument/2006/relationships/hyperlink" Target="http://www.gracestillwater.com/" TargetMode="External"/><Relationship Id="rId2495" Type="http://schemas.openxmlformats.org/officeDocument/2006/relationships/hyperlink" Target="http://www.third-reformed.org/" TargetMode="External"/><Relationship Id="rId576" Type="http://schemas.openxmlformats.org/officeDocument/2006/relationships/hyperlink" Target="mailto:fpcwatervalley@gmail.com" TargetMode="External"/><Relationship Id="rId1165" Type="http://schemas.openxmlformats.org/officeDocument/2006/relationships/hyperlink" Target="mailto:admin@gracestillwater.com" TargetMode="External"/><Relationship Id="rId2496" Type="http://schemas.openxmlformats.org/officeDocument/2006/relationships/hyperlink" Target="mailto:elder3rp@aol.com" TargetMode="External"/><Relationship Id="rId575" Type="http://schemas.openxmlformats.org/officeDocument/2006/relationships/hyperlink" Target="http://www.fpcwatervalley.org/" TargetMode="External"/><Relationship Id="rId1166" Type="http://schemas.openxmlformats.org/officeDocument/2006/relationships/hyperlink" Target="http://www.heritagepca.org/" TargetMode="External"/><Relationship Id="rId2497" Type="http://schemas.openxmlformats.org/officeDocument/2006/relationships/hyperlink" Target="http://www.christthekingpca.org/" TargetMode="External"/><Relationship Id="rId574" Type="http://schemas.openxmlformats.org/officeDocument/2006/relationships/hyperlink" Target="mailto:office@indianolapca.org" TargetMode="External"/><Relationship Id="rId1167" Type="http://schemas.openxmlformats.org/officeDocument/2006/relationships/hyperlink" Target="mailto:email@heritagepca.org" TargetMode="External"/><Relationship Id="rId2498" Type="http://schemas.openxmlformats.org/officeDocument/2006/relationships/hyperlink" Target="mailto:admin@christthekingpca.org" TargetMode="External"/><Relationship Id="rId573" Type="http://schemas.openxmlformats.org/officeDocument/2006/relationships/hyperlink" Target="http://www.indianolapca.org/" TargetMode="External"/><Relationship Id="rId1168" Type="http://schemas.openxmlformats.org/officeDocument/2006/relationships/hyperlink" Target="http://hopepresbyterian.church/" TargetMode="External"/><Relationship Id="rId2499" Type="http://schemas.openxmlformats.org/officeDocument/2006/relationships/hyperlink" Target="http://www.covpreschurch.org/" TargetMode="External"/><Relationship Id="rId1190" Type="http://schemas.openxmlformats.org/officeDocument/2006/relationships/hyperlink" Target="mailto:bapc@bapc.org" TargetMode="External"/><Relationship Id="rId1191" Type="http://schemas.openxmlformats.org/officeDocument/2006/relationships/hyperlink" Target="http://www.cckpca.org/" TargetMode="External"/><Relationship Id="rId1192" Type="http://schemas.openxmlformats.org/officeDocument/2006/relationships/hyperlink" Target="http://www.cpchouston.org/" TargetMode="External"/><Relationship Id="rId1193" Type="http://schemas.openxmlformats.org/officeDocument/2006/relationships/hyperlink" Target="mailto:clerk@cpchouston.org" TargetMode="External"/><Relationship Id="rId1194" Type="http://schemas.openxmlformats.org/officeDocument/2006/relationships/hyperlink" Target="http://cpchuntsville.org/" TargetMode="External"/><Relationship Id="rId1195" Type="http://schemas.openxmlformats.org/officeDocument/2006/relationships/hyperlink" Target="mailto:info@cpchuntsville.org" TargetMode="External"/><Relationship Id="rId1196" Type="http://schemas.openxmlformats.org/officeDocument/2006/relationships/hyperlink" Target="http://www.christtheking.com/" TargetMode="External"/><Relationship Id="rId1197" Type="http://schemas.openxmlformats.org/officeDocument/2006/relationships/hyperlink" Target="mailto:info@christtheking.com" TargetMode="External"/><Relationship Id="rId1198" Type="http://schemas.openxmlformats.org/officeDocument/2006/relationships/hyperlink" Target="http://www.cornerstonehouston.com/" TargetMode="External"/><Relationship Id="rId1199" Type="http://schemas.openxmlformats.org/officeDocument/2006/relationships/hyperlink" Target="mailto:info@cornerstonehouston.com" TargetMode="External"/><Relationship Id="rId599" Type="http://schemas.openxmlformats.org/officeDocument/2006/relationships/hyperlink" Target="http://www.redeemermemphis.org/" TargetMode="External"/><Relationship Id="rId1180" Type="http://schemas.openxmlformats.org/officeDocument/2006/relationships/hyperlink" Target="http://www.shawneepresok.com/" TargetMode="External"/><Relationship Id="rId1181" Type="http://schemas.openxmlformats.org/officeDocument/2006/relationships/hyperlink" Target="mailto:matt@shawneepresok.com" TargetMode="External"/><Relationship Id="rId1182" Type="http://schemas.openxmlformats.org/officeDocument/2006/relationships/hyperlink" Target="http://3riverspca.com/" TargetMode="External"/><Relationship Id="rId594" Type="http://schemas.openxmlformats.org/officeDocument/2006/relationships/hyperlink" Target="http://mapledrivepca.org/" TargetMode="External"/><Relationship Id="rId1183" Type="http://schemas.openxmlformats.org/officeDocument/2006/relationships/hyperlink" Target="http://www.trinitygrace.org/" TargetMode="External"/><Relationship Id="rId593" Type="http://schemas.openxmlformats.org/officeDocument/2006/relationships/hyperlink" Target="mailto:office@lawndalepc.com" TargetMode="External"/><Relationship Id="rId1184" Type="http://schemas.openxmlformats.org/officeDocument/2006/relationships/hyperlink" Target="mailto:chris@trinitygrace.org" TargetMode="External"/><Relationship Id="rId592" Type="http://schemas.openxmlformats.org/officeDocument/2006/relationships/hyperlink" Target="http://www.lawndalepc.com/" TargetMode="External"/><Relationship Id="rId1185" Type="http://schemas.openxmlformats.org/officeDocument/2006/relationships/hyperlink" Target="http://www.trinityowasso.com/" TargetMode="External"/><Relationship Id="rId591" Type="http://schemas.openxmlformats.org/officeDocument/2006/relationships/hyperlink" Target="mailto:harleyvette@yahoo.com" TargetMode="External"/><Relationship Id="rId1186" Type="http://schemas.openxmlformats.org/officeDocument/2006/relationships/hyperlink" Target="mailto:connections@trinityowasso.com" TargetMode="External"/><Relationship Id="rId598" Type="http://schemas.openxmlformats.org/officeDocument/2006/relationships/hyperlink" Target="mailto:redeemersaltillo@duck.com" TargetMode="External"/><Relationship Id="rId1187" Type="http://schemas.openxmlformats.org/officeDocument/2006/relationships/hyperlink" Target="http://www.adventpres.org/" TargetMode="External"/><Relationship Id="rId597" Type="http://schemas.openxmlformats.org/officeDocument/2006/relationships/hyperlink" Target="http://www.redeemersaltillo.org/" TargetMode="External"/><Relationship Id="rId1188" Type="http://schemas.openxmlformats.org/officeDocument/2006/relationships/hyperlink" Target="mailto:taylor.leachman@adventpres.org" TargetMode="External"/><Relationship Id="rId596" Type="http://schemas.openxmlformats.org/officeDocument/2006/relationships/hyperlink" Target="http://www.markspres.org/" TargetMode="External"/><Relationship Id="rId1189" Type="http://schemas.openxmlformats.org/officeDocument/2006/relationships/hyperlink" Target="http://www.bapc.org/" TargetMode="External"/><Relationship Id="rId595" Type="http://schemas.openxmlformats.org/officeDocument/2006/relationships/hyperlink" Target="mailto:mapledrivepc@bellsouth.net" TargetMode="External"/><Relationship Id="rId1136" Type="http://schemas.openxmlformats.org/officeDocument/2006/relationships/hyperlink" Target="mailto:mhpc.sec@gmail.com" TargetMode="External"/><Relationship Id="rId2467" Type="http://schemas.openxmlformats.org/officeDocument/2006/relationships/hyperlink" Target="http://www.westminsterpca.net/" TargetMode="External"/><Relationship Id="rId1137" Type="http://schemas.openxmlformats.org/officeDocument/2006/relationships/hyperlink" Target="http://memorialpca.com/" TargetMode="External"/><Relationship Id="rId2468" Type="http://schemas.openxmlformats.org/officeDocument/2006/relationships/hyperlink" Target="mailto:office@westminsterpca.net" TargetMode="External"/><Relationship Id="rId1138" Type="http://schemas.openxmlformats.org/officeDocument/2006/relationships/hyperlink" Target="mailto:memorialpca@gmail.com" TargetMode="External"/><Relationship Id="rId2469" Type="http://schemas.openxmlformats.org/officeDocument/2006/relationships/hyperlink" Target="http://www.citylinechurch.net/" TargetMode="External"/><Relationship Id="rId1139" Type="http://schemas.openxmlformats.org/officeDocument/2006/relationships/hyperlink" Target="http://www.providencepcamurphy.org/" TargetMode="External"/><Relationship Id="rId547" Type="http://schemas.openxmlformats.org/officeDocument/2006/relationships/hyperlink" Target="http://www.cpcoxford.org/" TargetMode="External"/><Relationship Id="rId546" Type="http://schemas.openxmlformats.org/officeDocument/2006/relationships/hyperlink" Target="mailto:cpcmsoffice@gmail.com" TargetMode="External"/><Relationship Id="rId545" Type="http://schemas.openxmlformats.org/officeDocument/2006/relationships/hyperlink" Target="http://www.cpcms.org/" TargetMode="External"/><Relationship Id="rId544" Type="http://schemas.openxmlformats.org/officeDocument/2006/relationships/hyperlink" Target="mailto:mike@cfpca.org" TargetMode="External"/><Relationship Id="rId549" Type="http://schemas.openxmlformats.org/officeDocument/2006/relationships/hyperlink" Target="http://cpcfayette.com/" TargetMode="External"/><Relationship Id="rId548" Type="http://schemas.openxmlformats.org/officeDocument/2006/relationships/hyperlink" Target="mailto:office@cpcoxford.org" TargetMode="External"/><Relationship Id="rId2460" Type="http://schemas.openxmlformats.org/officeDocument/2006/relationships/hyperlink" Target="http://sermonaudio.com/reedycreek" TargetMode="External"/><Relationship Id="rId1130" Type="http://schemas.openxmlformats.org/officeDocument/2006/relationships/hyperlink" Target="mailto:graham.gracehighlands@gmail.com" TargetMode="External"/><Relationship Id="rId2461" Type="http://schemas.openxmlformats.org/officeDocument/2006/relationships/hyperlink" Target="http://sardiniapres.org/" TargetMode="External"/><Relationship Id="rId1131" Type="http://schemas.openxmlformats.org/officeDocument/2006/relationships/hyperlink" Target="http://www.gracemillsriver.org/" TargetMode="External"/><Relationship Id="rId2462" Type="http://schemas.openxmlformats.org/officeDocument/2006/relationships/hyperlink" Target="mailto:sardiniapca@gmail.com" TargetMode="External"/><Relationship Id="rId543" Type="http://schemas.openxmlformats.org/officeDocument/2006/relationships/hyperlink" Target="http://www.cfpca.org/" TargetMode="External"/><Relationship Id="rId1132" Type="http://schemas.openxmlformats.org/officeDocument/2006/relationships/hyperlink" Target="mailto:gracemillsriverinfo@gmail.com" TargetMode="External"/><Relationship Id="rId2463" Type="http://schemas.openxmlformats.org/officeDocument/2006/relationships/hyperlink" Target="http://www.surfsidepca.com/" TargetMode="External"/><Relationship Id="rId542" Type="http://schemas.openxmlformats.org/officeDocument/2006/relationships/hyperlink" Target="mailto:jplunk@christcovenantms.org" TargetMode="External"/><Relationship Id="rId1133" Type="http://schemas.openxmlformats.org/officeDocument/2006/relationships/hyperlink" Target="http://www.hazelwoodpca.org/" TargetMode="External"/><Relationship Id="rId2464" Type="http://schemas.openxmlformats.org/officeDocument/2006/relationships/hyperlink" Target="mailto:office@surfsidepres.com" TargetMode="External"/><Relationship Id="rId541" Type="http://schemas.openxmlformats.org/officeDocument/2006/relationships/hyperlink" Target="http://christcovenantms.org/" TargetMode="External"/><Relationship Id="rId1134" Type="http://schemas.openxmlformats.org/officeDocument/2006/relationships/hyperlink" Target="mailto:pastorhpcpca@gmail.com" TargetMode="External"/><Relationship Id="rId2465" Type="http://schemas.openxmlformats.org/officeDocument/2006/relationships/hyperlink" Target="http://www.unionpressalters.com/" TargetMode="External"/><Relationship Id="rId540" Type="http://schemas.openxmlformats.org/officeDocument/2006/relationships/hyperlink" Target="mailto:kevin@christchurchconway.org" TargetMode="External"/><Relationship Id="rId1135" Type="http://schemas.openxmlformats.org/officeDocument/2006/relationships/hyperlink" Target="http://mhpcasheville.org/" TargetMode="External"/><Relationship Id="rId2466" Type="http://schemas.openxmlformats.org/officeDocument/2006/relationships/hyperlink" Target="mailto:unionpres2@gmail.com" TargetMode="External"/><Relationship Id="rId1125" Type="http://schemas.openxmlformats.org/officeDocument/2006/relationships/hyperlink" Target="mailto:info@graceblueridge.com" TargetMode="External"/><Relationship Id="rId2456" Type="http://schemas.openxmlformats.org/officeDocument/2006/relationships/hyperlink" Target="http://www.newcovenantmanning.com/" TargetMode="External"/><Relationship Id="rId1126" Type="http://schemas.openxmlformats.org/officeDocument/2006/relationships/hyperlink" Target="mailto:revscotthill1@gmail.com" TargetMode="External"/><Relationship Id="rId2457" Type="http://schemas.openxmlformats.org/officeDocument/2006/relationships/hyperlink" Target="mailto:ncpcmanning@gmail.com" TargetMode="External"/><Relationship Id="rId1127" Type="http://schemas.openxmlformats.org/officeDocument/2006/relationships/hyperlink" Target="http://gracefoothills.org/" TargetMode="External"/><Relationship Id="rId2458" Type="http://schemas.openxmlformats.org/officeDocument/2006/relationships/hyperlink" Target="http://www.newharmonypca.org/" TargetMode="External"/><Relationship Id="rId1128" Type="http://schemas.openxmlformats.org/officeDocument/2006/relationships/hyperlink" Target="mailto:gracefoothills@gmail.com" TargetMode="External"/><Relationship Id="rId2459" Type="http://schemas.openxmlformats.org/officeDocument/2006/relationships/hyperlink" Target="mailto:newharmonypca@ftc.net" TargetMode="External"/><Relationship Id="rId1129" Type="http://schemas.openxmlformats.org/officeDocument/2006/relationships/hyperlink" Target="http://www.gracehighlands.org/" TargetMode="External"/><Relationship Id="rId536" Type="http://schemas.openxmlformats.org/officeDocument/2006/relationships/hyperlink" Target="mailto:office@wpchurch.com" TargetMode="External"/><Relationship Id="rId535" Type="http://schemas.openxmlformats.org/officeDocument/2006/relationships/hyperlink" Target="http://www.wpchurch.com/" TargetMode="External"/><Relationship Id="rId534" Type="http://schemas.openxmlformats.org/officeDocument/2006/relationships/hyperlink" Target="mailto:office@trinityhinsdale.com" TargetMode="External"/><Relationship Id="rId533" Type="http://schemas.openxmlformats.org/officeDocument/2006/relationships/hyperlink" Target="http://www.trinityhinsdale.com/" TargetMode="External"/><Relationship Id="rId539" Type="http://schemas.openxmlformats.org/officeDocument/2006/relationships/hyperlink" Target="http://www.christchurchconway.org/" TargetMode="External"/><Relationship Id="rId538" Type="http://schemas.openxmlformats.org/officeDocument/2006/relationships/hyperlink" Target="mailto:dan@centralhope.org" TargetMode="External"/><Relationship Id="rId537" Type="http://schemas.openxmlformats.org/officeDocument/2006/relationships/hyperlink" Target="http://centralhope.org/" TargetMode="External"/><Relationship Id="rId2450" Type="http://schemas.openxmlformats.org/officeDocument/2006/relationships/hyperlink" Target="http://kingstreepresbyterianchurch.com/" TargetMode="External"/><Relationship Id="rId1120" Type="http://schemas.openxmlformats.org/officeDocument/2006/relationships/hyperlink" Target="http://friendshippca.com/" TargetMode="External"/><Relationship Id="rId2451" Type="http://schemas.openxmlformats.org/officeDocument/2006/relationships/hyperlink" Target="mailto:kingstreepca@ftc-i.net" TargetMode="External"/><Relationship Id="rId532" Type="http://schemas.openxmlformats.org/officeDocument/2006/relationships/hyperlink" Target="mailto:asktrc@theredemptionchurch.com" TargetMode="External"/><Relationship Id="rId1121" Type="http://schemas.openxmlformats.org/officeDocument/2006/relationships/hyperlink" Target="mailto:1137friendship@gmail.com" TargetMode="External"/><Relationship Id="rId2452" Type="http://schemas.openxmlformats.org/officeDocument/2006/relationships/hyperlink" Target="http://mouzonpca.com/" TargetMode="External"/><Relationship Id="rId531" Type="http://schemas.openxmlformats.org/officeDocument/2006/relationships/hyperlink" Target="http://theredemptionchurch.com/" TargetMode="External"/><Relationship Id="rId1122" Type="http://schemas.openxmlformats.org/officeDocument/2006/relationships/hyperlink" Target="http://graceandpeaceasheville.com/" TargetMode="External"/><Relationship Id="rId2453" Type="http://schemas.openxmlformats.org/officeDocument/2006/relationships/hyperlink" Target="mailto:mouzonpca@gmail.com" TargetMode="External"/><Relationship Id="rId530" Type="http://schemas.openxmlformats.org/officeDocument/2006/relationships/hyperlink" Target="mailto:caleb@redemptionpres.com" TargetMode="External"/><Relationship Id="rId1123" Type="http://schemas.openxmlformats.org/officeDocument/2006/relationships/hyperlink" Target="mailto:mayberrylsd@gmail.com" TargetMode="External"/><Relationship Id="rId2454" Type="http://schemas.openxmlformats.org/officeDocument/2006/relationships/hyperlink" Target="http://www.mullinspres.com/" TargetMode="External"/><Relationship Id="rId1124" Type="http://schemas.openxmlformats.org/officeDocument/2006/relationships/hyperlink" Target="http://www.graceblueridge.com/" TargetMode="External"/><Relationship Id="rId2455" Type="http://schemas.openxmlformats.org/officeDocument/2006/relationships/hyperlink" Target="mailto:mullinspresbyterian@outlook.com" TargetMode="External"/><Relationship Id="rId1158" Type="http://schemas.openxmlformats.org/officeDocument/2006/relationships/hyperlink" Target="http://www.frpcminco.org/" TargetMode="External"/><Relationship Id="rId2489" Type="http://schemas.openxmlformats.org/officeDocument/2006/relationships/hyperlink" Target="http://www.renewalchurch.org/" TargetMode="External"/><Relationship Id="rId1159" Type="http://schemas.openxmlformats.org/officeDocument/2006/relationships/hyperlink" Target="mailto:jason@frpcminco.org" TargetMode="External"/><Relationship Id="rId569" Type="http://schemas.openxmlformats.org/officeDocument/2006/relationships/hyperlink" Target="mailto:fpccharleston@yahoo.com" TargetMode="External"/><Relationship Id="rId568" Type="http://schemas.openxmlformats.org/officeDocument/2006/relationships/hyperlink" Target="http://firstprescharleston.org/" TargetMode="External"/><Relationship Id="rId567" Type="http://schemas.openxmlformats.org/officeDocument/2006/relationships/hyperlink" Target="mailto:davidrharrell@bellsouth.net" TargetMode="External"/><Relationship Id="rId566" Type="http://schemas.openxmlformats.org/officeDocument/2006/relationships/hyperlink" Target="mailto:pastor@cpcrussellville.com" TargetMode="External"/><Relationship Id="rId2480" Type="http://schemas.openxmlformats.org/officeDocument/2006/relationships/hyperlink" Target="mailto:admin@liberti.org" TargetMode="External"/><Relationship Id="rId561" Type="http://schemas.openxmlformats.org/officeDocument/2006/relationships/hyperlink" Target="http://www.cpcjackson.org/" TargetMode="External"/><Relationship Id="rId1150" Type="http://schemas.openxmlformats.org/officeDocument/2006/relationships/hyperlink" Target="mailto:info@christpresbyterian.church" TargetMode="External"/><Relationship Id="rId2481" Type="http://schemas.openxmlformats.org/officeDocument/2006/relationships/hyperlink" Target="http://www.newlifeglenside.com/" TargetMode="External"/><Relationship Id="rId560" Type="http://schemas.openxmlformats.org/officeDocument/2006/relationships/hyperlink" Target="mailto:cpcoffice@suddenlinkmail.com" TargetMode="External"/><Relationship Id="rId1151" Type="http://schemas.openxmlformats.org/officeDocument/2006/relationships/hyperlink" Target="http://www.ctknorman.org/" TargetMode="External"/><Relationship Id="rId2482" Type="http://schemas.openxmlformats.org/officeDocument/2006/relationships/hyperlink" Target="mailto:receptionist@newlifeglenside.com" TargetMode="External"/><Relationship Id="rId1152" Type="http://schemas.openxmlformats.org/officeDocument/2006/relationships/hyperlink" Target="mailto:mikebiggs@ctknorman.org" TargetMode="External"/><Relationship Id="rId2483" Type="http://schemas.openxmlformats.org/officeDocument/2006/relationships/hyperlink" Target="http://www.nccphilly.org/" TargetMode="External"/><Relationship Id="rId1153" Type="http://schemas.openxmlformats.org/officeDocument/2006/relationships/hyperlink" Target="http://www.ctkjoplin.com/" TargetMode="External"/><Relationship Id="rId2484" Type="http://schemas.openxmlformats.org/officeDocument/2006/relationships/hyperlink" Target="mailto:info@nccphilly.org" TargetMode="External"/><Relationship Id="rId565" Type="http://schemas.openxmlformats.org/officeDocument/2006/relationships/hyperlink" Target="http://www.covenantrussellville.org/" TargetMode="External"/><Relationship Id="rId1154" Type="http://schemas.openxmlformats.org/officeDocument/2006/relationships/hyperlink" Target="mailto:office@ctkjoplin.com" TargetMode="External"/><Relationship Id="rId2485" Type="http://schemas.openxmlformats.org/officeDocument/2006/relationships/hyperlink" Target="http://pbrchurch.org/" TargetMode="External"/><Relationship Id="rId564" Type="http://schemas.openxmlformats.org/officeDocument/2006/relationships/hyperlink" Target="mailto:cpc@covenantpca.com" TargetMode="External"/><Relationship Id="rId1155" Type="http://schemas.openxmlformats.org/officeDocument/2006/relationships/hyperlink" Target="http://www.citypresokc.com/" TargetMode="External"/><Relationship Id="rId2486" Type="http://schemas.openxmlformats.org/officeDocument/2006/relationships/hyperlink" Target="mailto:pbrchurch@gmail.com" TargetMode="External"/><Relationship Id="rId563" Type="http://schemas.openxmlformats.org/officeDocument/2006/relationships/hyperlink" Target="http://www.covenantpca.com/" TargetMode="External"/><Relationship Id="rId1156" Type="http://schemas.openxmlformats.org/officeDocument/2006/relationships/hyperlink" Target="http://www.covenantchurchpca.org/" TargetMode="External"/><Relationship Id="rId2487" Type="http://schemas.openxmlformats.org/officeDocument/2006/relationships/hyperlink" Target="http://www.pilgrimphilly.org/" TargetMode="External"/><Relationship Id="rId562" Type="http://schemas.openxmlformats.org/officeDocument/2006/relationships/hyperlink" Target="mailto:info@cpcjackson.org" TargetMode="External"/><Relationship Id="rId1157" Type="http://schemas.openxmlformats.org/officeDocument/2006/relationships/hyperlink" Target="mailto:covenant@covenantchurchpca.org" TargetMode="External"/><Relationship Id="rId2488" Type="http://schemas.openxmlformats.org/officeDocument/2006/relationships/hyperlink" Target="mailto:info@pilgrimphilly.org" TargetMode="External"/><Relationship Id="rId1147" Type="http://schemas.openxmlformats.org/officeDocument/2006/relationships/hyperlink" Target="http://www.cccfay.com/" TargetMode="External"/><Relationship Id="rId2478" Type="http://schemas.openxmlformats.org/officeDocument/2006/relationships/hyperlink" Target="mailto:fairmount@liberti.org" TargetMode="External"/><Relationship Id="rId1148" Type="http://schemas.openxmlformats.org/officeDocument/2006/relationships/hyperlink" Target="mailto:office@cccfay.com" TargetMode="External"/><Relationship Id="rId2479" Type="http://schemas.openxmlformats.org/officeDocument/2006/relationships/hyperlink" Target="http://libertiriverwards.org/" TargetMode="External"/><Relationship Id="rId1149" Type="http://schemas.openxmlformats.org/officeDocument/2006/relationships/hyperlink" Target="http://www.christpresbyterian.church/" TargetMode="External"/><Relationship Id="rId558" Type="http://schemas.openxmlformats.org/officeDocument/2006/relationships/hyperlink" Target="mailto:covenantcleveland@yahoo.com" TargetMode="External"/><Relationship Id="rId557" Type="http://schemas.openxmlformats.org/officeDocument/2006/relationships/hyperlink" Target="http://www.covenantcleveland.com/" TargetMode="External"/><Relationship Id="rId556" Type="http://schemas.openxmlformats.org/officeDocument/2006/relationships/hyperlink" Target="mailto:jclayton@cpcfs.org" TargetMode="External"/><Relationship Id="rId555" Type="http://schemas.openxmlformats.org/officeDocument/2006/relationships/hyperlink" Target="http://www.cpcfs.org/" TargetMode="External"/><Relationship Id="rId559" Type="http://schemas.openxmlformats.org/officeDocument/2006/relationships/hyperlink" Target="http://www.covenantgreenvillems.org/" TargetMode="External"/><Relationship Id="rId550" Type="http://schemas.openxmlformats.org/officeDocument/2006/relationships/hyperlink" Target="mailto:kimberly.abernathy@cpcfayette.com" TargetMode="External"/><Relationship Id="rId2470" Type="http://schemas.openxmlformats.org/officeDocument/2006/relationships/hyperlink" Target="mailto:office@citylinechurch.net" TargetMode="External"/><Relationship Id="rId1140" Type="http://schemas.openxmlformats.org/officeDocument/2006/relationships/hyperlink" Target="mailto:providencemurphy@gmail.com" TargetMode="External"/><Relationship Id="rId2471" Type="http://schemas.openxmlformats.org/officeDocument/2006/relationships/hyperlink" Target="http://www.cvcpca.org/" TargetMode="External"/><Relationship Id="rId1141" Type="http://schemas.openxmlformats.org/officeDocument/2006/relationships/hyperlink" Target="http://www.redeemersylva.org/" TargetMode="External"/><Relationship Id="rId2472" Type="http://schemas.openxmlformats.org/officeDocument/2006/relationships/hyperlink" Target="mailto:office@cvcpca.org" TargetMode="External"/><Relationship Id="rId1142" Type="http://schemas.openxmlformats.org/officeDocument/2006/relationships/hyperlink" Target="mailto:redeemerpcasylva@gmail.com" TargetMode="External"/><Relationship Id="rId2473" Type="http://schemas.openxmlformats.org/officeDocument/2006/relationships/hyperlink" Target="http://graceandpeacephilly.org/" TargetMode="External"/><Relationship Id="rId554" Type="http://schemas.openxmlformats.org/officeDocument/2006/relationships/hyperlink" Target="mailto:admin@chpcoxford.org" TargetMode="External"/><Relationship Id="rId1143" Type="http://schemas.openxmlformats.org/officeDocument/2006/relationships/hyperlink" Target="http://www.trinityasheville.com/" TargetMode="External"/><Relationship Id="rId2474" Type="http://schemas.openxmlformats.org/officeDocument/2006/relationships/hyperlink" Target="mailto:info@graceandpeacecommunitychurch.org" TargetMode="External"/><Relationship Id="rId553" Type="http://schemas.openxmlformats.org/officeDocument/2006/relationships/hyperlink" Target="http://chpcoxford.org/" TargetMode="External"/><Relationship Id="rId1144" Type="http://schemas.openxmlformats.org/officeDocument/2006/relationships/hyperlink" Target="mailto:tish@trinityasheville.com" TargetMode="External"/><Relationship Id="rId2475" Type="http://schemas.openxmlformats.org/officeDocument/2006/relationships/hyperlink" Target="http://www.kucp.org/" TargetMode="External"/><Relationship Id="rId552" Type="http://schemas.openxmlformats.org/officeDocument/2006/relationships/hyperlink" Target="mailto:info@christredeemer.org" TargetMode="External"/><Relationship Id="rId1145" Type="http://schemas.openxmlformats.org/officeDocument/2006/relationships/hyperlink" Target="http://christchurchbentonville.org/" TargetMode="External"/><Relationship Id="rId2476" Type="http://schemas.openxmlformats.org/officeDocument/2006/relationships/hyperlink" Target="mailto:kucp@kucp.org" TargetMode="External"/><Relationship Id="rId551" Type="http://schemas.openxmlformats.org/officeDocument/2006/relationships/hyperlink" Target="http://christredeemer.org/" TargetMode="External"/><Relationship Id="rId1146" Type="http://schemas.openxmlformats.org/officeDocument/2006/relationships/hyperlink" Target="mailto:christaylor@christchurchbentonville.org" TargetMode="External"/><Relationship Id="rId2477" Type="http://schemas.openxmlformats.org/officeDocument/2006/relationships/hyperlink" Target="http://www.libertifairmount.org/" TargetMode="External"/><Relationship Id="rId495" Type="http://schemas.openxmlformats.org/officeDocument/2006/relationships/hyperlink" Target="http://christprespca.org/" TargetMode="External"/><Relationship Id="rId494" Type="http://schemas.openxmlformats.org/officeDocument/2006/relationships/hyperlink" Target="mailto:office@blvdpres.org" TargetMode="External"/><Relationship Id="rId493" Type="http://schemas.openxmlformats.org/officeDocument/2006/relationships/hyperlink" Target="http://www.blvdpres.org/" TargetMode="External"/><Relationship Id="rId492" Type="http://schemas.openxmlformats.org/officeDocument/2006/relationships/hyperlink" Target="mailto:seesunu@gmail.com" TargetMode="External"/><Relationship Id="rId499" Type="http://schemas.openxmlformats.org/officeDocument/2006/relationships/hyperlink" Target="http://www.cfcsh.org/" TargetMode="External"/><Relationship Id="rId498" Type="http://schemas.openxmlformats.org/officeDocument/2006/relationships/hyperlink" Target="mailto:jon.nielson@cpcwheaton.com" TargetMode="External"/><Relationship Id="rId497" Type="http://schemas.openxmlformats.org/officeDocument/2006/relationships/hyperlink" Target="http://www.cpcwheaton.com/" TargetMode="External"/><Relationship Id="rId496" Type="http://schemas.openxmlformats.org/officeDocument/2006/relationships/hyperlink" Target="mailto:pablo.herrera@christprespca.org" TargetMode="External"/><Relationship Id="rId1213" Type="http://schemas.openxmlformats.org/officeDocument/2006/relationships/hyperlink" Target="http://www.redeemersl.org/" TargetMode="External"/><Relationship Id="rId2544" Type="http://schemas.openxmlformats.org/officeDocument/2006/relationships/hyperlink" Target="mailto:summeroakspresbyterian@gmail.com" TargetMode="External"/><Relationship Id="rId1214" Type="http://schemas.openxmlformats.org/officeDocument/2006/relationships/hyperlink" Target="mailto:admin@redeemersl.org" TargetMode="External"/><Relationship Id="rId2545" Type="http://schemas.openxmlformats.org/officeDocument/2006/relationships/hyperlink" Target="http://trinitychurchws.com/" TargetMode="External"/><Relationship Id="rId1215" Type="http://schemas.openxmlformats.org/officeDocument/2006/relationships/hyperlink" Target="http://www.rpcbmt.org/" TargetMode="External"/><Relationship Id="rId2546" Type="http://schemas.openxmlformats.org/officeDocument/2006/relationships/hyperlink" Target="mailto:info@trinitychurchws.com" TargetMode="External"/><Relationship Id="rId1216" Type="http://schemas.openxmlformats.org/officeDocument/2006/relationships/hyperlink" Target="mailto:rpc@rpcbmt.org" TargetMode="External"/><Relationship Id="rId2547" Type="http://schemas.openxmlformats.org/officeDocument/2006/relationships/hyperlink" Target="http://villagepca.com/" TargetMode="External"/><Relationship Id="rId1217" Type="http://schemas.openxmlformats.org/officeDocument/2006/relationships/hyperlink" Target="http://www.riversidetx.org/" TargetMode="External"/><Relationship Id="rId2548" Type="http://schemas.openxmlformats.org/officeDocument/2006/relationships/hyperlink" Target="mailto:ben@villagepca.com" TargetMode="External"/><Relationship Id="rId1218" Type="http://schemas.openxmlformats.org/officeDocument/2006/relationships/hyperlink" Target="mailto:josh.rieger@riversidetx.org" TargetMode="External"/><Relationship Id="rId2549" Type="http://schemas.openxmlformats.org/officeDocument/2006/relationships/hyperlink" Target="http://www.calvinpca.org/" TargetMode="External"/><Relationship Id="rId1219" Type="http://schemas.openxmlformats.org/officeDocument/2006/relationships/hyperlink" Target="http://swpres.org/" TargetMode="External"/><Relationship Id="rId2540" Type="http://schemas.openxmlformats.org/officeDocument/2006/relationships/hyperlink" Target="mailto:info@salempresws.org" TargetMode="External"/><Relationship Id="rId1210" Type="http://schemas.openxmlformats.org/officeDocument/2006/relationships/hyperlink" Target="mailto:oaklawnpresbyterian@gmail.com" TargetMode="External"/><Relationship Id="rId2541" Type="http://schemas.openxmlformats.org/officeDocument/2006/relationships/hyperlink" Target="http://somavalley.org/" TargetMode="External"/><Relationship Id="rId1211" Type="http://schemas.openxmlformats.org/officeDocument/2006/relationships/hyperlink" Target="http://providencepresbyterian.org/" TargetMode="External"/><Relationship Id="rId2542" Type="http://schemas.openxmlformats.org/officeDocument/2006/relationships/hyperlink" Target="mailto:admin@somavalley.org" TargetMode="External"/><Relationship Id="rId1212" Type="http://schemas.openxmlformats.org/officeDocument/2006/relationships/hyperlink" Target="mailto:armccall@juno.com" TargetMode="External"/><Relationship Id="rId2543" Type="http://schemas.openxmlformats.org/officeDocument/2006/relationships/hyperlink" Target="http://www.summeroaks.org/" TargetMode="External"/><Relationship Id="rId1202" Type="http://schemas.openxmlformats.org/officeDocument/2006/relationships/hyperlink" Target="mailto:pcalufkin@consolidated.net" TargetMode="External"/><Relationship Id="rId2533" Type="http://schemas.openxmlformats.org/officeDocument/2006/relationships/hyperlink" Target="http://immanuelhighpoint.com/" TargetMode="External"/><Relationship Id="rId1203" Type="http://schemas.openxmlformats.org/officeDocument/2006/relationships/hyperlink" Target="http://gpcwoodlands.org/" TargetMode="External"/><Relationship Id="rId2534" Type="http://schemas.openxmlformats.org/officeDocument/2006/relationships/hyperlink" Target="mailto:jacob@immanuelhighpoint.com" TargetMode="External"/><Relationship Id="rId1204" Type="http://schemas.openxmlformats.org/officeDocument/2006/relationships/hyperlink" Target="mailto:admin@gpcwoodlands.org" TargetMode="External"/><Relationship Id="rId2535" Type="http://schemas.openxmlformats.org/officeDocument/2006/relationships/hyperlink" Target="http://northsidepca.net/" TargetMode="External"/><Relationship Id="rId1205" Type="http://schemas.openxmlformats.org/officeDocument/2006/relationships/hyperlink" Target="https://www.facebook.com/hosannatomball" TargetMode="External"/><Relationship Id="rId2536" Type="http://schemas.openxmlformats.org/officeDocument/2006/relationships/hyperlink" Target="mailto:northsidepca@juno.com" TargetMode="External"/><Relationship Id="rId1206" Type="http://schemas.openxmlformats.org/officeDocument/2006/relationships/hyperlink" Target="mailto:philfinserv@yahoo.com" TargetMode="External"/><Relationship Id="rId2537" Type="http://schemas.openxmlformats.org/officeDocument/2006/relationships/hyperlink" Target="http://www.redeemerws.org/" TargetMode="External"/><Relationship Id="rId1207" Type="http://schemas.openxmlformats.org/officeDocument/2006/relationships/hyperlink" Target="http://kingscrosscypress.org/" TargetMode="External"/><Relationship Id="rId2538" Type="http://schemas.openxmlformats.org/officeDocument/2006/relationships/hyperlink" Target="mailto:reception@redeemerws.org" TargetMode="External"/><Relationship Id="rId1208" Type="http://schemas.openxmlformats.org/officeDocument/2006/relationships/hyperlink" Target="mailto:clerkofsession@kingscrosscypress.org" TargetMode="External"/><Relationship Id="rId2539" Type="http://schemas.openxmlformats.org/officeDocument/2006/relationships/hyperlink" Target="http://www.salempresws.org/" TargetMode="External"/><Relationship Id="rId1209" Type="http://schemas.openxmlformats.org/officeDocument/2006/relationships/hyperlink" Target="http://oaklawnreformed.org/" TargetMode="External"/><Relationship Id="rId2530" Type="http://schemas.openxmlformats.org/officeDocument/2006/relationships/hyperlink" Target="mailto:yiennyuon@yahoo.com" TargetMode="External"/><Relationship Id="rId1200" Type="http://schemas.openxmlformats.org/officeDocument/2006/relationships/hyperlink" Target="http://www.covenantpca.org/" TargetMode="External"/><Relationship Id="rId2531" Type="http://schemas.openxmlformats.org/officeDocument/2006/relationships/hyperlink" Target="http://hopechurchws.org/" TargetMode="External"/><Relationship Id="rId1201" Type="http://schemas.openxmlformats.org/officeDocument/2006/relationships/hyperlink" Target="mailto:covenantoffice@sbcglobal.net" TargetMode="External"/><Relationship Id="rId2532" Type="http://schemas.openxmlformats.org/officeDocument/2006/relationships/hyperlink" Target="mailto:office@hopechurchws.org" TargetMode="External"/><Relationship Id="rId1235" Type="http://schemas.openxmlformats.org/officeDocument/2006/relationships/hyperlink" Target="mailto:jjstark@frontier.com" TargetMode="External"/><Relationship Id="rId2566" Type="http://schemas.openxmlformats.org/officeDocument/2006/relationships/hyperlink" Target="http://www.mosaicjeannette.com/" TargetMode="External"/><Relationship Id="rId1236" Type="http://schemas.openxmlformats.org/officeDocument/2006/relationships/hyperlink" Target="http://www.livinghopeth.com/" TargetMode="External"/><Relationship Id="rId2567" Type="http://schemas.openxmlformats.org/officeDocument/2006/relationships/hyperlink" Target="mailto:nate@jeanettechurch.com" TargetMode="External"/><Relationship Id="rId1237" Type="http://schemas.openxmlformats.org/officeDocument/2006/relationships/hyperlink" Target="http://www.marissapres.org/" TargetMode="External"/><Relationship Id="rId2568" Type="http://schemas.openxmlformats.org/officeDocument/2006/relationships/hyperlink" Target="http://www.murrysvillechurch.com/" TargetMode="External"/><Relationship Id="rId1238" Type="http://schemas.openxmlformats.org/officeDocument/2006/relationships/hyperlink" Target="mailto:jsryan3@frontier.com" TargetMode="External"/><Relationship Id="rId2569" Type="http://schemas.openxmlformats.org/officeDocument/2006/relationships/hyperlink" Target="mailto:info@murrysvillechurch.com" TargetMode="External"/><Relationship Id="rId1239" Type="http://schemas.openxmlformats.org/officeDocument/2006/relationships/hyperlink" Target="http://www.providencepres.net/" TargetMode="External"/><Relationship Id="rId409" Type="http://schemas.openxmlformats.org/officeDocument/2006/relationships/hyperlink" Target="mailto:admin@newcityindy.org" TargetMode="External"/><Relationship Id="rId404" Type="http://schemas.openxmlformats.org/officeDocument/2006/relationships/hyperlink" Target="http://livingbranch.net/" TargetMode="External"/><Relationship Id="rId403" Type="http://schemas.openxmlformats.org/officeDocument/2006/relationships/hyperlink" Target="mailto:officeadmin@hopebtown.org" TargetMode="External"/><Relationship Id="rId402" Type="http://schemas.openxmlformats.org/officeDocument/2006/relationships/hyperlink" Target="http://www.hopebtown.org/" TargetMode="External"/><Relationship Id="rId401" Type="http://schemas.openxmlformats.org/officeDocument/2006/relationships/hyperlink" Target="mailto:office@gracepca.org" TargetMode="External"/><Relationship Id="rId408" Type="http://schemas.openxmlformats.org/officeDocument/2006/relationships/hyperlink" Target="http://www.newcityindy.org/" TargetMode="External"/><Relationship Id="rId407" Type="http://schemas.openxmlformats.org/officeDocument/2006/relationships/hyperlink" Target="mailto:admin@midtownchurchindy.org" TargetMode="External"/><Relationship Id="rId406" Type="http://schemas.openxmlformats.org/officeDocument/2006/relationships/hyperlink" Target="http://wearemidtown.com/" TargetMode="External"/><Relationship Id="rId405" Type="http://schemas.openxmlformats.org/officeDocument/2006/relationships/hyperlink" Target="mailto:admin@livingbranch.net" TargetMode="External"/><Relationship Id="rId2560" Type="http://schemas.openxmlformats.org/officeDocument/2006/relationships/hyperlink" Target="http://www.graceandpeacepgh.org/" TargetMode="External"/><Relationship Id="rId1230" Type="http://schemas.openxmlformats.org/officeDocument/2006/relationships/hyperlink" Target="mailto:Christpca@juno.com" TargetMode="External"/><Relationship Id="rId2561" Type="http://schemas.openxmlformats.org/officeDocument/2006/relationships/hyperlink" Target="http://www.greenevalleypca.com/" TargetMode="External"/><Relationship Id="rId400" Type="http://schemas.openxmlformats.org/officeDocument/2006/relationships/hyperlink" Target="http://www.gracepca.org/" TargetMode="External"/><Relationship Id="rId1231" Type="http://schemas.openxmlformats.org/officeDocument/2006/relationships/hyperlink" Target="http://www.concordwaterloo.org/" TargetMode="External"/><Relationship Id="rId2562" Type="http://schemas.openxmlformats.org/officeDocument/2006/relationships/hyperlink" Target="mailto:gvpca5291@hotmail.com" TargetMode="External"/><Relationship Id="rId1232" Type="http://schemas.openxmlformats.org/officeDocument/2006/relationships/hyperlink" Target="mailto:concordpresoffice@gmail.com" TargetMode="External"/><Relationship Id="rId2563" Type="http://schemas.openxmlformats.org/officeDocument/2006/relationships/hyperlink" Target="https://kiskivalleypca.org/" TargetMode="External"/><Relationship Id="rId1233" Type="http://schemas.openxmlformats.org/officeDocument/2006/relationships/hyperlink" Target="http://www.graceprescarbondale.org/" TargetMode="External"/><Relationship Id="rId2564" Type="http://schemas.openxmlformats.org/officeDocument/2006/relationships/hyperlink" Target="http://www.lhpca.org/" TargetMode="External"/><Relationship Id="rId1234" Type="http://schemas.openxmlformats.org/officeDocument/2006/relationships/hyperlink" Target="mailto:gracecarbondalepca@gmail.com" TargetMode="External"/><Relationship Id="rId2565" Type="http://schemas.openxmlformats.org/officeDocument/2006/relationships/hyperlink" Target="mailto:info@lhpca.org" TargetMode="External"/><Relationship Id="rId1224" Type="http://schemas.openxmlformats.org/officeDocument/2006/relationships/hyperlink" Target="mailto:info@woodlandsreformed.org" TargetMode="External"/><Relationship Id="rId2555" Type="http://schemas.openxmlformats.org/officeDocument/2006/relationships/hyperlink" Target="http://www.faithpca-lavale.org/" TargetMode="External"/><Relationship Id="rId1225" Type="http://schemas.openxmlformats.org/officeDocument/2006/relationships/hyperlink" Target="http://www.bethelrpc.com/" TargetMode="External"/><Relationship Id="rId2556" Type="http://schemas.openxmlformats.org/officeDocument/2006/relationships/hyperlink" Target="mailto:fpc@atlanticbbn.net" TargetMode="External"/><Relationship Id="rId1226" Type="http://schemas.openxmlformats.org/officeDocument/2006/relationships/hyperlink" Target="mailto:bethel.reformedpresbyterian@gmail.com" TargetMode="External"/><Relationship Id="rId2557" Type="http://schemas.openxmlformats.org/officeDocument/2006/relationships/hyperlink" Target="mailto:first_ep@sbcglobal.net" TargetMode="External"/><Relationship Id="rId1227" Type="http://schemas.openxmlformats.org/officeDocument/2006/relationships/hyperlink" Target="http://www.centergrove.org/" TargetMode="External"/><Relationship Id="rId2558" Type="http://schemas.openxmlformats.org/officeDocument/2006/relationships/hyperlink" Target="http://frpc.org/" TargetMode="External"/><Relationship Id="rId1228" Type="http://schemas.openxmlformats.org/officeDocument/2006/relationships/hyperlink" Target="mailto:church@centergrove.org" TargetMode="External"/><Relationship Id="rId2559" Type="http://schemas.openxmlformats.org/officeDocument/2006/relationships/hyperlink" Target="mailto:office@frpc.org" TargetMode="External"/><Relationship Id="rId1229" Type="http://schemas.openxmlformats.org/officeDocument/2006/relationships/hyperlink" Target="http://www.cpcky.org/" TargetMode="External"/><Relationship Id="rId2550" Type="http://schemas.openxmlformats.org/officeDocument/2006/relationships/hyperlink" Target="mailto:info@calvinpca.org" TargetMode="External"/><Relationship Id="rId1220" Type="http://schemas.openxmlformats.org/officeDocument/2006/relationships/hyperlink" Target="mailto:swpresbyterian@gmail.com" TargetMode="External"/><Relationship Id="rId2551" Type="http://schemas.openxmlformats.org/officeDocument/2006/relationships/hyperlink" Target="http://www.cityreformed.org/" TargetMode="External"/><Relationship Id="rId1221" Type="http://schemas.openxmlformats.org/officeDocument/2006/relationships/hyperlink" Target="http://www.springcypresschurch.com/" TargetMode="External"/><Relationship Id="rId2552" Type="http://schemas.openxmlformats.org/officeDocument/2006/relationships/hyperlink" Target="mailto:office@cityreformed.org" TargetMode="External"/><Relationship Id="rId1222" Type="http://schemas.openxmlformats.org/officeDocument/2006/relationships/hyperlink" Target="mailto:office@springcypresschurch.com" TargetMode="External"/><Relationship Id="rId2553" Type="http://schemas.openxmlformats.org/officeDocument/2006/relationships/hyperlink" Target="http://www.covcommunity.org/" TargetMode="External"/><Relationship Id="rId1223" Type="http://schemas.openxmlformats.org/officeDocument/2006/relationships/hyperlink" Target="http://woodlandsreformed.org/" TargetMode="External"/><Relationship Id="rId2554" Type="http://schemas.openxmlformats.org/officeDocument/2006/relationships/hyperlink" Target="mailto:office@covcommunity.org" TargetMode="External"/><Relationship Id="rId2500" Type="http://schemas.openxmlformats.org/officeDocument/2006/relationships/hyperlink" Target="mailto:information@covpreschurch.org" TargetMode="External"/><Relationship Id="rId2501" Type="http://schemas.openxmlformats.org/officeDocument/2006/relationships/hyperlink" Target="http://crossroadspca.com/" TargetMode="External"/><Relationship Id="rId2502" Type="http://schemas.openxmlformats.org/officeDocument/2006/relationships/hyperlink" Target="mailto:crossroadschurchpca@gmail.com" TargetMode="External"/><Relationship Id="rId2503" Type="http://schemas.openxmlformats.org/officeDocument/2006/relationships/hyperlink" Target="http://www.graceandpeacepc.org/" TargetMode="External"/><Relationship Id="rId2504" Type="http://schemas.openxmlformats.org/officeDocument/2006/relationships/hyperlink" Target="mailto:tomalbrecht@comcast.net" TargetMode="External"/><Relationship Id="rId2505" Type="http://schemas.openxmlformats.org/officeDocument/2006/relationships/hyperlink" Target="http://www.ironworkschurch.org/" TargetMode="External"/><Relationship Id="rId2506" Type="http://schemas.openxmlformats.org/officeDocument/2006/relationships/hyperlink" Target="mailto:info@ironworkschurch.org" TargetMode="External"/><Relationship Id="rId2507" Type="http://schemas.openxmlformats.org/officeDocument/2006/relationships/hyperlink" Target="http://www.ironworkswestchester.org/" TargetMode="External"/><Relationship Id="rId2508" Type="http://schemas.openxmlformats.org/officeDocument/2006/relationships/hyperlink" Target="mailto:Robbie@ironworkschurch.org" TargetMode="External"/><Relationship Id="rId2509" Type="http://schemas.openxmlformats.org/officeDocument/2006/relationships/hyperlink" Target="http://www.meadowcroftchurch.org/" TargetMode="External"/><Relationship Id="rId2522" Type="http://schemas.openxmlformats.org/officeDocument/2006/relationships/hyperlink" Target="mailto:admin@christchurchgso.com" TargetMode="External"/><Relationship Id="rId2523" Type="http://schemas.openxmlformats.org/officeDocument/2006/relationships/hyperlink" Target="http://covenantgracegso.com/" TargetMode="External"/><Relationship Id="rId2524" Type="http://schemas.openxmlformats.org/officeDocument/2006/relationships/hyperlink" Target="mailto:info@covenantgracegso.com" TargetMode="External"/><Relationship Id="rId2525" Type="http://schemas.openxmlformats.org/officeDocument/2006/relationships/hyperlink" Target="mailto:christopher@ebenezer.org" TargetMode="External"/><Relationship Id="rId2526" Type="http://schemas.openxmlformats.org/officeDocument/2006/relationships/hyperlink" Target="http://www.friendlyhillschurch.org/" TargetMode="External"/><Relationship Id="rId2527" Type="http://schemas.openxmlformats.org/officeDocument/2006/relationships/hyperlink" Target="mailto:church@friendlyhillschurch.org" TargetMode="External"/><Relationship Id="rId2528" Type="http://schemas.openxmlformats.org/officeDocument/2006/relationships/hyperlink" Target="http://www.gracekernersville.org/" TargetMode="External"/><Relationship Id="rId2529" Type="http://schemas.openxmlformats.org/officeDocument/2006/relationships/hyperlink" Target="mailto:info@gracekernersville.org" TargetMode="External"/><Relationship Id="rId2520" Type="http://schemas.openxmlformats.org/officeDocument/2006/relationships/hyperlink" Target="mailto:office@slpca.org" TargetMode="External"/><Relationship Id="rId2521" Type="http://schemas.openxmlformats.org/officeDocument/2006/relationships/hyperlink" Target="http://www.christchurchgso.com/" TargetMode="External"/><Relationship Id="rId2511" Type="http://schemas.openxmlformats.org/officeDocument/2006/relationships/hyperlink" Target="http://www.olivestreetpres.org/" TargetMode="External"/><Relationship Id="rId2512" Type="http://schemas.openxmlformats.org/officeDocument/2006/relationships/hyperlink" Target="mailto:church@olivestreetpres.org" TargetMode="External"/><Relationship Id="rId2513" Type="http://schemas.openxmlformats.org/officeDocument/2006/relationships/hyperlink" Target="http://www.proclamation.org/" TargetMode="External"/><Relationship Id="rId2514" Type="http://schemas.openxmlformats.org/officeDocument/2006/relationships/hyperlink" Target="mailto:info@proclamation.org" TargetMode="External"/><Relationship Id="rId2515" Type="http://schemas.openxmlformats.org/officeDocument/2006/relationships/hyperlink" Target="http://www.renewalmainline.org/" TargetMode="External"/><Relationship Id="rId2516" Type="http://schemas.openxmlformats.org/officeDocument/2006/relationships/hyperlink" Target="mailto:contact@renewalmainline.org" TargetMode="External"/><Relationship Id="rId2517" Type="http://schemas.openxmlformats.org/officeDocument/2006/relationships/hyperlink" Target="http://www.restorationpca.org/" TargetMode="External"/><Relationship Id="rId2518" Type="http://schemas.openxmlformats.org/officeDocument/2006/relationships/hyperlink" Target="mailto:pastor@restorationpca.org" TargetMode="External"/><Relationship Id="rId2519" Type="http://schemas.openxmlformats.org/officeDocument/2006/relationships/hyperlink" Target="http://www.slpca.org/" TargetMode="External"/><Relationship Id="rId2510" Type="http://schemas.openxmlformats.org/officeDocument/2006/relationships/hyperlink" Target="mailto:info@meadowcroftchurch.org" TargetMode="External"/><Relationship Id="rId469" Type="http://schemas.openxmlformats.org/officeDocument/2006/relationships/hyperlink" Target="http://www.mtairypca.org/" TargetMode="External"/><Relationship Id="rId468" Type="http://schemas.openxmlformats.org/officeDocument/2006/relationships/hyperlink" Target="mailto:lochravenpca@gmail.com" TargetMode="External"/><Relationship Id="rId467" Type="http://schemas.openxmlformats.org/officeDocument/2006/relationships/hyperlink" Target="http://www.lochravenpca.org/" TargetMode="External"/><Relationship Id="rId1290" Type="http://schemas.openxmlformats.org/officeDocument/2006/relationships/hyperlink" Target="mailto:info@newcreationpres.org" TargetMode="External"/><Relationship Id="rId1291" Type="http://schemas.openxmlformats.org/officeDocument/2006/relationships/hyperlink" Target="http://www.nlicc.org/" TargetMode="External"/><Relationship Id="rId1292" Type="http://schemas.openxmlformats.org/officeDocument/2006/relationships/hyperlink" Target="mailto:nlicc@nlicc.org" TargetMode="External"/><Relationship Id="rId462" Type="http://schemas.openxmlformats.org/officeDocument/2006/relationships/hyperlink" Target="mailto:invernesschurch@verizon.net" TargetMode="External"/><Relationship Id="rId1293" Type="http://schemas.openxmlformats.org/officeDocument/2006/relationships/hyperlink" Target="http://nlkchurch.org/" TargetMode="External"/><Relationship Id="rId461" Type="http://schemas.openxmlformats.org/officeDocument/2006/relationships/hyperlink" Target="http://www.invernesspca.org/" TargetMode="External"/><Relationship Id="rId1294" Type="http://schemas.openxmlformats.org/officeDocument/2006/relationships/hyperlink" Target="mailto:kookshin@hotmail.com" TargetMode="External"/><Relationship Id="rId460" Type="http://schemas.openxmlformats.org/officeDocument/2006/relationships/hyperlink" Target="mailto:HVCpastors@huntvalleychurch.org" TargetMode="External"/><Relationship Id="rId1295" Type="http://schemas.openxmlformats.org/officeDocument/2006/relationships/hyperlink" Target="http://www.riverrunpres.com/" TargetMode="External"/><Relationship Id="rId1296" Type="http://schemas.openxmlformats.org/officeDocument/2006/relationships/hyperlink" Target="mailto:office@riverrunpres.org" TargetMode="External"/><Relationship Id="rId466" Type="http://schemas.openxmlformats.org/officeDocument/2006/relationships/hyperlink" Target="mailto:livinghopepresbyterian@gmail.com" TargetMode="External"/><Relationship Id="rId1297" Type="http://schemas.openxmlformats.org/officeDocument/2006/relationships/hyperlink" Target="http://rebcpca.org/" TargetMode="External"/><Relationship Id="rId465" Type="http://schemas.openxmlformats.org/officeDocument/2006/relationships/hyperlink" Target="http://www.livinghopepresbyterian.org/" TargetMode="External"/><Relationship Id="rId1298" Type="http://schemas.openxmlformats.org/officeDocument/2006/relationships/hyperlink" Target="mailto:info@rebcpca.org" TargetMode="External"/><Relationship Id="rId464" Type="http://schemas.openxmlformats.org/officeDocument/2006/relationships/hyperlink" Target="mailto:office@libertychurchpca.org" TargetMode="External"/><Relationship Id="rId1299" Type="http://schemas.openxmlformats.org/officeDocument/2006/relationships/hyperlink" Target="http://www.springrunpc.org/" TargetMode="External"/><Relationship Id="rId463" Type="http://schemas.openxmlformats.org/officeDocument/2006/relationships/hyperlink" Target="http://www.libertychurchpca.org/" TargetMode="External"/><Relationship Id="rId459" Type="http://schemas.openxmlformats.org/officeDocument/2006/relationships/hyperlink" Target="http://www.huntvalleychurch.org/" TargetMode="External"/><Relationship Id="rId458" Type="http://schemas.openxmlformats.org/officeDocument/2006/relationships/hyperlink" Target="mailto:info@hopechapelmd.com" TargetMode="External"/><Relationship Id="rId457" Type="http://schemas.openxmlformats.org/officeDocument/2006/relationships/hyperlink" Target="http://www.hopechapelmd.com/" TargetMode="External"/><Relationship Id="rId456" Type="http://schemas.openxmlformats.org/officeDocument/2006/relationships/hyperlink" Target="mailto:bekim111@yahoo.com" TargetMode="External"/><Relationship Id="rId1280" Type="http://schemas.openxmlformats.org/officeDocument/2006/relationships/hyperlink" Target="mailto:clint@gcpres.org" TargetMode="External"/><Relationship Id="rId1281" Type="http://schemas.openxmlformats.org/officeDocument/2006/relationships/hyperlink" Target="http://www.gracekg.com/" TargetMode="External"/><Relationship Id="rId451" Type="http://schemas.openxmlformats.org/officeDocument/2006/relationships/hyperlink" Target="mailto:office@gracepointpres.org" TargetMode="External"/><Relationship Id="rId1282" Type="http://schemas.openxmlformats.org/officeDocument/2006/relationships/hyperlink" Target="mailto:info@gracekg.com" TargetMode="External"/><Relationship Id="rId450" Type="http://schemas.openxmlformats.org/officeDocument/2006/relationships/hyperlink" Target="http://www.gracepointpres.org/" TargetMode="External"/><Relationship Id="rId1283" Type="http://schemas.openxmlformats.org/officeDocument/2006/relationships/hyperlink" Target="http://www.hopeofchrist.net/" TargetMode="External"/><Relationship Id="rId1284" Type="http://schemas.openxmlformats.org/officeDocument/2006/relationships/hyperlink" Target="mailto:pastor@hopeofchrist.net" TargetMode="External"/><Relationship Id="rId1285" Type="http://schemas.openxmlformats.org/officeDocument/2006/relationships/hyperlink" Target="http://www.iglesiahispanapres.com/" TargetMode="External"/><Relationship Id="rId455" Type="http://schemas.openxmlformats.org/officeDocument/2006/relationships/hyperlink" Target="mailto:churchoffice@grpca.org" TargetMode="External"/><Relationship Id="rId1286" Type="http://schemas.openxmlformats.org/officeDocument/2006/relationships/hyperlink" Target="mailto:arnold.lavaire@yahoo.com" TargetMode="External"/><Relationship Id="rId454" Type="http://schemas.openxmlformats.org/officeDocument/2006/relationships/hyperlink" Target="http://www.grpca.org/" TargetMode="External"/><Relationship Id="rId1287" Type="http://schemas.openxmlformats.org/officeDocument/2006/relationships/hyperlink" Target="http://www.newcityfellowship.org/" TargetMode="External"/><Relationship Id="rId453" Type="http://schemas.openxmlformats.org/officeDocument/2006/relationships/hyperlink" Target="mailto:office@gracepres.church" TargetMode="External"/><Relationship Id="rId1288" Type="http://schemas.openxmlformats.org/officeDocument/2006/relationships/hyperlink" Target="mailto:ncf@newcityfellowship.org" TargetMode="External"/><Relationship Id="rId452" Type="http://schemas.openxmlformats.org/officeDocument/2006/relationships/hyperlink" Target="http://gracepres.church/" TargetMode="External"/><Relationship Id="rId1289" Type="http://schemas.openxmlformats.org/officeDocument/2006/relationships/hyperlink" Target="http://www.newcreationpres.org/" TargetMode="External"/><Relationship Id="rId3018" Type="http://schemas.openxmlformats.org/officeDocument/2006/relationships/hyperlink" Target="http://www.trinityboerne.org/" TargetMode="External"/><Relationship Id="rId3017" Type="http://schemas.openxmlformats.org/officeDocument/2006/relationships/hyperlink" Target="mailto:michael@trinitygracesa.org" TargetMode="External"/><Relationship Id="rId3019" Type="http://schemas.openxmlformats.org/officeDocument/2006/relationships/hyperlink" Target="mailto:info@trinityboerne.org" TargetMode="External"/><Relationship Id="rId491" Type="http://schemas.openxmlformats.org/officeDocument/2006/relationships/hyperlink" Target="http://www.bethelchristian.church/" TargetMode="External"/><Relationship Id="rId490" Type="http://schemas.openxmlformats.org/officeDocument/2006/relationships/hyperlink" Target="mailto:eoldfather3@gmail.com" TargetMode="External"/><Relationship Id="rId489" Type="http://schemas.openxmlformats.org/officeDocument/2006/relationships/hyperlink" Target="http://www.bethelchristianchicago.com/" TargetMode="External"/><Relationship Id="rId484" Type="http://schemas.openxmlformats.org/officeDocument/2006/relationships/hyperlink" Target="mailto:info@timpca.org" TargetMode="External"/><Relationship Id="rId3010" Type="http://schemas.openxmlformats.org/officeDocument/2006/relationships/hyperlink" Target="http://www.redeemercs.org/" TargetMode="External"/><Relationship Id="rId483" Type="http://schemas.openxmlformats.org/officeDocument/2006/relationships/hyperlink" Target="http://www.timoniumpca.org/" TargetMode="External"/><Relationship Id="rId482" Type="http://schemas.openxmlformats.org/officeDocument/2006/relationships/hyperlink" Target="mailto:spep@spepchurch.org" TargetMode="External"/><Relationship Id="rId3012" Type="http://schemas.openxmlformats.org/officeDocument/2006/relationships/hyperlink" Target="http://resurrectionaustin.org/" TargetMode="External"/><Relationship Id="rId481" Type="http://schemas.openxmlformats.org/officeDocument/2006/relationships/hyperlink" Target="http://www.spepchurch.org/" TargetMode="External"/><Relationship Id="rId3011" Type="http://schemas.openxmlformats.org/officeDocument/2006/relationships/hyperlink" Target="mailto:ben@redeemercs.org" TargetMode="External"/><Relationship Id="rId488" Type="http://schemas.openxmlformats.org/officeDocument/2006/relationships/hyperlink" Target="mailto:church.office@valleypca.org" TargetMode="External"/><Relationship Id="rId3014" Type="http://schemas.openxmlformats.org/officeDocument/2006/relationships/hyperlink" Target="http://www.southsidepca.org/" TargetMode="External"/><Relationship Id="rId487" Type="http://schemas.openxmlformats.org/officeDocument/2006/relationships/hyperlink" Target="http://www.valleypca.org/" TargetMode="External"/><Relationship Id="rId3013" Type="http://schemas.openxmlformats.org/officeDocument/2006/relationships/hyperlink" Target="mailto:info@resurrectionaustin.org" TargetMode="External"/><Relationship Id="rId486" Type="http://schemas.openxmlformats.org/officeDocument/2006/relationships/hyperlink" Target="mailto:trinitypresmail@gmail.com" TargetMode="External"/><Relationship Id="rId3016" Type="http://schemas.openxmlformats.org/officeDocument/2006/relationships/hyperlink" Target="http://www.trinitygracesa.org/" TargetMode="External"/><Relationship Id="rId485" Type="http://schemas.openxmlformats.org/officeDocument/2006/relationships/hyperlink" Target="http://www.trinitypres.us/" TargetMode="External"/><Relationship Id="rId3015" Type="http://schemas.openxmlformats.org/officeDocument/2006/relationships/hyperlink" Target="mailto:office@southsidepca.org" TargetMode="External"/><Relationship Id="rId3007" Type="http://schemas.openxmlformats.org/officeDocument/2006/relationships/hyperlink" Target="mailto:redeemer@redeemerpres.org" TargetMode="External"/><Relationship Id="rId3006" Type="http://schemas.openxmlformats.org/officeDocument/2006/relationships/hyperlink" Target="http://www.redeemerpres.org/" TargetMode="External"/><Relationship Id="rId3009" Type="http://schemas.openxmlformats.org/officeDocument/2006/relationships/hyperlink" Target="mailto:4thecity@redeemersa.org" TargetMode="External"/><Relationship Id="rId3008" Type="http://schemas.openxmlformats.org/officeDocument/2006/relationships/hyperlink" Target="http://www.redeemersa.org/" TargetMode="External"/><Relationship Id="rId480" Type="http://schemas.openxmlformats.org/officeDocument/2006/relationships/hyperlink" Target="mailto:marcyd.srepc@gmail.com" TargetMode="External"/><Relationship Id="rId479" Type="http://schemas.openxmlformats.org/officeDocument/2006/relationships/hyperlink" Target="http://www.severnrunchurch.org/" TargetMode="External"/><Relationship Id="rId478" Type="http://schemas.openxmlformats.org/officeDocument/2006/relationships/hyperlink" Target="mailto:info@safeharborpca.org" TargetMode="External"/><Relationship Id="rId473" Type="http://schemas.openxmlformats.org/officeDocument/2006/relationships/hyperlink" Target="http://www.pasadena-ep.org/" TargetMode="External"/><Relationship Id="rId472" Type="http://schemas.openxmlformats.org/officeDocument/2006/relationships/hyperlink" Target="mailto:info@nscommunity.org" TargetMode="External"/><Relationship Id="rId471" Type="http://schemas.openxmlformats.org/officeDocument/2006/relationships/hyperlink" Target="http://www.nscommunity.org/" TargetMode="External"/><Relationship Id="rId3001" Type="http://schemas.openxmlformats.org/officeDocument/2006/relationships/hyperlink" Target="mailto:admin@graceandpeaceaustin.com" TargetMode="External"/><Relationship Id="rId470" Type="http://schemas.openxmlformats.org/officeDocument/2006/relationships/hyperlink" Target="mailto:mtairypca@gmail.com" TargetMode="External"/><Relationship Id="rId3000" Type="http://schemas.openxmlformats.org/officeDocument/2006/relationships/hyperlink" Target="http://graceandpeaceaustin.com/" TargetMode="External"/><Relationship Id="rId477" Type="http://schemas.openxmlformats.org/officeDocument/2006/relationships/hyperlink" Target="http://www.safeharborpca.org/" TargetMode="External"/><Relationship Id="rId3003" Type="http://schemas.openxmlformats.org/officeDocument/2006/relationships/hyperlink" Target="mailto:derek@hopenb.com" TargetMode="External"/><Relationship Id="rId476" Type="http://schemas.openxmlformats.org/officeDocument/2006/relationships/hyperlink" Target="mailto:redeemerkingsville@yahoo.com" TargetMode="External"/><Relationship Id="rId3002" Type="http://schemas.openxmlformats.org/officeDocument/2006/relationships/hyperlink" Target="http://hopenb.com/" TargetMode="External"/><Relationship Id="rId475" Type="http://schemas.openxmlformats.org/officeDocument/2006/relationships/hyperlink" Target="http://www.redeemerkingsville.com/" TargetMode="External"/><Relationship Id="rId3005" Type="http://schemas.openxmlformats.org/officeDocument/2006/relationships/hyperlink" Target="mailto:lavidelaredo@gmail.com" TargetMode="External"/><Relationship Id="rId474" Type="http://schemas.openxmlformats.org/officeDocument/2006/relationships/hyperlink" Target="mailto:twenger@pasadena-ep.org" TargetMode="External"/><Relationship Id="rId3004" Type="http://schemas.openxmlformats.org/officeDocument/2006/relationships/hyperlink" Target="http://lavidlaredo.org/" TargetMode="External"/><Relationship Id="rId1257" Type="http://schemas.openxmlformats.org/officeDocument/2006/relationships/hyperlink" Target="http://www.redeemer-dm.org/" TargetMode="External"/><Relationship Id="rId2588" Type="http://schemas.openxmlformats.org/officeDocument/2006/relationships/hyperlink" Target="http://www.viewcrestchurch.org/" TargetMode="External"/><Relationship Id="rId1258" Type="http://schemas.openxmlformats.org/officeDocument/2006/relationships/hyperlink" Target="mailto:rpcdesmoines@gmail.com" TargetMode="External"/><Relationship Id="rId2589" Type="http://schemas.openxmlformats.org/officeDocument/2006/relationships/hyperlink" Target="mailto:office@viewcrestchurch.org" TargetMode="External"/><Relationship Id="rId1259" Type="http://schemas.openxmlformats.org/officeDocument/2006/relationships/hyperlink" Target="http://www.trinityprescr.com/" TargetMode="External"/><Relationship Id="rId426" Type="http://schemas.openxmlformats.org/officeDocument/2006/relationships/hyperlink" Target="http://www.broadneckep.org/" TargetMode="External"/><Relationship Id="rId425" Type="http://schemas.openxmlformats.org/officeDocument/2006/relationships/hyperlink" Target="mailto:office@aisquith.org" TargetMode="External"/><Relationship Id="rId424" Type="http://schemas.openxmlformats.org/officeDocument/2006/relationships/hyperlink" Target="http://www.aisquith.org/" TargetMode="External"/><Relationship Id="rId423" Type="http://schemas.openxmlformats.org/officeDocument/2006/relationships/hyperlink" Target="mailto:abbottchurchoffice@gmail.com" TargetMode="External"/><Relationship Id="rId429" Type="http://schemas.openxmlformats.org/officeDocument/2006/relationships/hyperlink" Target="mailto:cpcoffice@chapelgate.org" TargetMode="External"/><Relationship Id="rId428" Type="http://schemas.openxmlformats.org/officeDocument/2006/relationships/hyperlink" Target="http://www.chapelgate.org/" TargetMode="External"/><Relationship Id="rId427" Type="http://schemas.openxmlformats.org/officeDocument/2006/relationships/hyperlink" Target="mailto:office@broadneckep.org" TargetMode="External"/><Relationship Id="rId2580" Type="http://schemas.openxmlformats.org/officeDocument/2006/relationships/hyperlink" Target="http://www.providencepgh.org/" TargetMode="External"/><Relationship Id="rId1250" Type="http://schemas.openxmlformats.org/officeDocument/2006/relationships/hyperlink" Target="mailto:office@hope-presbyterian.org" TargetMode="External"/><Relationship Id="rId2581" Type="http://schemas.openxmlformats.org/officeDocument/2006/relationships/hyperlink" Target="mailto:secretary@providencepgh.org" TargetMode="External"/><Relationship Id="rId1251" Type="http://schemas.openxmlformats.org/officeDocument/2006/relationships/hyperlink" Target="http://www.hosperspca.org/" TargetMode="External"/><Relationship Id="rId2582" Type="http://schemas.openxmlformats.org/officeDocument/2006/relationships/hyperlink" Target="http://www.redemptionhill.church/" TargetMode="External"/><Relationship Id="rId1252" Type="http://schemas.openxmlformats.org/officeDocument/2006/relationships/hyperlink" Target="mailto:pastor@hosperspca.org" TargetMode="External"/><Relationship Id="rId2583" Type="http://schemas.openxmlformats.org/officeDocument/2006/relationships/hyperlink" Target="mailto:doerfler.rhc@gmail.com" TargetMode="External"/><Relationship Id="rId422" Type="http://schemas.openxmlformats.org/officeDocument/2006/relationships/hyperlink" Target="http://www.abbottchurch.org/" TargetMode="External"/><Relationship Id="rId1253" Type="http://schemas.openxmlformats.org/officeDocument/2006/relationships/hyperlink" Target="http://www.newlifeelkrun.org/" TargetMode="External"/><Relationship Id="rId2584" Type="http://schemas.openxmlformats.org/officeDocument/2006/relationships/hyperlink" Target="http://www.resurrectionindiana.org/" TargetMode="External"/><Relationship Id="rId421" Type="http://schemas.openxmlformats.org/officeDocument/2006/relationships/hyperlink" Target="mailto:wpcoffice@westminpca.com" TargetMode="External"/><Relationship Id="rId1254" Type="http://schemas.openxmlformats.org/officeDocument/2006/relationships/hyperlink" Target="mailto:newlifeelkrunheightsia@gmail.com" TargetMode="External"/><Relationship Id="rId2585" Type="http://schemas.openxmlformats.org/officeDocument/2006/relationships/hyperlink" Target="mailto:david@resurrectionindiana.org" TargetMode="External"/><Relationship Id="rId420" Type="http://schemas.openxmlformats.org/officeDocument/2006/relationships/hyperlink" Target="http://www.westminpca.com/" TargetMode="External"/><Relationship Id="rId1255" Type="http://schemas.openxmlformats.org/officeDocument/2006/relationships/hyperlink" Target="http://www.oneancienthope.com/" TargetMode="External"/><Relationship Id="rId2586" Type="http://schemas.openxmlformats.org/officeDocument/2006/relationships/hyperlink" Target="http://www.trinityjohnstown.com/" TargetMode="External"/><Relationship Id="rId1256" Type="http://schemas.openxmlformats.org/officeDocument/2006/relationships/hyperlink" Target="mailto:office@oneancienthope.com" TargetMode="External"/><Relationship Id="rId2587" Type="http://schemas.openxmlformats.org/officeDocument/2006/relationships/hyperlink" Target="mailto:jared.havener@gmail.com" TargetMode="External"/><Relationship Id="rId1246" Type="http://schemas.openxmlformats.org/officeDocument/2006/relationships/hyperlink" Target="mailto:pastor@colfaxcenterchurch.org" TargetMode="External"/><Relationship Id="rId2577" Type="http://schemas.openxmlformats.org/officeDocument/2006/relationships/hyperlink" Target="mailto:pioneerpca@gmail.com" TargetMode="External"/><Relationship Id="rId1247" Type="http://schemas.openxmlformats.org/officeDocument/2006/relationships/hyperlink" Target="http://cornerstonechurchackley.weebly.com/" TargetMode="External"/><Relationship Id="rId2578" Type="http://schemas.openxmlformats.org/officeDocument/2006/relationships/hyperlink" Target="http://www.pitcairnpca.org/" TargetMode="External"/><Relationship Id="rId1248" Type="http://schemas.openxmlformats.org/officeDocument/2006/relationships/hyperlink" Target="mailto:cornerstone.pca.church@gmail.com" TargetMode="External"/><Relationship Id="rId2579" Type="http://schemas.openxmlformats.org/officeDocument/2006/relationships/hyperlink" Target="mailto:office@pitcairnpca.org" TargetMode="External"/><Relationship Id="rId1249" Type="http://schemas.openxmlformats.org/officeDocument/2006/relationships/hyperlink" Target="http://www.hope-presbyterian.org/" TargetMode="External"/><Relationship Id="rId415" Type="http://schemas.openxmlformats.org/officeDocument/2006/relationships/hyperlink" Target="mailto:info@resurrectionpresbyterian.org" TargetMode="External"/><Relationship Id="rId414" Type="http://schemas.openxmlformats.org/officeDocument/2006/relationships/hyperlink" Target="http://resurrectionpresbyterian.org/" TargetMode="External"/><Relationship Id="rId413" Type="http://schemas.openxmlformats.org/officeDocument/2006/relationships/hyperlink" Target="mailto:info@redeemindy.org" TargetMode="External"/><Relationship Id="rId412" Type="http://schemas.openxmlformats.org/officeDocument/2006/relationships/hyperlink" Target="http://www.redeemindy.org/" TargetMode="External"/><Relationship Id="rId419" Type="http://schemas.openxmlformats.org/officeDocument/2006/relationships/hyperlink" Target="mailto:michael.a.mcbride@sbcglobal.net" TargetMode="External"/><Relationship Id="rId418" Type="http://schemas.openxmlformats.org/officeDocument/2006/relationships/hyperlink" Target="http://fieldspres.org/" TargetMode="External"/><Relationship Id="rId417" Type="http://schemas.openxmlformats.org/officeDocument/2006/relationships/hyperlink" Target="mailto:ruahindy@gmail.com" TargetMode="External"/><Relationship Id="rId416" Type="http://schemas.openxmlformats.org/officeDocument/2006/relationships/hyperlink" Target="http://ruahchurch.com/" TargetMode="External"/><Relationship Id="rId2570" Type="http://schemas.openxmlformats.org/officeDocument/2006/relationships/hyperlink" Target="http://www.newcovpca.org/" TargetMode="External"/><Relationship Id="rId1240" Type="http://schemas.openxmlformats.org/officeDocument/2006/relationships/hyperlink" Target="mailto:church@providencepres.net" TargetMode="External"/><Relationship Id="rId2571" Type="http://schemas.openxmlformats.org/officeDocument/2006/relationships/hyperlink" Target="mailto:office@newcovpca.org" TargetMode="External"/><Relationship Id="rId1241" Type="http://schemas.openxmlformats.org/officeDocument/2006/relationships/hyperlink" Target="mailto:curtrabe@yahoo.com" TargetMode="External"/><Relationship Id="rId2572" Type="http://schemas.openxmlformats.org/officeDocument/2006/relationships/hyperlink" Target="http://www.newlifepresbyterian.org/" TargetMode="External"/><Relationship Id="rId411" Type="http://schemas.openxmlformats.org/officeDocument/2006/relationships/hyperlink" Target="mailto:obannon@newlifepca.org" TargetMode="External"/><Relationship Id="rId1242" Type="http://schemas.openxmlformats.org/officeDocument/2006/relationships/hyperlink" Target="http://www.wpcgodfrey.org/" TargetMode="External"/><Relationship Id="rId2573" Type="http://schemas.openxmlformats.org/officeDocument/2006/relationships/hyperlink" Target="mailto:office@newlifepresbyterian.org" TargetMode="External"/><Relationship Id="rId410" Type="http://schemas.openxmlformats.org/officeDocument/2006/relationships/hyperlink" Target="http://www.newlifepca.org/" TargetMode="External"/><Relationship Id="rId1243" Type="http://schemas.openxmlformats.org/officeDocument/2006/relationships/hyperlink" Target="mailto:office@wpcgodfrey.org" TargetMode="External"/><Relationship Id="rId2574" Type="http://schemas.openxmlformats.org/officeDocument/2006/relationships/hyperlink" Target="http://www.pilgrimpc.org/" TargetMode="External"/><Relationship Id="rId1244" Type="http://schemas.openxmlformats.org/officeDocument/2006/relationships/hyperlink" Target="http://www.westminstervincennes.org/" TargetMode="External"/><Relationship Id="rId2575" Type="http://schemas.openxmlformats.org/officeDocument/2006/relationships/hyperlink" Target="mailto:drwhite@zoominternet.net" TargetMode="External"/><Relationship Id="rId1245" Type="http://schemas.openxmlformats.org/officeDocument/2006/relationships/hyperlink" Target="http://www.colfaxcenterchurch.org/" TargetMode="External"/><Relationship Id="rId2576" Type="http://schemas.openxmlformats.org/officeDocument/2006/relationships/hyperlink" Target="http://pioneerpca.org/" TargetMode="External"/><Relationship Id="rId1279" Type="http://schemas.openxmlformats.org/officeDocument/2006/relationships/hyperlink" Target="http://gcpc.churchcenter.com/" TargetMode="External"/><Relationship Id="rId448" Type="http://schemas.openxmlformats.org/officeDocument/2006/relationships/hyperlink" Target="http://www.gatewaycommunityoffaith.org/" TargetMode="External"/><Relationship Id="rId447" Type="http://schemas.openxmlformats.org/officeDocument/2006/relationships/hyperlink" Target="mailto:office@foresthillpca.org" TargetMode="External"/><Relationship Id="rId446" Type="http://schemas.openxmlformats.org/officeDocument/2006/relationships/hyperlink" Target="http://foresthillpca.org/" TargetMode="External"/><Relationship Id="rId445" Type="http://schemas.openxmlformats.org/officeDocument/2006/relationships/hyperlink" Target="mailto:fcfoffice@fcfchurch.org" TargetMode="External"/><Relationship Id="rId449" Type="http://schemas.openxmlformats.org/officeDocument/2006/relationships/hyperlink" Target="mailto:info@gatewaycommunityoffaith.org" TargetMode="External"/><Relationship Id="rId1270" Type="http://schemas.openxmlformats.org/officeDocument/2006/relationships/hyperlink" Target="mailto:info@citychurchrva.com" TargetMode="External"/><Relationship Id="rId440" Type="http://schemas.openxmlformats.org/officeDocument/2006/relationships/hyperlink" Target="http://deeprunchurch.org/" TargetMode="External"/><Relationship Id="rId1271" Type="http://schemas.openxmlformats.org/officeDocument/2006/relationships/hyperlink" Target="http://www.crownandjoy.com/" TargetMode="External"/><Relationship Id="rId1272" Type="http://schemas.openxmlformats.org/officeDocument/2006/relationships/hyperlink" Target="mailto:info@crownandjoy.com" TargetMode="External"/><Relationship Id="rId1273" Type="http://schemas.openxmlformats.org/officeDocument/2006/relationships/hyperlink" Target="http://www.eccpca.org/" TargetMode="External"/><Relationship Id="rId1274" Type="http://schemas.openxmlformats.org/officeDocument/2006/relationships/hyperlink" Target="mailto:evergreenpowhatanpca@gmail.com" TargetMode="External"/><Relationship Id="rId444" Type="http://schemas.openxmlformats.org/officeDocument/2006/relationships/hyperlink" Target="http://www.fcfchurch.org/" TargetMode="External"/><Relationship Id="rId1275" Type="http://schemas.openxmlformats.org/officeDocument/2006/relationships/hyperlink" Target="http://www.evidentgrace.com/" TargetMode="External"/><Relationship Id="rId443" Type="http://schemas.openxmlformats.org/officeDocument/2006/relationships/hyperlink" Target="mailto:nsherwood@epannapolis.org" TargetMode="External"/><Relationship Id="rId1276" Type="http://schemas.openxmlformats.org/officeDocument/2006/relationships/hyperlink" Target="mailto:church@evidentgrace.com" TargetMode="External"/><Relationship Id="rId442" Type="http://schemas.openxmlformats.org/officeDocument/2006/relationships/hyperlink" Target="http://www.epannapolis.org/" TargetMode="External"/><Relationship Id="rId1277" Type="http://schemas.openxmlformats.org/officeDocument/2006/relationships/hyperlink" Target="http://cultivategoochland.com/" TargetMode="External"/><Relationship Id="rId441" Type="http://schemas.openxmlformats.org/officeDocument/2006/relationships/hyperlink" Target="mailto:brianlopiccolo@deeprunchurch.org" TargetMode="External"/><Relationship Id="rId1278" Type="http://schemas.openxmlformats.org/officeDocument/2006/relationships/hyperlink" Target="mailto:joe@cultivategoochland.com" TargetMode="External"/><Relationship Id="rId1268" Type="http://schemas.openxmlformats.org/officeDocument/2006/relationships/hyperlink" Target="mailto:steve@churchhillpres.org" TargetMode="External"/><Relationship Id="rId2599" Type="http://schemas.openxmlformats.org/officeDocument/2006/relationships/hyperlink" Target="mailto:gracepcainfo@gmail.com" TargetMode="External"/><Relationship Id="rId1269" Type="http://schemas.openxmlformats.org/officeDocument/2006/relationships/hyperlink" Target="http://www.citychurchrva.com/" TargetMode="External"/><Relationship Id="rId437" Type="http://schemas.openxmlformats.org/officeDocument/2006/relationships/hyperlink" Target="mailto:cogpca@comcast.net" TargetMode="External"/><Relationship Id="rId436" Type="http://schemas.openxmlformats.org/officeDocument/2006/relationships/hyperlink" Target="http://www.cogpca.org/" TargetMode="External"/><Relationship Id="rId435" Type="http://schemas.openxmlformats.org/officeDocument/2006/relationships/hyperlink" Target="mailto:office@cstone.org" TargetMode="External"/><Relationship Id="rId434" Type="http://schemas.openxmlformats.org/officeDocument/2006/relationships/hyperlink" Target="http://www.cstone.org/" TargetMode="External"/><Relationship Id="rId439" Type="http://schemas.openxmlformats.org/officeDocument/2006/relationships/hyperlink" Target="mailto:dayspring.pca@gmail.com" TargetMode="External"/><Relationship Id="rId438" Type="http://schemas.openxmlformats.org/officeDocument/2006/relationships/hyperlink" Target="http://www.dayspringlife.org/" TargetMode="External"/><Relationship Id="rId2590" Type="http://schemas.openxmlformats.org/officeDocument/2006/relationships/hyperlink" Target="http://www.washingtonpres.org/" TargetMode="External"/><Relationship Id="rId1260" Type="http://schemas.openxmlformats.org/officeDocument/2006/relationships/hyperlink" Target="mailto:Pastor@trinityprescr.com" TargetMode="External"/><Relationship Id="rId2591" Type="http://schemas.openxmlformats.org/officeDocument/2006/relationships/hyperlink" Target="mailto:wpcaoffice@gmail.com" TargetMode="External"/><Relationship Id="rId1261" Type="http://schemas.openxmlformats.org/officeDocument/2006/relationships/hyperlink" Target="http://www.westkirk.org/" TargetMode="External"/><Relationship Id="rId2592" Type="http://schemas.openxmlformats.org/officeDocument/2006/relationships/hyperlink" Target="http://lnkcenter.church/" TargetMode="External"/><Relationship Id="rId1262" Type="http://schemas.openxmlformats.org/officeDocument/2006/relationships/hyperlink" Target="mailto:westkirk@westkirk.org" TargetMode="External"/><Relationship Id="rId2593" Type="http://schemas.openxmlformats.org/officeDocument/2006/relationships/hyperlink" Target="mailto:adam@lnkcenter.church" TargetMode="External"/><Relationship Id="rId1263" Type="http://schemas.openxmlformats.org/officeDocument/2006/relationships/hyperlink" Target="http://www.allsaintspres.org/" TargetMode="External"/><Relationship Id="rId2594" Type="http://schemas.openxmlformats.org/officeDocument/2006/relationships/hyperlink" Target="http://www.graceomaha.com/" TargetMode="External"/><Relationship Id="rId433" Type="http://schemas.openxmlformats.org/officeDocument/2006/relationships/hyperlink" Target="mailto:office@columbiapres.org" TargetMode="External"/><Relationship Id="rId1264" Type="http://schemas.openxmlformats.org/officeDocument/2006/relationships/hyperlink" Target="mailto:info@allsaintspres.org" TargetMode="External"/><Relationship Id="rId2595" Type="http://schemas.openxmlformats.org/officeDocument/2006/relationships/hyperlink" Target="mailto:office@graceomaha.com" TargetMode="External"/><Relationship Id="rId432" Type="http://schemas.openxmlformats.org/officeDocument/2006/relationships/hyperlink" Target="http://columbiapres.org/" TargetMode="External"/><Relationship Id="rId1265" Type="http://schemas.openxmlformats.org/officeDocument/2006/relationships/hyperlink" Target="http://www.centraliapca.org/" TargetMode="External"/><Relationship Id="rId2596" Type="http://schemas.openxmlformats.org/officeDocument/2006/relationships/hyperlink" Target="http://www.gracepca.com/" TargetMode="External"/><Relationship Id="rId431" Type="http://schemas.openxmlformats.org/officeDocument/2006/relationships/hyperlink" Target="mailto:admin@cityofhopechurch.net" TargetMode="External"/><Relationship Id="rId1266" Type="http://schemas.openxmlformats.org/officeDocument/2006/relationships/hyperlink" Target="mailto:centralia@verizon.net" TargetMode="External"/><Relationship Id="rId2597" Type="http://schemas.openxmlformats.org/officeDocument/2006/relationships/hyperlink" Target="mailto:office@gracepca.com" TargetMode="External"/><Relationship Id="rId430" Type="http://schemas.openxmlformats.org/officeDocument/2006/relationships/hyperlink" Target="http://www.cityofhopechurch.net/" TargetMode="External"/><Relationship Id="rId1267" Type="http://schemas.openxmlformats.org/officeDocument/2006/relationships/hyperlink" Target="http://churchhillpres.org/" TargetMode="External"/><Relationship Id="rId2598" Type="http://schemas.openxmlformats.org/officeDocument/2006/relationships/hyperlink" Target="http://gracefremontpca.org/" TargetMode="External"/><Relationship Id="rId3070" Type="http://schemas.openxmlformats.org/officeDocument/2006/relationships/hyperlink" Target="http://www.trinitychurchguam.org/" TargetMode="External"/><Relationship Id="rId3072" Type="http://schemas.openxmlformats.org/officeDocument/2006/relationships/hyperlink" Target="http://www.tpcopelika.org/" TargetMode="External"/><Relationship Id="rId3071" Type="http://schemas.openxmlformats.org/officeDocument/2006/relationships/hyperlink" Target="mailto:tim.r.beauchamp@gmail.com" TargetMode="External"/><Relationship Id="rId3074" Type="http://schemas.openxmlformats.org/officeDocument/2006/relationships/hyperlink" Target="http://www.trinitypca.org/" TargetMode="External"/><Relationship Id="rId3073" Type="http://schemas.openxmlformats.org/officeDocument/2006/relationships/hyperlink" Target="mailto:info@tpcopelika.org" TargetMode="External"/><Relationship Id="rId3076" Type="http://schemas.openxmlformats.org/officeDocument/2006/relationships/hyperlink" Target="http://www.trinityreformedpca.com/" TargetMode="External"/><Relationship Id="rId3075" Type="http://schemas.openxmlformats.org/officeDocument/2006/relationships/hyperlink" Target="mailto:info@trinitypca.org" TargetMode="External"/><Relationship Id="rId3078" Type="http://schemas.openxmlformats.org/officeDocument/2006/relationships/hyperlink" Target="http://www.westwoodpca.org/" TargetMode="External"/><Relationship Id="rId3077" Type="http://schemas.openxmlformats.org/officeDocument/2006/relationships/hyperlink" Target="mailto:office1trc@gmail.com" TargetMode="External"/><Relationship Id="rId3079" Type="http://schemas.openxmlformats.org/officeDocument/2006/relationships/hyperlink" Target="mailto:office@westwoodpca.org" TargetMode="External"/><Relationship Id="rId3061" Type="http://schemas.openxmlformats.org/officeDocument/2006/relationships/hyperlink" Target="http://www.millbrookpca.com/" TargetMode="External"/><Relationship Id="rId3060" Type="http://schemas.openxmlformats.org/officeDocument/2006/relationships/hyperlink" Target="mailto:speeces03@gmail.com" TargetMode="External"/><Relationship Id="rId3063" Type="http://schemas.openxmlformats.org/officeDocument/2006/relationships/hyperlink" Target="http://www.monpres.org/" TargetMode="External"/><Relationship Id="rId3062" Type="http://schemas.openxmlformats.org/officeDocument/2006/relationships/hyperlink" Target="mailto:mpcaoffice@gmail.com" TargetMode="External"/><Relationship Id="rId3065" Type="http://schemas.openxmlformats.org/officeDocument/2006/relationships/hyperlink" Target="http://www.newlifevicenza.org/" TargetMode="External"/><Relationship Id="rId3064" Type="http://schemas.openxmlformats.org/officeDocument/2006/relationships/hyperlink" Target="mailto:office@monpres.org" TargetMode="External"/><Relationship Id="rId3067" Type="http://schemas.openxmlformats.org/officeDocument/2006/relationships/hyperlink" Target="http://reformationpresbyterian.church/" TargetMode="External"/><Relationship Id="rId3066" Type="http://schemas.openxmlformats.org/officeDocument/2006/relationships/hyperlink" Target="mailto:newlifevicenza@gmail.com" TargetMode="External"/><Relationship Id="rId3069" Type="http://schemas.openxmlformats.org/officeDocument/2006/relationships/hyperlink" Target="mailto:cgalloway@firstpresdothan.com" TargetMode="External"/><Relationship Id="rId3068" Type="http://schemas.openxmlformats.org/officeDocument/2006/relationships/hyperlink" Target="mailto:info@reformationpresbyterian.church" TargetMode="External"/><Relationship Id="rId3090" Type="http://schemas.openxmlformats.org/officeDocument/2006/relationships/hyperlink" Target="http://www.gracepresbyterianbr.church/" TargetMode="External"/><Relationship Id="rId3092" Type="http://schemas.openxmlformats.org/officeDocument/2006/relationships/hyperlink" Target="http://ourparishchurch.com/" TargetMode="External"/><Relationship Id="rId3091" Type="http://schemas.openxmlformats.org/officeDocument/2006/relationships/hyperlink" Target="mailto:grace@gracepca.brcoxmail.com" TargetMode="External"/><Relationship Id="rId3094" Type="http://schemas.openxmlformats.org/officeDocument/2006/relationships/hyperlink" Target="http://plainspres.com/" TargetMode="External"/><Relationship Id="rId3093" Type="http://schemas.openxmlformats.org/officeDocument/2006/relationships/hyperlink" Target="mailto:office@ourparishchurch.com" TargetMode="External"/><Relationship Id="rId3096" Type="http://schemas.openxmlformats.org/officeDocument/2006/relationships/hyperlink" Target="http://www.redeemernola.com/" TargetMode="External"/><Relationship Id="rId3095" Type="http://schemas.openxmlformats.org/officeDocument/2006/relationships/hyperlink" Target="mailto:plainspca@gmail.com" TargetMode="External"/><Relationship Id="rId3098" Type="http://schemas.openxmlformats.org/officeDocument/2006/relationships/hyperlink" Target="http://rivercommiunity.org/" TargetMode="External"/><Relationship Id="rId3097" Type="http://schemas.openxmlformats.org/officeDocument/2006/relationships/hyperlink" Target="mailto:ray@redeemernola.com" TargetMode="External"/><Relationship Id="rId3099" Type="http://schemas.openxmlformats.org/officeDocument/2006/relationships/hyperlink" Target="mailto:info@rivercommunity.org" TargetMode="External"/><Relationship Id="rId3081" Type="http://schemas.openxmlformats.org/officeDocument/2006/relationships/hyperlink" Target="mailto:info@ympca.org" TargetMode="External"/><Relationship Id="rId3080" Type="http://schemas.openxmlformats.org/officeDocument/2006/relationships/hyperlink" Target="http://www.youngmeadows.org/" TargetMode="External"/><Relationship Id="rId3083" Type="http://schemas.openxmlformats.org/officeDocument/2006/relationships/hyperlink" Target="mailto:pcabethel@gmail.com" TargetMode="External"/><Relationship Id="rId3082" Type="http://schemas.openxmlformats.org/officeDocument/2006/relationships/hyperlink" Target="http://www.bethelpca.org/" TargetMode="External"/><Relationship Id="rId3085" Type="http://schemas.openxmlformats.org/officeDocument/2006/relationships/hyperlink" Target="mailto:christcommunitychurchwestfel@gmail.com" TargetMode="External"/><Relationship Id="rId3084" Type="http://schemas.openxmlformats.org/officeDocument/2006/relationships/hyperlink" Target="http://christcommunitychurch.life/" TargetMode="External"/><Relationship Id="rId3087" Type="http://schemas.openxmlformats.org/officeDocument/2006/relationships/hyperlink" Target="mailto:contact@faithchurchclinton.org" TargetMode="External"/><Relationship Id="rId3086" Type="http://schemas.openxmlformats.org/officeDocument/2006/relationships/hyperlink" Target="http://www.faithchurchclinton.org/" TargetMode="External"/><Relationship Id="rId3089" Type="http://schemas.openxmlformats.org/officeDocument/2006/relationships/hyperlink" Target="mailto:gracechurchmetairie@gmail.com" TargetMode="External"/><Relationship Id="rId3088" Type="http://schemas.openxmlformats.org/officeDocument/2006/relationships/hyperlink" Target="http://www.gracemet.com/" TargetMode="External"/><Relationship Id="rId3039" Type="http://schemas.openxmlformats.org/officeDocument/2006/relationships/hyperlink" Target="mailto:fpcg@centurytel.net" TargetMode="External"/><Relationship Id="rId1" Type="http://schemas.openxmlformats.org/officeDocument/2006/relationships/hyperlink" Target="http://ascensionphx.org/" TargetMode="External"/><Relationship Id="rId2" Type="http://schemas.openxmlformats.org/officeDocument/2006/relationships/hyperlink" Target="mailto:gray@ascensionphx.org" TargetMode="External"/><Relationship Id="rId3" Type="http://schemas.openxmlformats.org/officeDocument/2006/relationships/hyperlink" Target="http://www.cfcpca.org/" TargetMode="External"/><Relationship Id="rId4" Type="http://schemas.openxmlformats.org/officeDocument/2006/relationships/hyperlink" Target="mailto:cfc@cfcpca.org" TargetMode="External"/><Relationship Id="rId3030" Type="http://schemas.openxmlformats.org/officeDocument/2006/relationships/hyperlink" Target="http://www.cpceufaula.com/" TargetMode="External"/><Relationship Id="rId9" Type="http://schemas.openxmlformats.org/officeDocument/2006/relationships/hyperlink" Target="http://www.desertpalmschurch.com/" TargetMode="External"/><Relationship Id="rId3032" Type="http://schemas.openxmlformats.org/officeDocument/2006/relationships/hyperlink" Target="http://www.okinawacovenant.org/" TargetMode="External"/><Relationship Id="rId3031" Type="http://schemas.openxmlformats.org/officeDocument/2006/relationships/hyperlink" Target="mailto:cpceufaula@gmail.com" TargetMode="External"/><Relationship Id="rId3034" Type="http://schemas.openxmlformats.org/officeDocument/2006/relationships/hyperlink" Target="http://www.eastwoodchurch.org/" TargetMode="External"/><Relationship Id="rId3033" Type="http://schemas.openxmlformats.org/officeDocument/2006/relationships/hyperlink" Target="mailto:pastor@okinawacovenant.org" TargetMode="External"/><Relationship Id="rId5" Type="http://schemas.openxmlformats.org/officeDocument/2006/relationships/hyperlink" Target="http://www.cor-pca.org/" TargetMode="External"/><Relationship Id="rId3036" Type="http://schemas.openxmlformats.org/officeDocument/2006/relationships/hyperlink" Target="http://www.firstpresdothan.com/" TargetMode="External"/><Relationship Id="rId6" Type="http://schemas.openxmlformats.org/officeDocument/2006/relationships/hyperlink" Target="mailto:corflagstaff@gmail.com" TargetMode="External"/><Relationship Id="rId3035" Type="http://schemas.openxmlformats.org/officeDocument/2006/relationships/hyperlink" Target="mailto:administration@eastwoodchurch.org" TargetMode="External"/><Relationship Id="rId7" Type="http://schemas.openxmlformats.org/officeDocument/2006/relationships/hyperlink" Target="http://www.covenantsuncitywest.org/" TargetMode="External"/><Relationship Id="rId3038" Type="http://schemas.openxmlformats.org/officeDocument/2006/relationships/hyperlink" Target="http://www.fpchurchgreenville.org/" TargetMode="External"/><Relationship Id="rId8" Type="http://schemas.openxmlformats.org/officeDocument/2006/relationships/hyperlink" Target="mailto:covenantscw@gmail.com" TargetMode="External"/><Relationship Id="rId3037" Type="http://schemas.openxmlformats.org/officeDocument/2006/relationships/hyperlink" Target="mailto:dothanpres@firstpresdothan.com" TargetMode="External"/><Relationship Id="rId3029" Type="http://schemas.openxmlformats.org/officeDocument/2006/relationships/hyperlink" Target="mailto:info@cpcauburn.org" TargetMode="External"/><Relationship Id="rId3028" Type="http://schemas.openxmlformats.org/officeDocument/2006/relationships/hyperlink" Target="http://www.cpcauburn.org/" TargetMode="External"/><Relationship Id="rId3021" Type="http://schemas.openxmlformats.org/officeDocument/2006/relationships/hyperlink" Target="mailto:secretary@wpc-bryan.org" TargetMode="External"/><Relationship Id="rId3020" Type="http://schemas.openxmlformats.org/officeDocument/2006/relationships/hyperlink" Target="http://www.wpc-bryan.org/" TargetMode="External"/><Relationship Id="rId3023" Type="http://schemas.openxmlformats.org/officeDocument/2006/relationships/hyperlink" Target="mailto:office@christchurchwiesbaden.org" TargetMode="External"/><Relationship Id="rId3022" Type="http://schemas.openxmlformats.org/officeDocument/2006/relationships/hyperlink" Target="http://ccwiesbaden.com/" TargetMode="External"/><Relationship Id="rId3025" Type="http://schemas.openxmlformats.org/officeDocument/2006/relationships/hyperlink" Target="mailto:info@christpresauburn.org" TargetMode="External"/><Relationship Id="rId3024" Type="http://schemas.openxmlformats.org/officeDocument/2006/relationships/hyperlink" Target="http://christpresauburn.org/" TargetMode="External"/><Relationship Id="rId3027" Type="http://schemas.openxmlformats.org/officeDocument/2006/relationships/hyperlink" Target="mailto:cfcstuttgart@gmail.com" TargetMode="External"/><Relationship Id="rId3026" Type="http://schemas.openxmlformats.org/officeDocument/2006/relationships/hyperlink" Target="http://www.cfcstuttgart.com/" TargetMode="External"/><Relationship Id="rId3050" Type="http://schemas.openxmlformats.org/officeDocument/2006/relationships/hyperlink" Target="http://www.fpcbrewton.org/" TargetMode="External"/><Relationship Id="rId3052" Type="http://schemas.openxmlformats.org/officeDocument/2006/relationships/hyperlink" Target="http://fpcnorway.org/" TargetMode="External"/><Relationship Id="rId3051" Type="http://schemas.openxmlformats.org/officeDocument/2006/relationships/hyperlink" Target="mailto:office@fpcbrewton.org" TargetMode="External"/><Relationship Id="rId3054" Type="http://schemas.openxmlformats.org/officeDocument/2006/relationships/hyperlink" Target="mailto:speeces03@gmail.com" TargetMode="External"/><Relationship Id="rId3053" Type="http://schemas.openxmlformats.org/officeDocument/2006/relationships/hyperlink" Target="mailto:admin@fpcnorway.org" TargetMode="External"/><Relationship Id="rId3056" Type="http://schemas.openxmlformats.org/officeDocument/2006/relationships/hyperlink" Target="mailto:office@graceclanton.com" TargetMode="External"/><Relationship Id="rId3055" Type="http://schemas.openxmlformats.org/officeDocument/2006/relationships/hyperlink" Target="http://www.graceclanton.com/" TargetMode="External"/><Relationship Id="rId3058" Type="http://schemas.openxmlformats.org/officeDocument/2006/relationships/hyperlink" Target="http://www.facebook.com/groups/pcamissionchurch" TargetMode="External"/><Relationship Id="rId3057" Type="http://schemas.openxmlformats.org/officeDocument/2006/relationships/hyperlink" Target="mailto:speeces03@gmail.com" TargetMode="External"/><Relationship Id="rId3059" Type="http://schemas.openxmlformats.org/officeDocument/2006/relationships/hyperlink" Target="mailto:lakemartinmissionchurch@gmail.com" TargetMode="External"/><Relationship Id="rId3041" Type="http://schemas.openxmlformats.org/officeDocument/2006/relationships/hyperlink" Target="mailto:admin@fpcministries.org" TargetMode="External"/><Relationship Id="rId3040" Type="http://schemas.openxmlformats.org/officeDocument/2006/relationships/hyperlink" Target="http://firstpresbyterianchurchofprattville.com/" TargetMode="External"/><Relationship Id="rId3043" Type="http://schemas.openxmlformats.org/officeDocument/2006/relationships/hyperlink" Target="mailto:fprespca@firstpreschurch.org" TargetMode="External"/><Relationship Id="rId3042" Type="http://schemas.openxmlformats.org/officeDocument/2006/relationships/hyperlink" Target="http://www.1stpreschurch.net/" TargetMode="External"/><Relationship Id="rId3045" Type="http://schemas.openxmlformats.org/officeDocument/2006/relationships/hyperlink" Target="mailto:info@1stmgm.com" TargetMode="External"/><Relationship Id="rId3044" Type="http://schemas.openxmlformats.org/officeDocument/2006/relationships/hyperlink" Target="http://1stmgm.com/" TargetMode="External"/><Relationship Id="rId3047" Type="http://schemas.openxmlformats.org/officeDocument/2006/relationships/hyperlink" Target="mailto:troyfpc@gmail.com" TargetMode="External"/><Relationship Id="rId3046" Type="http://schemas.openxmlformats.org/officeDocument/2006/relationships/hyperlink" Target="http://www.troyfpc.com/" TargetMode="External"/><Relationship Id="rId3049" Type="http://schemas.openxmlformats.org/officeDocument/2006/relationships/hyperlink" Target="mailto:fpc_florala@yahoo.com" TargetMode="External"/><Relationship Id="rId3048" Type="http://schemas.openxmlformats.org/officeDocument/2006/relationships/hyperlink" Target="http://1stprespcaflorala.webs.com/index.htm" TargetMode="External"/><Relationship Id="rId2600" Type="http://schemas.openxmlformats.org/officeDocument/2006/relationships/hyperlink" Target="http://www.gracegi.org/" TargetMode="External"/><Relationship Id="rId2601" Type="http://schemas.openxmlformats.org/officeDocument/2006/relationships/hyperlink" Target="mailto:info@gracegi.org" TargetMode="External"/><Relationship Id="rId2602" Type="http://schemas.openxmlformats.org/officeDocument/2006/relationships/hyperlink" Target="http://harvestpca.org/" TargetMode="External"/><Relationship Id="rId2603" Type="http://schemas.openxmlformats.org/officeDocument/2006/relationships/hyperlink" Target="mailto:office@harvestpca.org" TargetMode="External"/><Relationship Id="rId2604" Type="http://schemas.openxmlformats.org/officeDocument/2006/relationships/hyperlink" Target="http://welcometoredeemer.com/" TargetMode="External"/><Relationship Id="rId2605" Type="http://schemas.openxmlformats.org/officeDocument/2006/relationships/hyperlink" Target="mailto:office@welcometoredeemer.com" TargetMode="External"/><Relationship Id="rId2606" Type="http://schemas.openxmlformats.org/officeDocument/2006/relationships/hyperlink" Target="http://www.tpckearney.org/" TargetMode="External"/><Relationship Id="rId808" Type="http://schemas.openxmlformats.org/officeDocument/2006/relationships/hyperlink" Target="mailto:trinityvwsc@gmail.com" TargetMode="External"/><Relationship Id="rId2607" Type="http://schemas.openxmlformats.org/officeDocument/2006/relationships/hyperlink" Target="mailto:tpc@tpckearney.org" TargetMode="External"/><Relationship Id="rId807" Type="http://schemas.openxmlformats.org/officeDocument/2006/relationships/hyperlink" Target="http://trinityprespca.org/" TargetMode="External"/><Relationship Id="rId2608" Type="http://schemas.openxmlformats.org/officeDocument/2006/relationships/hyperlink" Target="http://www.zionpca.com/" TargetMode="External"/><Relationship Id="rId806" Type="http://schemas.openxmlformats.org/officeDocument/2006/relationships/hyperlink" Target="mailto:TrinityPCA@truvista.net" TargetMode="External"/><Relationship Id="rId2609" Type="http://schemas.openxmlformats.org/officeDocument/2006/relationships/hyperlink" Target="mailto:office@zionpca.com" TargetMode="External"/><Relationship Id="rId805" Type="http://schemas.openxmlformats.org/officeDocument/2006/relationships/hyperlink" Target="http://www.trinitychester.org/" TargetMode="External"/><Relationship Id="rId809" Type="http://schemas.openxmlformats.org/officeDocument/2006/relationships/hyperlink" Target="http://www.wpcgo.com/" TargetMode="External"/><Relationship Id="rId800" Type="http://schemas.openxmlformats.org/officeDocument/2006/relationships/hyperlink" Target="mailto:redeeminggracepca@gmail.com" TargetMode="External"/><Relationship Id="rId804" Type="http://schemas.openxmlformats.org/officeDocument/2006/relationships/hyperlink" Target="mailto:templechurchpca@gmail.com" TargetMode="External"/><Relationship Id="rId803" Type="http://schemas.openxmlformats.org/officeDocument/2006/relationships/hyperlink" Target="http://templepca.com/" TargetMode="External"/><Relationship Id="rId802" Type="http://schemas.openxmlformats.org/officeDocument/2006/relationships/hyperlink" Target="mailto:salempca@zoho.com" TargetMode="External"/><Relationship Id="rId801" Type="http://schemas.openxmlformats.org/officeDocument/2006/relationships/hyperlink" Target="http://www.facebook.com/salempresbyterianchurchgaffney" TargetMode="External"/><Relationship Id="rId1334" Type="http://schemas.openxmlformats.org/officeDocument/2006/relationships/hyperlink" Target="http://www.mokyangpc.org/" TargetMode="External"/><Relationship Id="rId2665" Type="http://schemas.openxmlformats.org/officeDocument/2006/relationships/hyperlink" Target="http://onevoicefellowship.org/" TargetMode="External"/><Relationship Id="rId1335" Type="http://schemas.openxmlformats.org/officeDocument/2006/relationships/hyperlink" Target="http://rothem.org/" TargetMode="External"/><Relationship Id="rId2666" Type="http://schemas.openxmlformats.org/officeDocument/2006/relationships/hyperlink" Target="mailto:info@onevoicefellowship.org" TargetMode="External"/><Relationship Id="rId1336" Type="http://schemas.openxmlformats.org/officeDocument/2006/relationships/hyperlink" Target="mailto:juservant@hanmail.net" TargetMode="External"/><Relationship Id="rId2667" Type="http://schemas.openxmlformats.org/officeDocument/2006/relationships/hyperlink" Target="http://www.pilgrimpca.org/" TargetMode="External"/><Relationship Id="rId1337" Type="http://schemas.openxmlformats.org/officeDocument/2006/relationships/hyperlink" Target="http://washingtonsungdoch.org/" TargetMode="External"/><Relationship Id="rId2668" Type="http://schemas.openxmlformats.org/officeDocument/2006/relationships/hyperlink" Target="mailto:church@pilgrimpca.org" TargetMode="External"/><Relationship Id="rId1338" Type="http://schemas.openxmlformats.org/officeDocument/2006/relationships/hyperlink" Target="mailto:davidju99@gmail.com" TargetMode="External"/><Relationship Id="rId2669" Type="http://schemas.openxmlformats.org/officeDocument/2006/relationships/hyperlink" Target="http://www.porttownschurch.org/" TargetMode="External"/><Relationship Id="rId1339" Type="http://schemas.openxmlformats.org/officeDocument/2006/relationships/hyperlink" Target="http://www.thecfan.com/" TargetMode="External"/><Relationship Id="rId745" Type="http://schemas.openxmlformats.org/officeDocument/2006/relationships/hyperlink" Target="mailto:sloyless@covpres.com" TargetMode="External"/><Relationship Id="rId744" Type="http://schemas.openxmlformats.org/officeDocument/2006/relationships/hyperlink" Target="http://www.covpres.com/" TargetMode="External"/><Relationship Id="rId743" Type="http://schemas.openxmlformats.org/officeDocument/2006/relationships/hyperlink" Target="mailto:office@communitypca.net" TargetMode="External"/><Relationship Id="rId742" Type="http://schemas.openxmlformats.org/officeDocument/2006/relationships/hyperlink" Target="http://www.communitypca.net/" TargetMode="External"/><Relationship Id="rId749" Type="http://schemas.openxmlformats.org/officeDocument/2006/relationships/hyperlink" Target="mailto:agoodsell@evangelchurchpca.org" TargetMode="External"/><Relationship Id="rId748" Type="http://schemas.openxmlformats.org/officeDocument/2006/relationships/hyperlink" Target="http://www.evangelchurchpca.org/" TargetMode="External"/><Relationship Id="rId747" Type="http://schemas.openxmlformats.org/officeDocument/2006/relationships/hyperlink" Target="mailto:info@crosscreekchurch.net" TargetMode="External"/><Relationship Id="rId746" Type="http://schemas.openxmlformats.org/officeDocument/2006/relationships/hyperlink" Target="http://www.crosscreekchurch.net/" TargetMode="External"/><Relationship Id="rId2660" Type="http://schemas.openxmlformats.org/officeDocument/2006/relationships/hyperlink" Target="mailto:firstasianpca@gmail.com" TargetMode="External"/><Relationship Id="rId741" Type="http://schemas.openxmlformats.org/officeDocument/2006/relationships/hyperlink" Target="mailto:pgpres@att.net" TargetMode="External"/><Relationship Id="rId1330" Type="http://schemas.openxmlformats.org/officeDocument/2006/relationships/hyperlink" Target="http://www.kpcw.net/" TargetMode="External"/><Relationship Id="rId2661" Type="http://schemas.openxmlformats.org/officeDocument/2006/relationships/hyperlink" Target="http://www.newhopefairfax.org/" TargetMode="External"/><Relationship Id="rId740" Type="http://schemas.openxmlformats.org/officeDocument/2006/relationships/hyperlink" Target="http://www.pleasantgrovepca.org/" TargetMode="External"/><Relationship Id="rId1331" Type="http://schemas.openxmlformats.org/officeDocument/2006/relationships/hyperlink" Target="mailto:revseongilpark@gmail.com" TargetMode="External"/><Relationship Id="rId2662" Type="http://schemas.openxmlformats.org/officeDocument/2006/relationships/hyperlink" Target="mailto:Office@NewHopeFairfax.org" TargetMode="External"/><Relationship Id="rId1332" Type="http://schemas.openxmlformats.org/officeDocument/2006/relationships/hyperlink" Target="http://www.mkpcva.org/" TargetMode="External"/><Relationship Id="rId2663" Type="http://schemas.openxmlformats.org/officeDocument/2006/relationships/hyperlink" Target="http://www.newcityva.org/" TargetMode="External"/><Relationship Id="rId1333" Type="http://schemas.openxmlformats.org/officeDocument/2006/relationships/hyperlink" Target="mailto:office@mkpcva.org" TargetMode="External"/><Relationship Id="rId2664" Type="http://schemas.openxmlformats.org/officeDocument/2006/relationships/hyperlink" Target="mailto:geena@newcityva.org" TargetMode="External"/><Relationship Id="rId1323" Type="http://schemas.openxmlformats.org/officeDocument/2006/relationships/hyperlink" Target="mailto:ahnJoseph30@hotmail.com" TargetMode="External"/><Relationship Id="rId2654" Type="http://schemas.openxmlformats.org/officeDocument/2006/relationships/hyperlink" Target="mailto:office@kingscrossva.org" TargetMode="External"/><Relationship Id="rId1324" Type="http://schemas.openxmlformats.org/officeDocument/2006/relationships/hyperlink" Target="http://greatlovemission.org/" TargetMode="External"/><Relationship Id="rId2655" Type="http://schemas.openxmlformats.org/officeDocument/2006/relationships/hyperlink" Target="http://mcleanpres.org/" TargetMode="External"/><Relationship Id="rId1325" Type="http://schemas.openxmlformats.org/officeDocument/2006/relationships/hyperlink" Target="mailto:greatlovemission@gmail.com" TargetMode="External"/><Relationship Id="rId2656" Type="http://schemas.openxmlformats.org/officeDocument/2006/relationships/hyperlink" Target="mailto:info@mcleanpres.org" TargetMode="External"/><Relationship Id="rId1326" Type="http://schemas.openxmlformats.org/officeDocument/2006/relationships/hyperlink" Target="http://www.harvestchurchpca.org/" TargetMode="External"/><Relationship Id="rId2657" Type="http://schemas.openxmlformats.org/officeDocument/2006/relationships/hyperlink" Target="http://www.mosaicsilverspring.org/" TargetMode="External"/><Relationship Id="rId1327" Type="http://schemas.openxmlformats.org/officeDocument/2006/relationships/hyperlink" Target="mailto:info@harvestchurchpca.org" TargetMode="External"/><Relationship Id="rId2658" Type="http://schemas.openxmlformats.org/officeDocument/2006/relationships/hyperlink" Target="mailto:mosaicsilverspring@gmail.com" TargetMode="External"/><Relationship Id="rId1328" Type="http://schemas.openxmlformats.org/officeDocument/2006/relationships/hyperlink" Target="http://www.kcpc.org/" TargetMode="External"/><Relationship Id="rId2659" Type="http://schemas.openxmlformats.org/officeDocument/2006/relationships/hyperlink" Target="http://www.faipca.com/" TargetMode="External"/><Relationship Id="rId1329" Type="http://schemas.openxmlformats.org/officeDocument/2006/relationships/hyperlink" Target="mailto:kmo@kcpc.org" TargetMode="External"/><Relationship Id="rId739" Type="http://schemas.openxmlformats.org/officeDocument/2006/relationships/hyperlink" Target="mailto:christpreschurch24@gmail.com" TargetMode="External"/><Relationship Id="rId734" Type="http://schemas.openxmlformats.org/officeDocument/2006/relationships/hyperlink" Target="http://christcommunity.net/" TargetMode="External"/><Relationship Id="rId733" Type="http://schemas.openxmlformats.org/officeDocument/2006/relationships/hyperlink" Target="mailto:info@christchurchpca.net" TargetMode="External"/><Relationship Id="rId732" Type="http://schemas.openxmlformats.org/officeDocument/2006/relationships/hyperlink" Target="http://www.christchurchpca.net/" TargetMode="External"/><Relationship Id="rId731" Type="http://schemas.openxmlformats.org/officeDocument/2006/relationships/hyperlink" Target="mailto:info@cahabapark.org" TargetMode="External"/><Relationship Id="rId738" Type="http://schemas.openxmlformats.org/officeDocument/2006/relationships/hyperlink" Target="http://www.mainstreetpres.org/christ-presbyterian-church" TargetMode="External"/><Relationship Id="rId737" Type="http://schemas.openxmlformats.org/officeDocument/2006/relationships/hyperlink" Target="mailto:info@christcommunityspringville.com" TargetMode="External"/><Relationship Id="rId736" Type="http://schemas.openxmlformats.org/officeDocument/2006/relationships/hyperlink" Target="http://www.christcommunityspringville.com/" TargetMode="External"/><Relationship Id="rId735" Type="http://schemas.openxmlformats.org/officeDocument/2006/relationships/hyperlink" Target="mailto:info@cccbham.org" TargetMode="External"/><Relationship Id="rId730" Type="http://schemas.openxmlformats.org/officeDocument/2006/relationships/hyperlink" Target="http://www.cahabapark.org/" TargetMode="External"/><Relationship Id="rId2650" Type="http://schemas.openxmlformats.org/officeDocument/2006/relationships/hyperlink" Target="mailto:office@heritage-pca.org" TargetMode="External"/><Relationship Id="rId1320" Type="http://schemas.openxmlformats.org/officeDocument/2006/relationships/hyperlink" Target="mailto:heartofphineahas@gmail.com" TargetMode="External"/><Relationship Id="rId2651" Type="http://schemas.openxmlformats.org/officeDocument/2006/relationships/hyperlink" Target="http://imagodeichurch.net/" TargetMode="External"/><Relationship Id="rId1321" Type="http://schemas.openxmlformats.org/officeDocument/2006/relationships/hyperlink" Target="http://cpchurchmd.org/" TargetMode="External"/><Relationship Id="rId2652" Type="http://schemas.openxmlformats.org/officeDocument/2006/relationships/hyperlink" Target="mailto:info@imagodeichurch.net" TargetMode="External"/><Relationship Id="rId1322" Type="http://schemas.openxmlformats.org/officeDocument/2006/relationships/hyperlink" Target="mailto:dongwoo17@gmail.com" TargetMode="External"/><Relationship Id="rId2653" Type="http://schemas.openxmlformats.org/officeDocument/2006/relationships/hyperlink" Target="http://www.kingscrossva.org/" TargetMode="External"/><Relationship Id="rId1356" Type="http://schemas.openxmlformats.org/officeDocument/2006/relationships/hyperlink" Target="mailto:amensalom@hotmail.com" TargetMode="External"/><Relationship Id="rId2687" Type="http://schemas.openxmlformats.org/officeDocument/2006/relationships/hyperlink" Target="mailto:gcasf@bellsouth.net" TargetMode="External"/><Relationship Id="rId1357" Type="http://schemas.openxmlformats.org/officeDocument/2006/relationships/hyperlink" Target="http://www.highlandchurch.com/" TargetMode="External"/><Relationship Id="rId2688" Type="http://schemas.openxmlformats.org/officeDocument/2006/relationships/hyperlink" Target="http://cornerstonehuntsville.org/" TargetMode="External"/><Relationship Id="rId1358" Type="http://schemas.openxmlformats.org/officeDocument/2006/relationships/hyperlink" Target="mailto:highlas8@gmail.com" TargetMode="External"/><Relationship Id="rId2689" Type="http://schemas.openxmlformats.org/officeDocument/2006/relationships/hyperlink" Target="mailto:office@cornerstonehuntsville.org" TargetMode="External"/><Relationship Id="rId1359" Type="http://schemas.openxmlformats.org/officeDocument/2006/relationships/hyperlink" Target="http://www.saehan.org/" TargetMode="External"/><Relationship Id="rId767" Type="http://schemas.openxmlformats.org/officeDocument/2006/relationships/hyperlink" Target="http://www.knollwoodpresbyterianchurch.com/" TargetMode="External"/><Relationship Id="rId766" Type="http://schemas.openxmlformats.org/officeDocument/2006/relationships/hyperlink" Target="mailto:hfcpca96@bellsouth.net" TargetMode="External"/><Relationship Id="rId765" Type="http://schemas.openxmlformats.org/officeDocument/2006/relationships/hyperlink" Target="http://www.hfcministries.org/" TargetMode="External"/><Relationship Id="rId764" Type="http://schemas.openxmlformats.org/officeDocument/2006/relationships/hyperlink" Target="mailto:hopecommunitypca@yahoo.com" TargetMode="External"/><Relationship Id="rId769" Type="http://schemas.openxmlformats.org/officeDocument/2006/relationships/hyperlink" Target="http://www.lakewoodpca.net/" TargetMode="External"/><Relationship Id="rId768" Type="http://schemas.openxmlformats.org/officeDocument/2006/relationships/hyperlink" Target="mailto:knollwoodpres@mysylacauga.com" TargetMode="External"/><Relationship Id="rId2680" Type="http://schemas.openxmlformats.org/officeDocument/2006/relationships/hyperlink" Target="mailto:info@wallacepca.org" TargetMode="External"/><Relationship Id="rId1350" Type="http://schemas.openxmlformats.org/officeDocument/2006/relationships/hyperlink" Target="mailto:eunhye.pca@gmail.com" TargetMode="External"/><Relationship Id="rId2681" Type="http://schemas.openxmlformats.org/officeDocument/2006/relationships/hyperlink" Target="http://www.allsaintshsv.com/" TargetMode="External"/><Relationship Id="rId1351" Type="http://schemas.openxmlformats.org/officeDocument/2006/relationships/hyperlink" Target="http://fkpchurch.org/" TargetMode="External"/><Relationship Id="rId2682" Type="http://schemas.openxmlformats.org/officeDocument/2006/relationships/hyperlink" Target="mailto:revmattpatrick@gmail.com" TargetMode="External"/><Relationship Id="rId763" Type="http://schemas.openxmlformats.org/officeDocument/2006/relationships/hyperlink" Target="http://www.hopecommunitypca.com/" TargetMode="External"/><Relationship Id="rId1352" Type="http://schemas.openxmlformats.org/officeDocument/2006/relationships/hyperlink" Target="mailto:fkpcchurch@gmail.com" TargetMode="External"/><Relationship Id="rId2683" Type="http://schemas.openxmlformats.org/officeDocument/2006/relationships/hyperlink" Target="http://www.christcovenantcullman.org/" TargetMode="External"/><Relationship Id="rId762" Type="http://schemas.openxmlformats.org/officeDocument/2006/relationships/hyperlink" Target="mailto:tom@homewoodcommunitychurch.org" TargetMode="External"/><Relationship Id="rId1353" Type="http://schemas.openxmlformats.org/officeDocument/2006/relationships/hyperlink" Target="http://fkpcsf.onmam.com/" TargetMode="External"/><Relationship Id="rId2684" Type="http://schemas.openxmlformats.org/officeDocument/2006/relationships/hyperlink" Target="mailto:admin@christcovenantcullman.org" TargetMode="External"/><Relationship Id="rId761" Type="http://schemas.openxmlformats.org/officeDocument/2006/relationships/hyperlink" Target="http://homewoodcommunitychurch.org/" TargetMode="External"/><Relationship Id="rId1354" Type="http://schemas.openxmlformats.org/officeDocument/2006/relationships/hyperlink" Target="mailto:juheonlyu@hotmail.com" TargetMode="External"/><Relationship Id="rId2685" Type="http://schemas.openxmlformats.org/officeDocument/2006/relationships/hyperlink" Target="http://www.christpreshamptoncove.org/" TargetMode="External"/><Relationship Id="rId760" Type="http://schemas.openxmlformats.org/officeDocument/2006/relationships/hyperlink" Target="mailto:harvestcpc@aol.com" TargetMode="External"/><Relationship Id="rId1355" Type="http://schemas.openxmlformats.org/officeDocument/2006/relationships/hyperlink" Target="http://www.stlfkpc.org/" TargetMode="External"/><Relationship Id="rId2686" Type="http://schemas.openxmlformats.org/officeDocument/2006/relationships/hyperlink" Target="mailto:christprespca@gmail.com" TargetMode="External"/><Relationship Id="rId1345" Type="http://schemas.openxmlformats.org/officeDocument/2006/relationships/hyperlink" Target="mailto:chicagobethel73@gmail.com" TargetMode="External"/><Relationship Id="rId2676" Type="http://schemas.openxmlformats.org/officeDocument/2006/relationships/hyperlink" Target="mailto:office@shadygrovepca.org" TargetMode="External"/><Relationship Id="rId1346" Type="http://schemas.openxmlformats.org/officeDocument/2006/relationships/hyperlink" Target="mailto:lovemj923@gmail.com" TargetMode="External"/><Relationship Id="rId2677" Type="http://schemas.openxmlformats.org/officeDocument/2006/relationships/hyperlink" Target="http://www.spriggsroad.org/" TargetMode="External"/><Relationship Id="rId1347" Type="http://schemas.openxmlformats.org/officeDocument/2006/relationships/hyperlink" Target="http://cpcgl.org/" TargetMode="External"/><Relationship Id="rId2678" Type="http://schemas.openxmlformats.org/officeDocument/2006/relationships/hyperlink" Target="mailto:srpc@spriggsroad.org" TargetMode="External"/><Relationship Id="rId1348" Type="http://schemas.openxmlformats.org/officeDocument/2006/relationships/hyperlink" Target="mailto:zykim519@gmail.com" TargetMode="External"/><Relationship Id="rId2679" Type="http://schemas.openxmlformats.org/officeDocument/2006/relationships/hyperlink" Target="http://www.wallacepca.org/" TargetMode="External"/><Relationship Id="rId1349" Type="http://schemas.openxmlformats.org/officeDocument/2006/relationships/hyperlink" Target="http://www.ekpc.org/" TargetMode="External"/><Relationship Id="rId756" Type="http://schemas.openxmlformats.org/officeDocument/2006/relationships/hyperlink" Target="mailto:firstpres_jasper@bellsouth.net" TargetMode="External"/><Relationship Id="rId755" Type="http://schemas.openxmlformats.org/officeDocument/2006/relationships/hyperlink" Target="mailto:faithpcaanniston@gmail.com" TargetMode="External"/><Relationship Id="rId754" Type="http://schemas.openxmlformats.org/officeDocument/2006/relationships/hyperlink" Target="http://www.faithanniston.org/" TargetMode="External"/><Relationship Id="rId753" Type="http://schemas.openxmlformats.org/officeDocument/2006/relationships/hyperlink" Target="mailto:office@faith-pca.org" TargetMode="External"/><Relationship Id="rId759" Type="http://schemas.openxmlformats.org/officeDocument/2006/relationships/hyperlink" Target="http://www.harvestcpc.org/" TargetMode="External"/><Relationship Id="rId758" Type="http://schemas.openxmlformats.org/officeDocument/2006/relationships/hyperlink" Target="mailto:info@graceonmainpca.org" TargetMode="External"/><Relationship Id="rId757" Type="http://schemas.openxmlformats.org/officeDocument/2006/relationships/hyperlink" Target="http://www.graceonmainpca.org/" TargetMode="External"/><Relationship Id="rId2670" Type="http://schemas.openxmlformats.org/officeDocument/2006/relationships/hyperlink" Target="mailto:danny@porttownschurch.org" TargetMode="External"/><Relationship Id="rId1340" Type="http://schemas.openxmlformats.org/officeDocument/2006/relationships/hyperlink" Target="mailto:webmaster@gmail.com" TargetMode="External"/><Relationship Id="rId2671" Type="http://schemas.openxmlformats.org/officeDocument/2006/relationships/hyperlink" Target="http://www.potomachills.org/" TargetMode="External"/><Relationship Id="rId752" Type="http://schemas.openxmlformats.org/officeDocument/2006/relationships/hyperlink" Target="http://www.faith-pca.org/" TargetMode="External"/><Relationship Id="rId1341" Type="http://schemas.openxmlformats.org/officeDocument/2006/relationships/hyperlink" Target="http://gospel323.com/" TargetMode="External"/><Relationship Id="rId2672" Type="http://schemas.openxmlformats.org/officeDocument/2006/relationships/hyperlink" Target="mailto:info@potomachills.org" TargetMode="External"/><Relationship Id="rId751" Type="http://schemas.openxmlformats.org/officeDocument/2006/relationships/hyperlink" Target="mailto:covertops1@mac.com" TargetMode="External"/><Relationship Id="rId1342" Type="http://schemas.openxmlformats.org/officeDocument/2006/relationships/hyperlink" Target="mailto:eun2310@hotmail.com" TargetMode="External"/><Relationship Id="rId2673" Type="http://schemas.openxmlformats.org/officeDocument/2006/relationships/hyperlink" Target="http://www.rpcbowie.org/" TargetMode="External"/><Relationship Id="rId750" Type="http://schemas.openxmlformats.org/officeDocument/2006/relationships/hyperlink" Target="http://www.blountpca.org/" TargetMode="External"/><Relationship Id="rId1343" Type="http://schemas.openxmlformats.org/officeDocument/2006/relationships/hyperlink" Target="mailto:jsrts2003@gmail.com" TargetMode="External"/><Relationship Id="rId2674" Type="http://schemas.openxmlformats.org/officeDocument/2006/relationships/hyperlink" Target="mailto:information@rpcbowie.org" TargetMode="External"/><Relationship Id="rId1344" Type="http://schemas.openxmlformats.org/officeDocument/2006/relationships/hyperlink" Target="http://bethelem.org/" TargetMode="External"/><Relationship Id="rId2675" Type="http://schemas.openxmlformats.org/officeDocument/2006/relationships/hyperlink" Target="http://www.shadygrovepca.org/" TargetMode="External"/><Relationship Id="rId2621" Type="http://schemas.openxmlformats.org/officeDocument/2006/relationships/hyperlink" Target="mailto:office@christ-pca.org" TargetMode="External"/><Relationship Id="rId2622" Type="http://schemas.openxmlformats.org/officeDocument/2006/relationships/hyperlink" Target="http://www.cpcburke.org/" TargetMode="External"/><Relationship Id="rId2623" Type="http://schemas.openxmlformats.org/officeDocument/2006/relationships/hyperlink" Target="mailto:porter@cpcburke.org" TargetMode="External"/><Relationship Id="rId2624" Type="http://schemas.openxmlformats.org/officeDocument/2006/relationships/hyperlink" Target="http://www.crpclaurel.org/" TargetMode="External"/><Relationship Id="rId2625" Type="http://schemas.openxmlformats.org/officeDocument/2006/relationships/hyperlink" Target="mailto:cptchemistry87@gmail.com" TargetMode="External"/><Relationship Id="rId2626" Type="http://schemas.openxmlformats.org/officeDocument/2006/relationships/hyperlink" Target="http://www.cornerstonepca.org/" TargetMode="External"/><Relationship Id="rId2627" Type="http://schemas.openxmlformats.org/officeDocument/2006/relationships/hyperlink" Target="mailto:office@cornerstonepca.org" TargetMode="External"/><Relationship Id="rId2628" Type="http://schemas.openxmlformats.org/officeDocument/2006/relationships/hyperlink" Target="http://www.crossroadspca.net/" TargetMode="External"/><Relationship Id="rId709" Type="http://schemas.openxmlformats.org/officeDocument/2006/relationships/hyperlink" Target="mailto:graceptchurch@gmail.com" TargetMode="External"/><Relationship Id="rId2629" Type="http://schemas.openxmlformats.org/officeDocument/2006/relationships/hyperlink" Target="mailto:cindyriggle@crossroadspca.net" TargetMode="External"/><Relationship Id="rId708" Type="http://schemas.openxmlformats.org/officeDocument/2006/relationships/hyperlink" Target="http://www.graceptchurch.org/" TargetMode="External"/><Relationship Id="rId707" Type="http://schemas.openxmlformats.org/officeDocument/2006/relationships/hyperlink" Target="mailto:jgrisham@faithprez.org" TargetMode="External"/><Relationship Id="rId706" Type="http://schemas.openxmlformats.org/officeDocument/2006/relationships/hyperlink" Target="http://www.faithprez.org/" TargetMode="External"/><Relationship Id="rId701" Type="http://schemas.openxmlformats.org/officeDocument/2006/relationships/hyperlink" Target="mailto:office@cornerstonepres.org" TargetMode="External"/><Relationship Id="rId700" Type="http://schemas.openxmlformats.org/officeDocument/2006/relationships/hyperlink" Target="http://cornerstonepres.org/" TargetMode="External"/><Relationship Id="rId705" Type="http://schemas.openxmlformats.org/officeDocument/2006/relationships/hyperlink" Target="mailto:office@covenantdoylestown.org" TargetMode="External"/><Relationship Id="rId704" Type="http://schemas.openxmlformats.org/officeDocument/2006/relationships/hyperlink" Target="http://www.covenantdoylestown.org/" TargetMode="External"/><Relationship Id="rId703" Type="http://schemas.openxmlformats.org/officeDocument/2006/relationships/hyperlink" Target="mailto:admin@cornerstone-pc.com" TargetMode="External"/><Relationship Id="rId702" Type="http://schemas.openxmlformats.org/officeDocument/2006/relationships/hyperlink" Target="http://www.cornerstone-pc.com/" TargetMode="External"/><Relationship Id="rId2620" Type="http://schemas.openxmlformats.org/officeDocument/2006/relationships/hyperlink" Target="http://www.christ-pca.org/" TargetMode="External"/><Relationship Id="rId2610" Type="http://schemas.openxmlformats.org/officeDocument/2006/relationships/hyperlink" Target="http://www.alexandriapres.org/" TargetMode="External"/><Relationship Id="rId2611" Type="http://schemas.openxmlformats.org/officeDocument/2006/relationships/hyperlink" Target="mailto:APC.Office@alexandriapres.org" TargetMode="External"/><Relationship Id="rId2612" Type="http://schemas.openxmlformats.org/officeDocument/2006/relationships/hyperlink" Target="http://capitalpresfairfax.org/" TargetMode="External"/><Relationship Id="rId2613" Type="http://schemas.openxmlformats.org/officeDocument/2006/relationships/hyperlink" Target="mailto:hellow@capitalpresfairfax.org" TargetMode="External"/><Relationship Id="rId2614" Type="http://schemas.openxmlformats.org/officeDocument/2006/relationships/hyperlink" Target="http://www.cccvapca.org/" TargetMode="External"/><Relationship Id="rId2615" Type="http://schemas.openxmlformats.org/officeDocument/2006/relationships/hyperlink" Target="http://www.cccvapca.org/" TargetMode="External"/><Relationship Id="rId2616" Type="http://schemas.openxmlformats.org/officeDocument/2006/relationships/hyperlink" Target="http://www.ccapca.org/" TargetMode="External"/><Relationship Id="rId2617" Type="http://schemas.openxmlformats.org/officeDocument/2006/relationships/hyperlink" Target="mailto:office@ccapca.org" TargetMode="External"/><Relationship Id="rId2618" Type="http://schemas.openxmlformats.org/officeDocument/2006/relationships/hyperlink" Target="http://christnewcommunity.org/" TargetMode="External"/><Relationship Id="rId2619" Type="http://schemas.openxmlformats.org/officeDocument/2006/relationships/hyperlink" Target="mailto:acnuquay@gmail.com" TargetMode="External"/><Relationship Id="rId1312" Type="http://schemas.openxmlformats.org/officeDocument/2006/relationships/hyperlink" Target="mailto:Calvarychurchpeople@gmail.com" TargetMode="External"/><Relationship Id="rId2643" Type="http://schemas.openxmlformats.org/officeDocument/2006/relationships/hyperlink" Target="mailto:Office@gracedc.net" TargetMode="External"/><Relationship Id="rId1313" Type="http://schemas.openxmlformats.org/officeDocument/2006/relationships/hyperlink" Target="http://www.wsmpc.org/" TargetMode="External"/><Relationship Id="rId2644" Type="http://schemas.openxmlformats.org/officeDocument/2006/relationships/hyperlink" Target="http://www.grfpca.org/" TargetMode="External"/><Relationship Id="rId1314" Type="http://schemas.openxmlformats.org/officeDocument/2006/relationships/hyperlink" Target="mailto:sunminpresbychurch@gmail.com" TargetMode="External"/><Relationship Id="rId2645" Type="http://schemas.openxmlformats.org/officeDocument/2006/relationships/hyperlink" Target="http://www.hfpca.org/" TargetMode="External"/><Relationship Id="rId1315" Type="http://schemas.openxmlformats.org/officeDocument/2006/relationships/hyperlink" Target="http://christcentralpc.org/" TargetMode="External"/><Relationship Id="rId2646" Type="http://schemas.openxmlformats.org/officeDocument/2006/relationships/hyperlink" Target="mailto:church@hfpca.org" TargetMode="External"/><Relationship Id="rId1316" Type="http://schemas.openxmlformats.org/officeDocument/2006/relationships/hyperlink" Target="mailto:office@christcentralpc.org" TargetMode="External"/><Relationship Id="rId2647" Type="http://schemas.openxmlformats.org/officeDocument/2006/relationships/hyperlink" Target="http://www.harvesterpca.org/" TargetMode="External"/><Relationship Id="rId1317" Type="http://schemas.openxmlformats.org/officeDocument/2006/relationships/hyperlink" Target="http://christcentraltysons.org/" TargetMode="External"/><Relationship Id="rId2648" Type="http://schemas.openxmlformats.org/officeDocument/2006/relationships/hyperlink" Target="mailto:office@harvesterpca.org" TargetMode="External"/><Relationship Id="rId1318" Type="http://schemas.openxmlformats.org/officeDocument/2006/relationships/hyperlink" Target="mailto:peter.kim@christcentraltysons.org" TargetMode="External"/><Relationship Id="rId2649" Type="http://schemas.openxmlformats.org/officeDocument/2006/relationships/hyperlink" Target="http://www.heritage-pca.org/" TargetMode="External"/><Relationship Id="rId1319" Type="http://schemas.openxmlformats.org/officeDocument/2006/relationships/hyperlink" Target="http://www.cornerstonechurchus.org/" TargetMode="External"/><Relationship Id="rId729" Type="http://schemas.openxmlformats.org/officeDocument/2006/relationships/hyperlink" Target="mailto:info@briarwood.org" TargetMode="External"/><Relationship Id="rId728" Type="http://schemas.openxmlformats.org/officeDocument/2006/relationships/hyperlink" Target="http://briarwood.org/" TargetMode="External"/><Relationship Id="rId723" Type="http://schemas.openxmlformats.org/officeDocument/2006/relationships/hyperlink" Target="mailto:info@providence-pca.org" TargetMode="External"/><Relationship Id="rId722" Type="http://schemas.openxmlformats.org/officeDocument/2006/relationships/hyperlink" Target="http://www.providence-pca.org/" TargetMode="External"/><Relationship Id="rId721" Type="http://schemas.openxmlformats.org/officeDocument/2006/relationships/hyperlink" Target="mailto:newlife@newlifedresher.org" TargetMode="External"/><Relationship Id="rId720" Type="http://schemas.openxmlformats.org/officeDocument/2006/relationships/hyperlink" Target="http://www.newlifedresher.org/" TargetMode="External"/><Relationship Id="rId727" Type="http://schemas.openxmlformats.org/officeDocument/2006/relationships/hyperlink" Target="mailto:info@avpc.org" TargetMode="External"/><Relationship Id="rId726" Type="http://schemas.openxmlformats.org/officeDocument/2006/relationships/hyperlink" Target="http://www.avpc.org/" TargetMode="External"/><Relationship Id="rId725" Type="http://schemas.openxmlformats.org/officeDocument/2006/relationships/hyperlink" Target="mailto:office@westvalleypres.org" TargetMode="External"/><Relationship Id="rId724" Type="http://schemas.openxmlformats.org/officeDocument/2006/relationships/hyperlink" Target="http://www.westvalleypres.org/" TargetMode="External"/><Relationship Id="rId2640" Type="http://schemas.openxmlformats.org/officeDocument/2006/relationships/hyperlink" Target="http://www.gcfhancock.org/" TargetMode="External"/><Relationship Id="rId1310" Type="http://schemas.openxmlformats.org/officeDocument/2006/relationships/hyperlink" Target="mailto:officeatwhpc@gmail.com" TargetMode="External"/><Relationship Id="rId2641" Type="http://schemas.openxmlformats.org/officeDocument/2006/relationships/hyperlink" Target="mailto:gcfhancock@yahoo.com" TargetMode="External"/><Relationship Id="rId1311" Type="http://schemas.openxmlformats.org/officeDocument/2006/relationships/hyperlink" Target="http://www.cgpcmd.org/" TargetMode="External"/><Relationship Id="rId2642" Type="http://schemas.openxmlformats.org/officeDocument/2006/relationships/hyperlink" Target="http://www.gracedc.net/" TargetMode="External"/><Relationship Id="rId1301" Type="http://schemas.openxmlformats.org/officeDocument/2006/relationships/hyperlink" Target="http://www.stonypointchurch.org/" TargetMode="External"/><Relationship Id="rId2632" Type="http://schemas.openxmlformats.org/officeDocument/2006/relationships/hyperlink" Target="http://www.faithreformed.org/" TargetMode="External"/><Relationship Id="rId1302" Type="http://schemas.openxmlformats.org/officeDocument/2006/relationships/hyperlink" Target="mailto:office@stonypointchurch.org" TargetMode="External"/><Relationship Id="rId2633" Type="http://schemas.openxmlformats.org/officeDocument/2006/relationships/hyperlink" Target="mailto:john@faithreformed.org" TargetMode="External"/><Relationship Id="rId1303" Type="http://schemas.openxmlformats.org/officeDocument/2006/relationships/hyperlink" Target="http://www.sycamorepres.com/" TargetMode="External"/><Relationship Id="rId2634" Type="http://schemas.openxmlformats.org/officeDocument/2006/relationships/hyperlink" Target="http://gpcweb.org/" TargetMode="External"/><Relationship Id="rId1304" Type="http://schemas.openxmlformats.org/officeDocument/2006/relationships/hyperlink" Target="mailto:office@sycamorepres.com" TargetMode="External"/><Relationship Id="rId2635" Type="http://schemas.openxmlformats.org/officeDocument/2006/relationships/hyperlink" Target="mailto:stephen.baran.gpc@gmail.com" TargetMode="External"/><Relationship Id="rId1305" Type="http://schemas.openxmlformats.org/officeDocument/2006/relationships/hyperlink" Target="http://www.wepc-hopewell.org/" TargetMode="External"/><Relationship Id="rId2636" Type="http://schemas.openxmlformats.org/officeDocument/2006/relationships/hyperlink" Target="http://www.goodhopepca.com/" TargetMode="External"/><Relationship Id="rId1306" Type="http://schemas.openxmlformats.org/officeDocument/2006/relationships/hyperlink" Target="mailto:office@wepc-hopewell.org" TargetMode="External"/><Relationship Id="rId2637" Type="http://schemas.openxmlformats.org/officeDocument/2006/relationships/hyperlink" Target="mailto:jack@goodhopepca.com" TargetMode="External"/><Relationship Id="rId1307" Type="http://schemas.openxmlformats.org/officeDocument/2006/relationships/hyperlink" Target="http://www.wepc.org/" TargetMode="External"/><Relationship Id="rId2638" Type="http://schemas.openxmlformats.org/officeDocument/2006/relationships/hyperlink" Target="http://www.gccvapca.org/" TargetMode="External"/><Relationship Id="rId1308" Type="http://schemas.openxmlformats.org/officeDocument/2006/relationships/hyperlink" Target="mailto:mail@wepc.org" TargetMode="External"/><Relationship Id="rId2639" Type="http://schemas.openxmlformats.org/officeDocument/2006/relationships/hyperlink" Target="mailto:info@gccvapca.org" TargetMode="External"/><Relationship Id="rId1309" Type="http://schemas.openxmlformats.org/officeDocument/2006/relationships/hyperlink" Target="http://www.westhopewell.com/" TargetMode="External"/><Relationship Id="rId719" Type="http://schemas.openxmlformats.org/officeDocument/2006/relationships/hyperlink" Target="mailto:info@lvpca.org" TargetMode="External"/><Relationship Id="rId718" Type="http://schemas.openxmlformats.org/officeDocument/2006/relationships/hyperlink" Target="http://www.lvpca.org/" TargetMode="External"/><Relationship Id="rId717" Type="http://schemas.openxmlformats.org/officeDocument/2006/relationships/hyperlink" Target="mailto:lansdalepres@lansdalepres.org" TargetMode="External"/><Relationship Id="rId712" Type="http://schemas.openxmlformats.org/officeDocument/2006/relationships/hyperlink" Target="http://www.hopenepa.org/" TargetMode="External"/><Relationship Id="rId711" Type="http://schemas.openxmlformats.org/officeDocument/2006/relationships/hyperlink" Target="mailto:gracepointnorth@gmail.com" TargetMode="External"/><Relationship Id="rId710" Type="http://schemas.openxmlformats.org/officeDocument/2006/relationships/hyperlink" Target="http://www.gracepointnorth.org/" TargetMode="External"/><Relationship Id="rId716" Type="http://schemas.openxmlformats.org/officeDocument/2006/relationships/hyperlink" Target="http://www.lansdalepres.org/" TargetMode="External"/><Relationship Id="rId715" Type="http://schemas.openxmlformats.org/officeDocument/2006/relationships/hyperlink" Target="mailto:admin@hopemontco.org" TargetMode="External"/><Relationship Id="rId714" Type="http://schemas.openxmlformats.org/officeDocument/2006/relationships/hyperlink" Target="http://hopemontco.org/" TargetMode="External"/><Relationship Id="rId713" Type="http://schemas.openxmlformats.org/officeDocument/2006/relationships/hyperlink" Target="mailto:pastor@hopenepa.org" TargetMode="External"/><Relationship Id="rId2630" Type="http://schemas.openxmlformats.org/officeDocument/2006/relationships/hyperlink" Target="http://www.emmanuelarlington.org/" TargetMode="External"/><Relationship Id="rId1300" Type="http://schemas.openxmlformats.org/officeDocument/2006/relationships/hyperlink" Target="mailto:office@springrunpc.org" TargetMode="External"/><Relationship Id="rId2631" Type="http://schemas.openxmlformats.org/officeDocument/2006/relationships/hyperlink" Target="mailto:office@emmanuelarlington.org" TargetMode="External"/><Relationship Id="rId3117" Type="http://schemas.openxmlformats.org/officeDocument/2006/relationships/hyperlink" Target="mailto:contact@cpcct.org" TargetMode="External"/><Relationship Id="rId3116" Type="http://schemas.openxmlformats.org/officeDocument/2006/relationships/hyperlink" Target="http://www.cpcct.org/" TargetMode="External"/><Relationship Id="rId3119" Type="http://schemas.openxmlformats.org/officeDocument/2006/relationships/hyperlink" Target="mailto:bsheldon@cpceastlyme.org" TargetMode="External"/><Relationship Id="rId3118" Type="http://schemas.openxmlformats.org/officeDocument/2006/relationships/hyperlink" Target="http://cpceastlyme.org/" TargetMode="External"/><Relationship Id="rId3111" Type="http://schemas.openxmlformats.org/officeDocument/2006/relationships/hyperlink" Target="mailto:admin@christcpc.org" TargetMode="External"/><Relationship Id="rId3110" Type="http://schemas.openxmlformats.org/officeDocument/2006/relationships/hyperlink" Target="http://www.christcpc.org/" TargetMode="External"/><Relationship Id="rId3113" Type="http://schemas.openxmlformats.org/officeDocument/2006/relationships/hyperlink" Target="mailto:pastor_daniel@christourhopechurch.org" TargetMode="External"/><Relationship Id="rId3112" Type="http://schemas.openxmlformats.org/officeDocument/2006/relationships/hyperlink" Target="http://www.christourhopechurch.org/" TargetMode="External"/><Relationship Id="rId3115" Type="http://schemas.openxmlformats.org/officeDocument/2006/relationships/hyperlink" Target="mailto:admin@cpcnewhaven.org" TargetMode="External"/><Relationship Id="rId3114" Type="http://schemas.openxmlformats.org/officeDocument/2006/relationships/hyperlink" Target="http://www.cpcnewhaven.org/" TargetMode="External"/><Relationship Id="rId3106" Type="http://schemas.openxmlformats.org/officeDocument/2006/relationships/hyperlink" Target="http://www.presbethel.org/" TargetMode="External"/><Relationship Id="rId3105" Type="http://schemas.openxmlformats.org/officeDocument/2006/relationships/hyperlink" Target="mailto:wpcbatonrouge@gmail.com" TargetMode="External"/><Relationship Id="rId3108" Type="http://schemas.openxmlformats.org/officeDocument/2006/relationships/hyperlink" Target="http://www.centergrace.church/" TargetMode="External"/><Relationship Id="rId3107" Type="http://schemas.openxmlformats.org/officeDocument/2006/relationships/hyperlink" Target="mailto:bethelofficema@gmail.com" TargetMode="External"/><Relationship Id="rId3109" Type="http://schemas.openxmlformats.org/officeDocument/2006/relationships/hyperlink" Target="mailto:derek@centergrace.church" TargetMode="External"/><Relationship Id="rId3100" Type="http://schemas.openxmlformats.org/officeDocument/2006/relationships/hyperlink" Target="http://sbrpc.org/" TargetMode="External"/><Relationship Id="rId3102" Type="http://schemas.openxmlformats.org/officeDocument/2006/relationships/hyperlink" Target="http://www.strochcc.org/" TargetMode="External"/><Relationship Id="rId3101" Type="http://schemas.openxmlformats.org/officeDocument/2006/relationships/hyperlink" Target="mailto:office@sbrpc.org" TargetMode="External"/><Relationship Id="rId3104" Type="http://schemas.openxmlformats.org/officeDocument/2006/relationships/hyperlink" Target="http://www.wpcbr.org/" TargetMode="External"/><Relationship Id="rId3103" Type="http://schemas.openxmlformats.org/officeDocument/2006/relationships/hyperlink" Target="mailto:info@strochcc.org" TargetMode="External"/><Relationship Id="rId3139" Type="http://schemas.openxmlformats.org/officeDocument/2006/relationships/hyperlink" Target="mailto:covenantchurchmf@yahoo.com" TargetMode="External"/><Relationship Id="rId3138" Type="http://schemas.openxmlformats.org/officeDocument/2006/relationships/hyperlink" Target="http://www.covenantchurchmf.org/" TargetMode="External"/><Relationship Id="rId3131" Type="http://schemas.openxmlformats.org/officeDocument/2006/relationships/hyperlink" Target="mailto:ctkquincyma@gmail.com" TargetMode="External"/><Relationship Id="rId3130" Type="http://schemas.openxmlformats.org/officeDocument/2006/relationships/hyperlink" Target="mailto:office@ctkcambridge.org" TargetMode="External"/><Relationship Id="rId3133" Type="http://schemas.openxmlformats.org/officeDocument/2006/relationships/hyperlink" Target="mailto:pastorhutch@sbcglobal.net" TargetMode="External"/><Relationship Id="rId3132" Type="http://schemas.openxmlformats.org/officeDocument/2006/relationships/hyperlink" Target="http://www.danburyshepherd.org/" TargetMode="External"/><Relationship Id="rId3135" Type="http://schemas.openxmlformats.org/officeDocument/2006/relationships/hyperlink" Target="mailto:info@ccdanbury.org" TargetMode="External"/><Relationship Id="rId3134" Type="http://schemas.openxmlformats.org/officeDocument/2006/relationships/hyperlink" Target="http://www.ccdanbury.org/" TargetMode="External"/><Relationship Id="rId3137" Type="http://schemas.openxmlformats.org/officeDocument/2006/relationships/hyperlink" Target="mailto:office@citylifeboston.org" TargetMode="External"/><Relationship Id="rId3136" Type="http://schemas.openxmlformats.org/officeDocument/2006/relationships/hyperlink" Target="http://www.citylifeboston.org/" TargetMode="External"/><Relationship Id="rId3128" Type="http://schemas.openxmlformats.org/officeDocument/2006/relationships/hyperlink" Target="mailto:revleandro@gmail.com" TargetMode="External"/><Relationship Id="rId3127" Type="http://schemas.openxmlformats.org/officeDocument/2006/relationships/hyperlink" Target="mailto:bradleybarnes@ctknewton.org" TargetMode="External"/><Relationship Id="rId3129" Type="http://schemas.openxmlformats.org/officeDocument/2006/relationships/hyperlink" Target="http://www.ctkcambridge.org/" TargetMode="External"/><Relationship Id="rId3120" Type="http://schemas.openxmlformats.org/officeDocument/2006/relationships/hyperlink" Target="http://www.cpcmilford.org/" TargetMode="External"/><Relationship Id="rId3122" Type="http://schemas.openxmlformats.org/officeDocument/2006/relationships/hyperlink" Target="http://www.cpcwallingford.org/" TargetMode="External"/><Relationship Id="rId3121" Type="http://schemas.openxmlformats.org/officeDocument/2006/relationships/hyperlink" Target="mailto:info@cpcmilford.org" TargetMode="External"/><Relationship Id="rId3124" Type="http://schemas.openxmlformats.org/officeDocument/2006/relationships/hyperlink" Target="http://www.ctkdorchester.org/" TargetMode="External"/><Relationship Id="rId3123" Type="http://schemas.openxmlformats.org/officeDocument/2006/relationships/hyperlink" Target="mailto:church@cpcwallingford.org" TargetMode="External"/><Relationship Id="rId3126" Type="http://schemas.openxmlformats.org/officeDocument/2006/relationships/hyperlink" Target="http://www.ctknewton.org/" TargetMode="External"/><Relationship Id="rId3125" Type="http://schemas.openxmlformats.org/officeDocument/2006/relationships/hyperlink" Target="mailto:moses@ctkdorchester.org" TargetMode="External"/><Relationship Id="rId1378" Type="http://schemas.openxmlformats.org/officeDocument/2006/relationships/hyperlink" Target="http://www.iemmanuel.org/" TargetMode="External"/><Relationship Id="rId1379" Type="http://schemas.openxmlformats.org/officeDocument/2006/relationships/hyperlink" Target="mailto:churchoffice@iemmanuel.org" TargetMode="External"/><Relationship Id="rId789" Type="http://schemas.openxmlformats.org/officeDocument/2006/relationships/hyperlink" Target="http://www.bullockcreek.org/" TargetMode="External"/><Relationship Id="rId788" Type="http://schemas.openxmlformats.org/officeDocument/2006/relationships/hyperlink" Target="mailto:office@bethelchurchpca.com" TargetMode="External"/><Relationship Id="rId787" Type="http://schemas.openxmlformats.org/officeDocument/2006/relationships/hyperlink" Target="http://www.bethelchurchpca.com/" TargetMode="External"/><Relationship Id="rId786" Type="http://schemas.openxmlformats.org/officeDocument/2006/relationships/hyperlink" Target="mailto:info@urbanhopecc.com" TargetMode="External"/><Relationship Id="rId781" Type="http://schemas.openxmlformats.org/officeDocument/2006/relationships/hyperlink" Target="http://www.salemchurchpca.org/" TargetMode="External"/><Relationship Id="rId1370" Type="http://schemas.openxmlformats.org/officeDocument/2006/relationships/hyperlink" Target="mailto:kpcstloffice@gmail.com" TargetMode="External"/><Relationship Id="rId780" Type="http://schemas.openxmlformats.org/officeDocument/2006/relationships/hyperlink" Target="mailto:wayne@redeemerpca.org" TargetMode="External"/><Relationship Id="rId1371" Type="http://schemas.openxmlformats.org/officeDocument/2006/relationships/hyperlink" Target="http://madisonsahlang.org/" TargetMode="External"/><Relationship Id="rId1372" Type="http://schemas.openxmlformats.org/officeDocument/2006/relationships/hyperlink" Target="mailto:madison.sahlang@gmail.com" TargetMode="External"/><Relationship Id="rId1373" Type="http://schemas.openxmlformats.org/officeDocument/2006/relationships/hyperlink" Target="http://www.vpchurch.org/" TargetMode="External"/><Relationship Id="rId785" Type="http://schemas.openxmlformats.org/officeDocument/2006/relationships/hyperlink" Target="http://www.urbanhopecc.com/" TargetMode="External"/><Relationship Id="rId1374" Type="http://schemas.openxmlformats.org/officeDocument/2006/relationships/hyperlink" Target="mailto:sunsikpark@yahoo.com" TargetMode="External"/><Relationship Id="rId784" Type="http://schemas.openxmlformats.org/officeDocument/2006/relationships/hyperlink" Target="mailto:office@thirdpca.org" TargetMode="External"/><Relationship Id="rId1375" Type="http://schemas.openxmlformats.org/officeDocument/2006/relationships/hyperlink" Target="http://www.chkpc.net/" TargetMode="External"/><Relationship Id="rId783" Type="http://schemas.openxmlformats.org/officeDocument/2006/relationships/hyperlink" Target="http://www.thirdpca.org/" TargetMode="External"/><Relationship Id="rId1376" Type="http://schemas.openxmlformats.org/officeDocument/2006/relationships/hyperlink" Target="mailto:revdenniskim@gmail.com" TargetMode="External"/><Relationship Id="rId782" Type="http://schemas.openxmlformats.org/officeDocument/2006/relationships/hyperlink" Target="mailto:salemchurchpca@gmail.com" TargetMode="External"/><Relationship Id="rId1377" Type="http://schemas.openxmlformats.org/officeDocument/2006/relationships/hyperlink" Target="mailto:pjcree@hotmail.com" TargetMode="External"/><Relationship Id="rId1367" Type="http://schemas.openxmlformats.org/officeDocument/2006/relationships/hyperlink" Target="http://www.kpcaa.us/" TargetMode="External"/><Relationship Id="rId2698" Type="http://schemas.openxmlformats.org/officeDocument/2006/relationships/hyperlink" Target="http://www.gracecovenantathens.org/" TargetMode="External"/><Relationship Id="rId1368" Type="http://schemas.openxmlformats.org/officeDocument/2006/relationships/hyperlink" Target="mailto:charis42714@gmail.com" TargetMode="External"/><Relationship Id="rId2699" Type="http://schemas.openxmlformats.org/officeDocument/2006/relationships/hyperlink" Target="mailto:pastor@gracecovenantathens.org" TargetMode="External"/><Relationship Id="rId1369" Type="http://schemas.openxmlformats.org/officeDocument/2006/relationships/hyperlink" Target="http://www.kpcstl.org/" TargetMode="External"/><Relationship Id="rId778" Type="http://schemas.openxmlformats.org/officeDocument/2006/relationships/hyperlink" Target="mailto:ashley@redmountainchurch.org" TargetMode="External"/><Relationship Id="rId777" Type="http://schemas.openxmlformats.org/officeDocument/2006/relationships/hyperlink" Target="http://www.redmountainchurch.org/" TargetMode="External"/><Relationship Id="rId776" Type="http://schemas.openxmlformats.org/officeDocument/2006/relationships/hyperlink" Target="mailto:rainbow@rainbowpca.org" TargetMode="External"/><Relationship Id="rId775" Type="http://schemas.openxmlformats.org/officeDocument/2006/relationships/hyperlink" Target="http://www.rainbowpca.org/" TargetMode="External"/><Relationship Id="rId779" Type="http://schemas.openxmlformats.org/officeDocument/2006/relationships/hyperlink" Target="http://www.redeemerpca.org/" TargetMode="External"/><Relationship Id="rId770" Type="http://schemas.openxmlformats.org/officeDocument/2006/relationships/hyperlink" Target="mailto:lkwdpca@gmail.com" TargetMode="External"/><Relationship Id="rId2690" Type="http://schemas.openxmlformats.org/officeDocument/2006/relationships/hyperlink" Target="http://www.decaturpca.org/" TargetMode="External"/><Relationship Id="rId1360" Type="http://schemas.openxmlformats.org/officeDocument/2006/relationships/hyperlink" Target="mailto:sanghunkim30@gmail.com" TargetMode="External"/><Relationship Id="rId2691" Type="http://schemas.openxmlformats.org/officeDocument/2006/relationships/hyperlink" Target="mailto:office@decaturpca.org" TargetMode="External"/><Relationship Id="rId1361" Type="http://schemas.openxmlformats.org/officeDocument/2006/relationships/hyperlink" Target="http://www.cincinnatikcpc.com/" TargetMode="External"/><Relationship Id="rId2692" Type="http://schemas.openxmlformats.org/officeDocument/2006/relationships/hyperlink" Target="http://www.faithhuntsville.com/" TargetMode="External"/><Relationship Id="rId1362" Type="http://schemas.openxmlformats.org/officeDocument/2006/relationships/hyperlink" Target="mailto:cincykcpc@gmail.com" TargetMode="External"/><Relationship Id="rId2693" Type="http://schemas.openxmlformats.org/officeDocument/2006/relationships/hyperlink" Target="http://www.firstpresrussellville.com/" TargetMode="External"/><Relationship Id="rId774" Type="http://schemas.openxmlformats.org/officeDocument/2006/relationships/hyperlink" Target="mailto:info@ompc.org" TargetMode="External"/><Relationship Id="rId1363" Type="http://schemas.openxmlformats.org/officeDocument/2006/relationships/hyperlink" Target="http://www.kcclove.org/" TargetMode="External"/><Relationship Id="rId2694" Type="http://schemas.openxmlformats.org/officeDocument/2006/relationships/hyperlink" Target="http://www.tuscumbiapres.com/" TargetMode="External"/><Relationship Id="rId773" Type="http://schemas.openxmlformats.org/officeDocument/2006/relationships/hyperlink" Target="http://ompc.org/" TargetMode="External"/><Relationship Id="rId1364" Type="http://schemas.openxmlformats.org/officeDocument/2006/relationships/hyperlink" Target="mailto:kccoffice1972@gmail.com" TargetMode="External"/><Relationship Id="rId2695" Type="http://schemas.openxmlformats.org/officeDocument/2006/relationships/hyperlink" Target="mailto:tuscumbiapres@gmail.com" TargetMode="External"/><Relationship Id="rId772" Type="http://schemas.openxmlformats.org/officeDocument/2006/relationships/hyperlink" Target="mailto:ikthos@mac.com" TargetMode="External"/><Relationship Id="rId1365" Type="http://schemas.openxmlformats.org/officeDocument/2006/relationships/hyperlink" Target="http://kfpccol.org/" TargetMode="External"/><Relationship Id="rId2696" Type="http://schemas.openxmlformats.org/officeDocument/2006/relationships/hyperlink" Target="http://www.goodshepherdal.org/" TargetMode="External"/><Relationship Id="rId771" Type="http://schemas.openxmlformats.org/officeDocument/2006/relationships/hyperlink" Target="http://www.mtcalvarypca.org/" TargetMode="External"/><Relationship Id="rId1366" Type="http://schemas.openxmlformats.org/officeDocument/2006/relationships/hyperlink" Target="mailto:phanjoo@gmail.com" TargetMode="External"/><Relationship Id="rId2697" Type="http://schemas.openxmlformats.org/officeDocument/2006/relationships/hyperlink" Target="mailto:nathan.goodshepherdpca@gmail.com" TargetMode="External"/><Relationship Id="rId1390" Type="http://schemas.openxmlformats.org/officeDocument/2006/relationships/hyperlink" Target="http://www.sckc.org/" TargetMode="External"/><Relationship Id="rId1391" Type="http://schemas.openxmlformats.org/officeDocument/2006/relationships/hyperlink" Target="mailto:kyuhongyeon@gmail.com" TargetMode="External"/><Relationship Id="rId1392" Type="http://schemas.openxmlformats.org/officeDocument/2006/relationships/hyperlink" Target="http://njark.org/" TargetMode="External"/><Relationship Id="rId1393" Type="http://schemas.openxmlformats.org/officeDocument/2006/relationships/hyperlink" Target="http://belovedchurch.org/" TargetMode="External"/><Relationship Id="rId1394" Type="http://schemas.openxmlformats.org/officeDocument/2006/relationships/hyperlink" Target="mailto:info@belovedchurch.org" TargetMode="External"/><Relationship Id="rId1395" Type="http://schemas.openxmlformats.org/officeDocument/2006/relationships/hyperlink" Target="mailto:pastorsamsung@gmail.com" TargetMode="External"/><Relationship Id="rId1396" Type="http://schemas.openxmlformats.org/officeDocument/2006/relationships/hyperlink" Target="http://www.gospel-center-church.org/" TargetMode="External"/><Relationship Id="rId1397" Type="http://schemas.openxmlformats.org/officeDocument/2006/relationships/hyperlink" Target="mailto:thetruthsetmefree@gmail.com" TargetMode="External"/><Relationship Id="rId1398" Type="http://schemas.openxmlformats.org/officeDocument/2006/relationships/hyperlink" Target="http://www.gospelkpc.org/" TargetMode="External"/><Relationship Id="rId1399" Type="http://schemas.openxmlformats.org/officeDocument/2006/relationships/hyperlink" Target="mailto:eunsoochoi@gmail.com" TargetMode="External"/><Relationship Id="rId1389" Type="http://schemas.openxmlformats.org/officeDocument/2006/relationships/hyperlink" Target="mailto:sswhara@hotmail.com" TargetMode="External"/><Relationship Id="rId799" Type="http://schemas.openxmlformats.org/officeDocument/2006/relationships/hyperlink" Target="http://www.redeeminggracepca.com/" TargetMode="External"/><Relationship Id="rId798" Type="http://schemas.openxmlformats.org/officeDocument/2006/relationships/hyperlink" Target="mailto:olivet_pca@bellsouth.net" TargetMode="External"/><Relationship Id="rId797" Type="http://schemas.openxmlformats.org/officeDocument/2006/relationships/hyperlink" Target="http://www.olivetpca.org/" TargetMode="External"/><Relationship Id="rId1380" Type="http://schemas.openxmlformats.org/officeDocument/2006/relationships/hyperlink" Target="http://www.fkch.org/" TargetMode="External"/><Relationship Id="rId792" Type="http://schemas.openxmlformats.org/officeDocument/2006/relationships/hyperlink" Target="http://www.filbertpca.org/" TargetMode="External"/><Relationship Id="rId1381" Type="http://schemas.openxmlformats.org/officeDocument/2006/relationships/hyperlink" Target="mailto:firstkoreanch@gmail.com" TargetMode="External"/><Relationship Id="rId791" Type="http://schemas.openxmlformats.org/officeDocument/2006/relationships/hyperlink" Target="http://www.christridge.com/" TargetMode="External"/><Relationship Id="rId1382" Type="http://schemas.openxmlformats.org/officeDocument/2006/relationships/hyperlink" Target="mailto:expopark@hanmail.net" TargetMode="External"/><Relationship Id="rId790" Type="http://schemas.openxmlformats.org/officeDocument/2006/relationships/hyperlink" Target="mailto:craigmarshall@aol.com" TargetMode="External"/><Relationship Id="rId1383" Type="http://schemas.openxmlformats.org/officeDocument/2006/relationships/hyperlink" Target="mailto:hyungchoi1955@gmail.com" TargetMode="External"/><Relationship Id="rId1384" Type="http://schemas.openxmlformats.org/officeDocument/2006/relationships/hyperlink" Target="http://newhopes.org/2021/" TargetMode="External"/><Relationship Id="rId796" Type="http://schemas.openxmlformats.org/officeDocument/2006/relationships/hyperlink" Target="mailto:re4merz@gmail.com" TargetMode="External"/><Relationship Id="rId1385" Type="http://schemas.openxmlformats.org/officeDocument/2006/relationships/hyperlink" Target="mailto:newhope.james@gmail.com" TargetMode="External"/><Relationship Id="rId795" Type="http://schemas.openxmlformats.org/officeDocument/2006/relationships/hyperlink" Target="mailto:hopewell@hopewellrockhill.org" TargetMode="External"/><Relationship Id="rId1386" Type="http://schemas.openxmlformats.org/officeDocument/2006/relationships/hyperlink" Target="http://philapres.org/" TargetMode="External"/><Relationship Id="rId794" Type="http://schemas.openxmlformats.org/officeDocument/2006/relationships/hyperlink" Target="http://hopewellrockhill.org/" TargetMode="External"/><Relationship Id="rId1387" Type="http://schemas.openxmlformats.org/officeDocument/2006/relationships/hyperlink" Target="mailto:information@philapres.com" TargetMode="External"/><Relationship Id="rId793" Type="http://schemas.openxmlformats.org/officeDocument/2006/relationships/hyperlink" Target="mailto:filbertpca@comporium.net" TargetMode="External"/><Relationship Id="rId1388" Type="http://schemas.openxmlformats.org/officeDocument/2006/relationships/hyperlink" Target="mailto:dreamkst@gmail.com" TargetMode="External"/><Relationship Id="rId3191" Type="http://schemas.openxmlformats.org/officeDocument/2006/relationships/hyperlink" Target="http://www.greaterhopemulberry.org/" TargetMode="External"/><Relationship Id="rId3190" Type="http://schemas.openxmlformats.org/officeDocument/2006/relationships/hyperlink" Target="mailto:office@gccpalmharbor.org" TargetMode="External"/><Relationship Id="rId3193" Type="http://schemas.openxmlformats.org/officeDocument/2006/relationships/hyperlink" Target="http://www.mercyhillmissionfl.com/" TargetMode="External"/><Relationship Id="rId3192" Type="http://schemas.openxmlformats.org/officeDocument/2006/relationships/hyperlink" Target="mailto:stan@greaterhopemulberry.org" TargetMode="External"/><Relationship Id="rId3195" Type="http://schemas.openxmlformats.org/officeDocument/2006/relationships/hyperlink" Target="http://www.oakcitybartow.org/" TargetMode="External"/><Relationship Id="rId3194" Type="http://schemas.openxmlformats.org/officeDocument/2006/relationships/hyperlink" Target="mailto:tony@mercyhillmissionfl.com" TargetMode="External"/><Relationship Id="rId3197" Type="http://schemas.openxmlformats.org/officeDocument/2006/relationships/hyperlink" Target="http://www.redeemerriverview.org/" TargetMode="External"/><Relationship Id="rId3196" Type="http://schemas.openxmlformats.org/officeDocument/2006/relationships/hyperlink" Target="mailto:brian@oakcitybartow.org" TargetMode="External"/><Relationship Id="rId3199" Type="http://schemas.openxmlformats.org/officeDocument/2006/relationships/hyperlink" Target="http://www.redeemerlakeland.org/" TargetMode="External"/><Relationship Id="rId3198" Type="http://schemas.openxmlformats.org/officeDocument/2006/relationships/hyperlink" Target="mailto:office@redeemerriverview.org" TargetMode="External"/><Relationship Id="rId3180" Type="http://schemas.openxmlformats.org/officeDocument/2006/relationships/hyperlink" Target="mailto:justin@citychurchstpete.org" TargetMode="External"/><Relationship Id="rId3182" Type="http://schemas.openxmlformats.org/officeDocument/2006/relationships/hyperlink" Target="mailto:office@covenantlakeland.org" TargetMode="External"/><Relationship Id="rId3181" Type="http://schemas.openxmlformats.org/officeDocument/2006/relationships/hyperlink" Target="http://www.covenantlakeland.org/" TargetMode="External"/><Relationship Id="rId3184" Type="http://schemas.openxmlformats.org/officeDocument/2006/relationships/hyperlink" Target="mailto:cpc@cpcsebring.org" TargetMode="External"/><Relationship Id="rId3183" Type="http://schemas.openxmlformats.org/officeDocument/2006/relationships/hyperlink" Target="http://www.cpcsebring.org/" TargetMode="External"/><Relationship Id="rId3186" Type="http://schemas.openxmlformats.org/officeDocument/2006/relationships/hyperlink" Target="mailto:info@cypressridge-pca.org" TargetMode="External"/><Relationship Id="rId3185" Type="http://schemas.openxmlformats.org/officeDocument/2006/relationships/hyperlink" Target="http://www.cypressridge-pca.org/" TargetMode="External"/><Relationship Id="rId3188" Type="http://schemas.openxmlformats.org/officeDocument/2006/relationships/hyperlink" Target="mailto:bdriskell@earthlink.net" TargetMode="External"/><Relationship Id="rId3187" Type="http://schemas.openxmlformats.org/officeDocument/2006/relationships/hyperlink" Target="mailto:escchainescity@gmail.com" TargetMode="External"/><Relationship Id="rId3189" Type="http://schemas.openxmlformats.org/officeDocument/2006/relationships/hyperlink" Target="http://www.gccpalmharbor.org/" TargetMode="External"/><Relationship Id="rId3151" Type="http://schemas.openxmlformats.org/officeDocument/2006/relationships/hyperlink" Target="mailto:pastorlavalley@gmail.com" TargetMode="External"/><Relationship Id="rId3150" Type="http://schemas.openxmlformats.org/officeDocument/2006/relationships/hyperlink" Target="http://www.presgrace.org/" TargetMode="External"/><Relationship Id="rId3153" Type="http://schemas.openxmlformats.org/officeDocument/2006/relationships/hyperlink" Target="mailto:jarrett@graceworcester.org" TargetMode="External"/><Relationship Id="rId3152" Type="http://schemas.openxmlformats.org/officeDocument/2006/relationships/hyperlink" Target="http://www.graceworcester.org/" TargetMode="External"/><Relationship Id="rId3155" Type="http://schemas.openxmlformats.org/officeDocument/2006/relationships/hyperlink" Target="mailto:manoelpba@hotmail.com" TargetMode="External"/><Relationship Id="rId3154" Type="http://schemas.openxmlformats.org/officeDocument/2006/relationships/hyperlink" Target="http://www.newlifeus.com/" TargetMode="External"/><Relationship Id="rId3157" Type="http://schemas.openxmlformats.org/officeDocument/2006/relationships/hyperlink" Target="http://www.coventrypca.church/" TargetMode="External"/><Relationship Id="rId3156" Type="http://schemas.openxmlformats.org/officeDocument/2006/relationships/hyperlink" Target="mailto:rodrigoazevedo@live.com" TargetMode="External"/><Relationship Id="rId3159" Type="http://schemas.openxmlformats.org/officeDocument/2006/relationships/hyperlink" Target="http://www.manchesterpca.org/" TargetMode="External"/><Relationship Id="rId3158" Type="http://schemas.openxmlformats.org/officeDocument/2006/relationships/hyperlink" Target="mailto:office@coventrypca.church" TargetMode="External"/><Relationship Id="rId3149" Type="http://schemas.openxmlformats.org/officeDocument/2006/relationships/hyperlink" Target="mailto:info@gracesouthshore.org" TargetMode="External"/><Relationship Id="rId3140" Type="http://schemas.openxmlformats.org/officeDocument/2006/relationships/hyperlink" Target="http://www.ledyardpca.org/" TargetMode="External"/><Relationship Id="rId3142" Type="http://schemas.openxmlformats.org/officeDocument/2006/relationships/hyperlink" Target="http://www.fpcnorthshoreispwich.com/" TargetMode="External"/><Relationship Id="rId3141" Type="http://schemas.openxmlformats.org/officeDocument/2006/relationships/hyperlink" Target="mailto:info@ledyardpca.org" TargetMode="External"/><Relationship Id="rId3144" Type="http://schemas.openxmlformats.org/officeDocument/2006/relationships/hyperlink" Target="http://www.gracefellowship.faith/" TargetMode="External"/><Relationship Id="rId3143" Type="http://schemas.openxmlformats.org/officeDocument/2006/relationships/hyperlink" Target="mailto:office@fpcnorthshoreipswich.com" TargetMode="External"/><Relationship Id="rId3146" Type="http://schemas.openxmlformats.org/officeDocument/2006/relationships/hyperlink" Target="http://www.gpcnorwalk.com/" TargetMode="External"/><Relationship Id="rId3145" Type="http://schemas.openxmlformats.org/officeDocument/2006/relationships/hyperlink" Target="mailto:bruce@gracefellowship.faith" TargetMode="External"/><Relationship Id="rId3148" Type="http://schemas.openxmlformats.org/officeDocument/2006/relationships/hyperlink" Target="http://www.gracesouthshore.org/" TargetMode="External"/><Relationship Id="rId3147" Type="http://schemas.openxmlformats.org/officeDocument/2006/relationships/hyperlink" Target="mailto:brandonfarquhar@gmail.com" TargetMode="External"/><Relationship Id="rId3171" Type="http://schemas.openxmlformats.org/officeDocument/2006/relationships/hyperlink" Target="http://www.ccpconline.org/" TargetMode="External"/><Relationship Id="rId3170" Type="http://schemas.openxmlformats.org/officeDocument/2006/relationships/hyperlink" Target="mailto:church@christcentralpca.org" TargetMode="External"/><Relationship Id="rId3173" Type="http://schemas.openxmlformats.org/officeDocument/2006/relationships/hyperlink" Target="http://www.ccpclakeland.org/" TargetMode="External"/><Relationship Id="rId3172" Type="http://schemas.openxmlformats.org/officeDocument/2006/relationships/hyperlink" Target="mailto:info@ccpconline.org" TargetMode="External"/><Relationship Id="rId3175" Type="http://schemas.openxmlformats.org/officeDocument/2006/relationships/hyperlink" Target="http://christthekingchapel.org/" TargetMode="External"/><Relationship Id="rId3174" Type="http://schemas.openxmlformats.org/officeDocument/2006/relationships/hyperlink" Target="mailto:office@ccpclakeland.org" TargetMode="External"/><Relationship Id="rId3177" Type="http://schemas.openxmlformats.org/officeDocument/2006/relationships/hyperlink" Target="http://christthekingpca.church/" TargetMode="External"/><Relationship Id="rId3176" Type="http://schemas.openxmlformats.org/officeDocument/2006/relationships/hyperlink" Target="mailto:chuckwilliams3691@gmail.com" TargetMode="External"/><Relationship Id="rId3179" Type="http://schemas.openxmlformats.org/officeDocument/2006/relationships/hyperlink" Target="http://www.citychurchstpete.org/" TargetMode="External"/><Relationship Id="rId3178" Type="http://schemas.openxmlformats.org/officeDocument/2006/relationships/hyperlink" Target="mailto:ctkpcaseminole@gmail.com" TargetMode="External"/><Relationship Id="rId3160" Type="http://schemas.openxmlformats.org/officeDocument/2006/relationships/hyperlink" Target="mailto:office@manchesterpca.org" TargetMode="External"/><Relationship Id="rId3162" Type="http://schemas.openxmlformats.org/officeDocument/2006/relationships/hyperlink" Target="mailto:office@redeemerma.org" TargetMode="External"/><Relationship Id="rId3161" Type="http://schemas.openxmlformats.org/officeDocument/2006/relationships/hyperlink" Target="http://www.redeemerma.org/" TargetMode="External"/><Relationship Id="rId3164" Type="http://schemas.openxmlformats.org/officeDocument/2006/relationships/hyperlink" Target="mailto:admin@sevenhillschurch.org" TargetMode="External"/><Relationship Id="rId3163" Type="http://schemas.openxmlformats.org/officeDocument/2006/relationships/hyperlink" Target="http://www.sevenhillschurch.org/" TargetMode="External"/><Relationship Id="rId3166" Type="http://schemas.openxmlformats.org/officeDocument/2006/relationships/hyperlink" Target="mailto:admin@trinitypresri.org" TargetMode="External"/><Relationship Id="rId3165" Type="http://schemas.openxmlformats.org/officeDocument/2006/relationships/hyperlink" Target="http://www.trinitypresri.org/" TargetMode="External"/><Relationship Id="rId3168" Type="http://schemas.openxmlformats.org/officeDocument/2006/relationships/hyperlink" Target="mailto:wsccc112@gmail.com" TargetMode="External"/><Relationship Id="rId3167" Type="http://schemas.openxmlformats.org/officeDocument/2006/relationships/hyperlink" Target="http://www.westspringfieldchurch.org/" TargetMode="External"/><Relationship Id="rId3169" Type="http://schemas.openxmlformats.org/officeDocument/2006/relationships/hyperlink" Target="http://www.christcentralpca.org/" TargetMode="External"/><Relationship Id="rId2700" Type="http://schemas.openxmlformats.org/officeDocument/2006/relationships/hyperlink" Target="http://www.gracefellowshippca.com/" TargetMode="External"/><Relationship Id="rId2701" Type="http://schemas.openxmlformats.org/officeDocument/2006/relationships/hyperlink" Target="mailto:gfpc@gracefellowshippca.com" TargetMode="External"/><Relationship Id="rId2702" Type="http://schemas.openxmlformats.org/officeDocument/2006/relationships/hyperlink" Target="http://www.graceprez.org/" TargetMode="External"/><Relationship Id="rId2703" Type="http://schemas.openxmlformats.org/officeDocument/2006/relationships/hyperlink" Target="mailto:office@graceprez.org" TargetMode="External"/><Relationship Id="rId2704" Type="http://schemas.openxmlformats.org/officeDocument/2006/relationships/hyperlink" Target="http://www.hopecityal.com/" TargetMode="External"/><Relationship Id="rId2705" Type="http://schemas.openxmlformats.org/officeDocument/2006/relationships/hyperlink" Target="http://www.northhillschurch.net/" TargetMode="External"/><Relationship Id="rId2706" Type="http://schemas.openxmlformats.org/officeDocument/2006/relationships/hyperlink" Target="mailto:office@northhillschurch.net" TargetMode="External"/><Relationship Id="rId2707" Type="http://schemas.openxmlformats.org/officeDocument/2006/relationships/hyperlink" Target="http://www.redeemershoals.com/" TargetMode="External"/><Relationship Id="rId2708" Type="http://schemas.openxmlformats.org/officeDocument/2006/relationships/hyperlink" Target="mailto:info@redeemershoals.com" TargetMode="External"/><Relationship Id="rId2709" Type="http://schemas.openxmlformats.org/officeDocument/2006/relationships/hyperlink" Target="http://www.redeemerscottsboro.org/" TargetMode="External"/><Relationship Id="rId2720" Type="http://schemas.openxmlformats.org/officeDocument/2006/relationships/hyperlink" Target="mailto:info@brycepresbyterian.org" TargetMode="External"/><Relationship Id="rId2721" Type="http://schemas.openxmlformats.org/officeDocument/2006/relationships/hyperlink" Target="http://christdecanon.com/" TargetMode="External"/><Relationship Id="rId2722" Type="http://schemas.openxmlformats.org/officeDocument/2006/relationships/hyperlink" Target="mailto:pastor@christdecanon.com" TargetMode="External"/><Relationship Id="rId2723" Type="http://schemas.openxmlformats.org/officeDocument/2006/relationships/hyperlink" Target="http://www.christchurchsantafe.org/" TargetMode="External"/><Relationship Id="rId2724" Type="http://schemas.openxmlformats.org/officeDocument/2006/relationships/hyperlink" Target="mailto:office@christchurchsantafe.org" TargetMode="External"/><Relationship Id="rId2725" Type="http://schemas.openxmlformats.org/officeDocument/2006/relationships/hyperlink" Target="http://www.ctkpca.com/" TargetMode="External"/><Relationship Id="rId2726" Type="http://schemas.openxmlformats.org/officeDocument/2006/relationships/hyperlink" Target="mailto:office@ctkpca.com" TargetMode="External"/><Relationship Id="rId2727" Type="http://schemas.openxmlformats.org/officeDocument/2006/relationships/hyperlink" Target="http://www.citypresabq.com/" TargetMode="External"/><Relationship Id="rId2728" Type="http://schemas.openxmlformats.org/officeDocument/2006/relationships/hyperlink" Target="mailto:info@citypresabq.com" TargetMode="External"/><Relationship Id="rId2729" Type="http://schemas.openxmlformats.org/officeDocument/2006/relationships/hyperlink" Target="http://www.coramdeolc.com/" TargetMode="External"/><Relationship Id="rId2710" Type="http://schemas.openxmlformats.org/officeDocument/2006/relationships/hyperlink" Target="mailto:dtrpaulson@gmail.com" TargetMode="External"/><Relationship Id="rId2711" Type="http://schemas.openxmlformats.org/officeDocument/2006/relationships/hyperlink" Target="http://www.southwood.org/" TargetMode="External"/><Relationship Id="rId2712" Type="http://schemas.openxmlformats.org/officeDocument/2006/relationships/hyperlink" Target="mailto:worship@southwood.org" TargetMode="External"/><Relationship Id="rId2713" Type="http://schemas.openxmlformats.org/officeDocument/2006/relationships/hyperlink" Target="http://enterthevillage.net/" TargetMode="External"/><Relationship Id="rId2714" Type="http://schemas.openxmlformats.org/officeDocument/2006/relationships/hyperlink" Target="mailto:cynthia@enterthevillage.net" TargetMode="External"/><Relationship Id="rId2715" Type="http://schemas.openxmlformats.org/officeDocument/2006/relationships/hyperlink" Target="http://www.valleymadison.com/" TargetMode="External"/><Relationship Id="rId2716" Type="http://schemas.openxmlformats.org/officeDocument/2006/relationships/hyperlink" Target="mailto:pastor@valleymadison.com" TargetMode="External"/><Relationship Id="rId2717" Type="http://schemas.openxmlformats.org/officeDocument/2006/relationships/hyperlink" Target="http://www.wpc-hsv.org/" TargetMode="External"/><Relationship Id="rId2718" Type="http://schemas.openxmlformats.org/officeDocument/2006/relationships/hyperlink" Target="mailto:office@wpc-hsv.org" TargetMode="External"/><Relationship Id="rId2719" Type="http://schemas.openxmlformats.org/officeDocument/2006/relationships/hyperlink" Target="http://brycepresbyterian.org/" TargetMode="External"/><Relationship Id="rId1455" Type="http://schemas.openxmlformats.org/officeDocument/2006/relationships/hyperlink" Target="mailto:iccfwb@gmail.com" TargetMode="External"/><Relationship Id="rId2786" Type="http://schemas.openxmlformats.org/officeDocument/2006/relationships/hyperlink" Target="mailto:livingredeemerchurch@gmail.com" TargetMode="External"/><Relationship Id="rId1456" Type="http://schemas.openxmlformats.org/officeDocument/2006/relationships/hyperlink" Target="http://www.gainesvilleokpca.com/" TargetMode="External"/><Relationship Id="rId2787" Type="http://schemas.openxmlformats.org/officeDocument/2006/relationships/hyperlink" Target="http://www.newlifeco.org/" TargetMode="External"/><Relationship Id="rId1457" Type="http://schemas.openxmlformats.org/officeDocument/2006/relationships/hyperlink" Target="mailto:jaelee4christ@hotmail.com" TargetMode="External"/><Relationship Id="rId2788" Type="http://schemas.openxmlformats.org/officeDocument/2006/relationships/hyperlink" Target="mailto:pastor.chong@gmail.com" TargetMode="External"/><Relationship Id="rId1458" Type="http://schemas.openxmlformats.org/officeDocument/2006/relationships/hyperlink" Target="http://goodnewspca.com/" TargetMode="External"/><Relationship Id="rId2789" Type="http://schemas.openxmlformats.org/officeDocument/2006/relationships/hyperlink" Target="http://www.northwoodspca.org/" TargetMode="External"/><Relationship Id="rId1459" Type="http://schemas.openxmlformats.org/officeDocument/2006/relationships/hyperlink" Target="mailto:www.goodnewspca@gmail.com" TargetMode="External"/><Relationship Id="rId629" Type="http://schemas.openxmlformats.org/officeDocument/2006/relationships/hyperlink" Target="mailto:pastorharbourlight@gmail.com" TargetMode="External"/><Relationship Id="rId624" Type="http://schemas.openxmlformats.org/officeDocument/2006/relationships/hyperlink" Target="http://gracetorontojapanesechurch.com/" TargetMode="External"/><Relationship Id="rId623" Type="http://schemas.openxmlformats.org/officeDocument/2006/relationships/hyperlink" Target="mailto:office@gracetoronto.ca" TargetMode="External"/><Relationship Id="rId622" Type="http://schemas.openxmlformats.org/officeDocument/2006/relationships/hyperlink" Target="http://www.gracetoronto.ca/" TargetMode="External"/><Relationship Id="rId621" Type="http://schemas.openxmlformats.org/officeDocument/2006/relationships/hyperlink" Target="mailto:frank@gracegatineau.ca" TargetMode="External"/><Relationship Id="rId628" Type="http://schemas.openxmlformats.org/officeDocument/2006/relationships/hyperlink" Target="http://www.harbourlightpca.ca/" TargetMode="External"/><Relationship Id="rId627" Type="http://schemas.openxmlformats.org/officeDocument/2006/relationships/hyperlink" Target="mailto:office@gracevalleychurch.ca" TargetMode="External"/><Relationship Id="rId626" Type="http://schemas.openxmlformats.org/officeDocument/2006/relationships/hyperlink" Target="http://www.gracevalleychurch.ca/" TargetMode="External"/><Relationship Id="rId625" Type="http://schemas.openxmlformats.org/officeDocument/2006/relationships/hyperlink" Target="mailto:gracetorontojapanesechurch@gmail.com" TargetMode="External"/><Relationship Id="rId2780" Type="http://schemas.openxmlformats.org/officeDocument/2006/relationships/hyperlink" Target="mailto:joshuacharette@hotmail.com" TargetMode="External"/><Relationship Id="rId1450" Type="http://schemas.openxmlformats.org/officeDocument/2006/relationships/hyperlink" Target="mailto:revskna@gmail.com" TargetMode="External"/><Relationship Id="rId2781" Type="http://schemas.openxmlformats.org/officeDocument/2006/relationships/hyperlink" Target="http://www.sermonaudio.com/solo/harvestgillette/" TargetMode="External"/><Relationship Id="rId620" Type="http://schemas.openxmlformats.org/officeDocument/2006/relationships/hyperlink" Target="http://gracegatineau.ca/" TargetMode="External"/><Relationship Id="rId1451" Type="http://schemas.openxmlformats.org/officeDocument/2006/relationships/hyperlink" Target="mailto:ykchoi11@yahoo.com" TargetMode="External"/><Relationship Id="rId2782" Type="http://schemas.openxmlformats.org/officeDocument/2006/relationships/hyperlink" Target="mailto:harvestchurchgillette@gmail.com" TargetMode="External"/><Relationship Id="rId1452" Type="http://schemas.openxmlformats.org/officeDocument/2006/relationships/hyperlink" Target="mailto:kvdn2014@gmail.com" TargetMode="External"/><Relationship Id="rId2783" Type="http://schemas.openxmlformats.org/officeDocument/2006/relationships/hyperlink" Target="http://www.highplainsfellowship.com/" TargetMode="External"/><Relationship Id="rId1453" Type="http://schemas.openxmlformats.org/officeDocument/2006/relationships/hyperlink" Target="mailto:yhkim120@gmail.com" TargetMode="External"/><Relationship Id="rId2784" Type="http://schemas.openxmlformats.org/officeDocument/2006/relationships/hyperlink" Target="mailto:hpftreasurer@gmail.com" TargetMode="External"/><Relationship Id="rId1454" Type="http://schemas.openxmlformats.org/officeDocument/2006/relationships/hyperlink" Target="http://www.iccfwb.com/" TargetMode="External"/><Relationship Id="rId2785" Type="http://schemas.openxmlformats.org/officeDocument/2006/relationships/hyperlink" Target="http://www.livingredeemerchurch.org/" TargetMode="External"/><Relationship Id="rId1444" Type="http://schemas.openxmlformats.org/officeDocument/2006/relationships/hyperlink" Target="http://atlantasiloamchurch.org/" TargetMode="External"/><Relationship Id="rId2775" Type="http://schemas.openxmlformats.org/officeDocument/2006/relationships/hyperlink" Target="http://gpchurchdenver.org/" TargetMode="External"/><Relationship Id="rId1445" Type="http://schemas.openxmlformats.org/officeDocument/2006/relationships/hyperlink" Target="mailto:siloamchurch@gmail.com" TargetMode="External"/><Relationship Id="rId2776" Type="http://schemas.openxmlformats.org/officeDocument/2006/relationships/hyperlink" Target="mailto:matt@graceandpeacedenver.org" TargetMode="External"/><Relationship Id="rId1446" Type="http://schemas.openxmlformats.org/officeDocument/2006/relationships/hyperlink" Target="http://www.youtube/@atlantadreamchurch" TargetMode="External"/><Relationship Id="rId2777" Type="http://schemas.openxmlformats.org/officeDocument/2006/relationships/hyperlink" Target="http://www.gracefortcollins.org/" TargetMode="External"/><Relationship Id="rId1447" Type="http://schemas.openxmlformats.org/officeDocument/2006/relationships/hyperlink" Target="mailto:yesmankbs@gmail.com" TargetMode="External"/><Relationship Id="rId2778" Type="http://schemas.openxmlformats.org/officeDocument/2006/relationships/hyperlink" Target="mailto:ryan@gracefortcollins.org" TargetMode="External"/><Relationship Id="rId1448" Type="http://schemas.openxmlformats.org/officeDocument/2006/relationships/hyperlink" Target="mailto:kangnamhyun@gmail.com" TargetMode="External"/><Relationship Id="rId2779" Type="http://schemas.openxmlformats.org/officeDocument/2006/relationships/hyperlink" Target="http://www.greatplainsgathering.com/" TargetMode="External"/><Relationship Id="rId1449" Type="http://schemas.openxmlformats.org/officeDocument/2006/relationships/hyperlink" Target="http://https//www.cpcclt.com/" TargetMode="External"/><Relationship Id="rId619" Type="http://schemas.openxmlformats.org/officeDocument/2006/relationships/hyperlink" Target="mailto:douglastownchurch@gmail.com" TargetMode="External"/><Relationship Id="rId618" Type="http://schemas.openxmlformats.org/officeDocument/2006/relationships/hyperlink" Target="http://www.douglastownchurch.ca/" TargetMode="External"/><Relationship Id="rId613" Type="http://schemas.openxmlformats.org/officeDocument/2006/relationships/hyperlink" Target="mailto:billradford2@gmail.com" TargetMode="External"/><Relationship Id="rId612" Type="http://schemas.openxmlformats.org/officeDocument/2006/relationships/hyperlink" Target="http://www.bedfordpca.org/" TargetMode="External"/><Relationship Id="rId611" Type="http://schemas.openxmlformats.org/officeDocument/2006/relationships/hyperlink" Target="mailto:info@wpcgreenwood.org" TargetMode="External"/><Relationship Id="rId610" Type="http://schemas.openxmlformats.org/officeDocument/2006/relationships/hyperlink" Target="http://www.wpcgreenwood.org/" TargetMode="External"/><Relationship Id="rId617" Type="http://schemas.openxmlformats.org/officeDocument/2006/relationships/hyperlink" Target="mailto:kyle@christchurchtoronto.ca" TargetMode="External"/><Relationship Id="rId616" Type="http://schemas.openxmlformats.org/officeDocument/2006/relationships/hyperlink" Target="http://www.christchurchtoronto.ca/" TargetMode="External"/><Relationship Id="rId615" Type="http://schemas.openxmlformats.org/officeDocument/2006/relationships/hyperlink" Target="mailto:mike@christchurchhalifax.ca" TargetMode="External"/><Relationship Id="rId614" Type="http://schemas.openxmlformats.org/officeDocument/2006/relationships/hyperlink" Target="http://https//www.christchurchhalifax.ca/" TargetMode="External"/><Relationship Id="rId2770" Type="http://schemas.openxmlformats.org/officeDocument/2006/relationships/hyperlink" Target="mailto:office@faithcov.com" TargetMode="External"/><Relationship Id="rId1440" Type="http://schemas.openxmlformats.org/officeDocument/2006/relationships/hyperlink" Target="mailto:hjpastor@gmail.com" TargetMode="External"/><Relationship Id="rId2771" Type="http://schemas.openxmlformats.org/officeDocument/2006/relationships/hyperlink" Target="http://www.forestgate.org/" TargetMode="External"/><Relationship Id="rId1441" Type="http://schemas.openxmlformats.org/officeDocument/2006/relationships/hyperlink" Target="mailto:cpmckang@gmail.com" TargetMode="External"/><Relationship Id="rId2772" Type="http://schemas.openxmlformats.org/officeDocument/2006/relationships/hyperlink" Target="mailto:office@forestgate.org" TargetMode="External"/><Relationship Id="rId1442" Type="http://schemas.openxmlformats.org/officeDocument/2006/relationships/hyperlink" Target="http://areumdownchurch.org/" TargetMode="External"/><Relationship Id="rId2773" Type="http://schemas.openxmlformats.org/officeDocument/2006/relationships/hyperlink" Target="http://graceandpeacecos.org/" TargetMode="External"/><Relationship Id="rId1443" Type="http://schemas.openxmlformats.org/officeDocument/2006/relationships/hyperlink" Target="mailto:humbleofman@gmail.com" TargetMode="External"/><Relationship Id="rId2774" Type="http://schemas.openxmlformats.org/officeDocument/2006/relationships/hyperlink" Target="mailto:contact@graceandpeacecos.org" TargetMode="External"/><Relationship Id="rId1477" Type="http://schemas.openxmlformats.org/officeDocument/2006/relationships/hyperlink" Target="mailto:kfpc@kfpchurch.com" TargetMode="External"/><Relationship Id="rId1478" Type="http://schemas.openxmlformats.org/officeDocument/2006/relationships/hyperlink" Target="mailto:benrockface@gmail.com" TargetMode="External"/><Relationship Id="rId1479" Type="http://schemas.openxmlformats.org/officeDocument/2006/relationships/hyperlink" Target="http://www.sarangknox.org/" TargetMode="External"/><Relationship Id="rId646" Type="http://schemas.openxmlformats.org/officeDocument/2006/relationships/hyperlink" Target="mailto:office@calvarypca.org" TargetMode="External"/><Relationship Id="rId645" Type="http://schemas.openxmlformats.org/officeDocument/2006/relationships/hyperlink" Target="http://www.calvarypca.org/" TargetMode="External"/><Relationship Id="rId644" Type="http://schemas.openxmlformats.org/officeDocument/2006/relationships/hyperlink" Target="mailto:office@gracewest.to" TargetMode="External"/><Relationship Id="rId643" Type="http://schemas.openxmlformats.org/officeDocument/2006/relationships/hyperlink" Target="http://www.gracewest.to/" TargetMode="External"/><Relationship Id="rId649" Type="http://schemas.openxmlformats.org/officeDocument/2006/relationships/hyperlink" Target="http://www.christchurchclayton.org/" TargetMode="External"/><Relationship Id="rId648" Type="http://schemas.openxmlformats.org/officeDocument/2006/relationships/hyperlink" Target="mailto:info@christcentraldurham.com" TargetMode="External"/><Relationship Id="rId647" Type="http://schemas.openxmlformats.org/officeDocument/2006/relationships/hyperlink" Target="http://christcentraldurham.com/" TargetMode="External"/><Relationship Id="rId1470" Type="http://schemas.openxmlformats.org/officeDocument/2006/relationships/hyperlink" Target="http://www.bansuk.co/" TargetMode="External"/><Relationship Id="rId1471" Type="http://schemas.openxmlformats.org/officeDocument/2006/relationships/hyperlink" Target="mailto:perdelight2006@yahoo.com" TargetMode="External"/><Relationship Id="rId1472" Type="http://schemas.openxmlformats.org/officeDocument/2006/relationships/hyperlink" Target="http://www.cskpc.org/" TargetMode="External"/><Relationship Id="rId642" Type="http://schemas.openxmlformats.org/officeDocument/2006/relationships/hyperlink" Target="mailto:edwinmary.ross@seasidehighspeed.com" TargetMode="External"/><Relationship Id="rId1473" Type="http://schemas.openxmlformats.org/officeDocument/2006/relationships/hyperlink" Target="mailto:joonyungjang@gmail.com" TargetMode="External"/><Relationship Id="rId641" Type="http://schemas.openxmlformats.org/officeDocument/2006/relationships/hyperlink" Target="mailto:phil@sojournlife.ca" TargetMode="External"/><Relationship Id="rId1474" Type="http://schemas.openxmlformats.org/officeDocument/2006/relationships/hyperlink" Target="http://www.ikcpc.org/" TargetMode="External"/><Relationship Id="rId640" Type="http://schemas.openxmlformats.org/officeDocument/2006/relationships/hyperlink" Target="http://sojournlife.ca/" TargetMode="External"/><Relationship Id="rId1475" Type="http://schemas.openxmlformats.org/officeDocument/2006/relationships/hyperlink" Target="mailto:kcpc1988@gmail.com" TargetMode="External"/><Relationship Id="rId1476" Type="http://schemas.openxmlformats.org/officeDocument/2006/relationships/hyperlink" Target="http://www.kfpchurch.com/" TargetMode="External"/><Relationship Id="rId1466" Type="http://schemas.openxmlformats.org/officeDocument/2006/relationships/hyperlink" Target="http://jackson.ijesus.net/" TargetMode="External"/><Relationship Id="rId2797" Type="http://schemas.openxmlformats.org/officeDocument/2006/relationships/hyperlink" Target="http://redemptiondenver.com/" TargetMode="External"/><Relationship Id="rId1467" Type="http://schemas.openxmlformats.org/officeDocument/2006/relationships/hyperlink" Target="mailto:romans0835@gmail.com" TargetMode="External"/><Relationship Id="rId2798" Type="http://schemas.openxmlformats.org/officeDocument/2006/relationships/hyperlink" Target="mailto:info@redemptiondenver.com" TargetMode="External"/><Relationship Id="rId1468" Type="http://schemas.openxmlformats.org/officeDocument/2006/relationships/hyperlink" Target="http://fmkcpc.org/" TargetMode="External"/><Relationship Id="rId2799" Type="http://schemas.openxmlformats.org/officeDocument/2006/relationships/hyperlink" Target="http://www.rmccmontana.org/" TargetMode="External"/><Relationship Id="rId1469" Type="http://schemas.openxmlformats.org/officeDocument/2006/relationships/hyperlink" Target="mailto:fmkcpc9191@gmail.com" TargetMode="External"/><Relationship Id="rId635" Type="http://schemas.openxmlformats.org/officeDocument/2006/relationships/hyperlink" Target="mailto:info@newcitynewmarket.ca" TargetMode="External"/><Relationship Id="rId634" Type="http://schemas.openxmlformats.org/officeDocument/2006/relationships/hyperlink" Target="http://www.newcitynewmarket.ca/" TargetMode="External"/><Relationship Id="rId633" Type="http://schemas.openxmlformats.org/officeDocument/2006/relationships/hyperlink" Target="mailto:office@newcityhamilton.com" TargetMode="External"/><Relationship Id="rId632" Type="http://schemas.openxmlformats.org/officeDocument/2006/relationships/hyperlink" Target="http://www.newcityhamilton.com/" TargetMode="External"/><Relationship Id="rId639" Type="http://schemas.openxmlformats.org/officeDocument/2006/relationships/hyperlink" Target="mailto:jben.jolliffe@gmail.com" TargetMode="External"/><Relationship Id="rId638" Type="http://schemas.openxmlformats.org/officeDocument/2006/relationships/hyperlink" Target="http://www.resurrectionchurch.ca/" TargetMode="External"/><Relationship Id="rId637" Type="http://schemas.openxmlformats.org/officeDocument/2006/relationships/hyperlink" Target="mailto:providenceniagara@gmail.com" TargetMode="External"/><Relationship Id="rId636" Type="http://schemas.openxmlformats.org/officeDocument/2006/relationships/hyperlink" Target="http://www.providencecommunitychurch.ca/" TargetMode="External"/><Relationship Id="rId2790" Type="http://schemas.openxmlformats.org/officeDocument/2006/relationships/hyperlink" Target="mailto:church@northwoodspca.org" TargetMode="External"/><Relationship Id="rId1460" Type="http://schemas.openxmlformats.org/officeDocument/2006/relationships/hyperlink" Target="http://orlandohimchurch.org/" TargetMode="External"/><Relationship Id="rId2791" Type="http://schemas.openxmlformats.org/officeDocument/2006/relationships/hyperlink" Target="http://redeemergolden.church/" TargetMode="External"/><Relationship Id="rId1461" Type="http://schemas.openxmlformats.org/officeDocument/2006/relationships/hyperlink" Target="mailto:jspaek3@gmail.com" TargetMode="External"/><Relationship Id="rId2792" Type="http://schemas.openxmlformats.org/officeDocument/2006/relationships/hyperlink" Target="mailto:info@redeemergolden.church" TargetMode="External"/><Relationship Id="rId631" Type="http://schemas.openxmlformats.org/officeDocument/2006/relationships/hyperlink" Target="mailto:info@kwredeemer.com" TargetMode="External"/><Relationship Id="rId1462" Type="http://schemas.openxmlformats.org/officeDocument/2006/relationships/hyperlink" Target="mailto:icthuschurch@yahoo.com" TargetMode="External"/><Relationship Id="rId2793" Type="http://schemas.openxmlformats.org/officeDocument/2006/relationships/hyperlink" Target="http://www.redeemerlongmont.com/" TargetMode="External"/><Relationship Id="rId630" Type="http://schemas.openxmlformats.org/officeDocument/2006/relationships/hyperlink" Target="http://kwredeemer.com/" TargetMode="External"/><Relationship Id="rId1463" Type="http://schemas.openxmlformats.org/officeDocument/2006/relationships/hyperlink" Target="http://www.jesushopechurch.org/" TargetMode="External"/><Relationship Id="rId2794" Type="http://schemas.openxmlformats.org/officeDocument/2006/relationships/hyperlink" Target="mailto:justin@redeemerlongmont.com" TargetMode="External"/><Relationship Id="rId1464" Type="http://schemas.openxmlformats.org/officeDocument/2006/relationships/hyperlink" Target="mailto:parkmoxa@yahoo.com" TargetMode="External"/><Relationship Id="rId2795" Type="http://schemas.openxmlformats.org/officeDocument/2006/relationships/hyperlink" Target="http://www.redeemerparker.com/" TargetMode="External"/><Relationship Id="rId1465" Type="http://schemas.openxmlformats.org/officeDocument/2006/relationships/hyperlink" Target="mailto:ok2hee1@gmail.com" TargetMode="External"/><Relationship Id="rId2796" Type="http://schemas.openxmlformats.org/officeDocument/2006/relationships/hyperlink" Target="mailto:churchoffice@redeemerparker.com" TargetMode="External"/><Relationship Id="rId1411" Type="http://schemas.openxmlformats.org/officeDocument/2006/relationships/hyperlink" Target="mailto:nyskc@gmail.com" TargetMode="External"/><Relationship Id="rId2742" Type="http://schemas.openxmlformats.org/officeDocument/2006/relationships/hyperlink" Target="mailto:garyfarmington@aol.com" TargetMode="External"/><Relationship Id="rId1412" Type="http://schemas.openxmlformats.org/officeDocument/2006/relationships/hyperlink" Target="mailto:davidsuh@earthlink.net" TargetMode="External"/><Relationship Id="rId2743" Type="http://schemas.openxmlformats.org/officeDocument/2006/relationships/hyperlink" Target="http://www.upclc.com/" TargetMode="External"/><Relationship Id="rId1413" Type="http://schemas.openxmlformats.org/officeDocument/2006/relationships/hyperlink" Target="http://www.newlifechurchak.org/" TargetMode="External"/><Relationship Id="rId2744" Type="http://schemas.openxmlformats.org/officeDocument/2006/relationships/hyperlink" Target="mailto:upcoffice@upclc.com" TargetMode="External"/><Relationship Id="rId1414" Type="http://schemas.openxmlformats.org/officeDocument/2006/relationships/hyperlink" Target="mailto:pakyongd@gmail.com" TargetMode="External"/><Relationship Id="rId2745" Type="http://schemas.openxmlformats.org/officeDocument/2006/relationships/hyperlink" Target="http://www.wpcpca.org/" TargetMode="External"/><Relationship Id="rId1415" Type="http://schemas.openxmlformats.org/officeDocument/2006/relationships/hyperlink" Target="http://www.arkmissionchurch.org/" TargetMode="External"/><Relationship Id="rId2746" Type="http://schemas.openxmlformats.org/officeDocument/2006/relationships/hyperlink" Target="mailto:wpcpcanm@gmail.com" TargetMode="External"/><Relationship Id="rId1416" Type="http://schemas.openxmlformats.org/officeDocument/2006/relationships/hyperlink" Target="mailto:arkmissionadm@gmail.com" TargetMode="External"/><Relationship Id="rId2747" Type="http://schemas.openxmlformats.org/officeDocument/2006/relationships/hyperlink" Target="http://www.allsoulsmissoula.org/" TargetMode="External"/><Relationship Id="rId1417" Type="http://schemas.openxmlformats.org/officeDocument/2006/relationships/hyperlink" Target="mailto:jeongwy@hotmail.com" TargetMode="External"/><Relationship Id="rId2748" Type="http://schemas.openxmlformats.org/officeDocument/2006/relationships/hyperlink" Target="mailto:allsoulsmissoula@gmail.com" TargetMode="External"/><Relationship Id="rId1418" Type="http://schemas.openxmlformats.org/officeDocument/2006/relationships/hyperlink" Target="mailto:missionkim708@gmail.com" TargetMode="External"/><Relationship Id="rId2749" Type="http://schemas.openxmlformats.org/officeDocument/2006/relationships/hyperlink" Target="http://www.cmpca.net/" TargetMode="External"/><Relationship Id="rId1419" Type="http://schemas.openxmlformats.org/officeDocument/2006/relationships/hyperlink" Target="http://www.hamonah.org/" TargetMode="External"/><Relationship Id="rId2740" Type="http://schemas.openxmlformats.org/officeDocument/2006/relationships/hyperlink" Target="mailto:garyfarmington@aol.com" TargetMode="External"/><Relationship Id="rId1410" Type="http://schemas.openxmlformats.org/officeDocument/2006/relationships/hyperlink" Target="http://nysekwang.org/" TargetMode="External"/><Relationship Id="rId2741" Type="http://schemas.openxmlformats.org/officeDocument/2006/relationships/hyperlink" Target="http://www.ppcpcafarmington.org/" TargetMode="External"/><Relationship Id="rId1400" Type="http://schemas.openxmlformats.org/officeDocument/2006/relationships/hyperlink" Target="http://www.gskchurch.com/" TargetMode="External"/><Relationship Id="rId2731" Type="http://schemas.openxmlformats.org/officeDocument/2006/relationships/hyperlink" Target="http://www.gccnm.com/" TargetMode="External"/><Relationship Id="rId1401" Type="http://schemas.openxmlformats.org/officeDocument/2006/relationships/hyperlink" Target="mailto:admin@gskchurch.com" TargetMode="External"/><Relationship Id="rId2732" Type="http://schemas.openxmlformats.org/officeDocument/2006/relationships/hyperlink" Target="mailto:secretary@gccnm.com" TargetMode="External"/><Relationship Id="rId1402" Type="http://schemas.openxmlformats.org/officeDocument/2006/relationships/hyperlink" Target="mailto:sansomang@gmail.com" TargetMode="External"/><Relationship Id="rId2733" Type="http://schemas.openxmlformats.org/officeDocument/2006/relationships/hyperlink" Target="http://www.highdesertpca.com/" TargetMode="External"/><Relationship Id="rId1403" Type="http://schemas.openxmlformats.org/officeDocument/2006/relationships/hyperlink" Target="http://www.negrace.org/" TargetMode="External"/><Relationship Id="rId2734" Type="http://schemas.openxmlformats.org/officeDocument/2006/relationships/hyperlink" Target="mailto:revdanieljrose@gmail.com" TargetMode="External"/><Relationship Id="rId1404" Type="http://schemas.openxmlformats.org/officeDocument/2006/relationships/hyperlink" Target="mailto:srjkdn@gmail.com" TargetMode="External"/><Relationship Id="rId2735" Type="http://schemas.openxmlformats.org/officeDocument/2006/relationships/hyperlink" Target="http://www.mosaicabq.com/" TargetMode="External"/><Relationship Id="rId1405" Type="http://schemas.openxmlformats.org/officeDocument/2006/relationships/hyperlink" Target="http://www.newheartmissionchurch.org/" TargetMode="External"/><Relationship Id="rId2736" Type="http://schemas.openxmlformats.org/officeDocument/2006/relationships/hyperlink" Target="mailto:info@mosaicabq.com" TargetMode="External"/><Relationship Id="rId1406" Type="http://schemas.openxmlformats.org/officeDocument/2006/relationships/hyperlink" Target="mailto:nhmcny@gmail.com" TargetMode="External"/><Relationship Id="rId2737" Type="http://schemas.openxmlformats.org/officeDocument/2006/relationships/hyperlink" Target="http://newcityep.com/" TargetMode="External"/><Relationship Id="rId1407" Type="http://schemas.openxmlformats.org/officeDocument/2006/relationships/hyperlink" Target="mailto:jabumgu@gmail.com" TargetMode="External"/><Relationship Id="rId2738" Type="http://schemas.openxmlformats.org/officeDocument/2006/relationships/hyperlink" Target="mailto:jeff@newcityep.com" TargetMode="External"/><Relationship Id="rId1408" Type="http://schemas.openxmlformats.org/officeDocument/2006/relationships/hyperlink" Target="http://www.mysaviorchurch.com/" TargetMode="External"/><Relationship Id="rId2739" Type="http://schemas.openxmlformats.org/officeDocument/2006/relationships/hyperlink" Target="http://www.ppcpcafarmington.org/" TargetMode="External"/><Relationship Id="rId1409" Type="http://schemas.openxmlformats.org/officeDocument/2006/relationships/hyperlink" Target="mailto:mysaviorchurch@gmail.com" TargetMode="External"/><Relationship Id="rId2730" Type="http://schemas.openxmlformats.org/officeDocument/2006/relationships/hyperlink" Target="mailto:info@coramdeolc.com" TargetMode="External"/><Relationship Id="rId1433" Type="http://schemas.openxmlformats.org/officeDocument/2006/relationships/hyperlink" Target="mailto:jskim20101@gmail.com" TargetMode="External"/><Relationship Id="rId2764" Type="http://schemas.openxmlformats.org/officeDocument/2006/relationships/hyperlink" Target="mailto:info@deercreekchurch.com" TargetMode="External"/><Relationship Id="rId1434" Type="http://schemas.openxmlformats.org/officeDocument/2006/relationships/hyperlink" Target="http://stocktonbansukchurch.org/" TargetMode="External"/><Relationship Id="rId2765" Type="http://schemas.openxmlformats.org/officeDocument/2006/relationships/hyperlink" Target="http://www.denverpres.org/" TargetMode="External"/><Relationship Id="rId1435" Type="http://schemas.openxmlformats.org/officeDocument/2006/relationships/hyperlink" Target="mailto:hijason91@gmail.com" TargetMode="External"/><Relationship Id="rId2766" Type="http://schemas.openxmlformats.org/officeDocument/2006/relationships/hyperlink" Target="mailto:info@denverpres.org" TargetMode="External"/><Relationship Id="rId1436" Type="http://schemas.openxmlformats.org/officeDocument/2006/relationships/hyperlink" Target="mailto:jangseongeun@yahoo.com" TargetMode="External"/><Relationship Id="rId2767" Type="http://schemas.openxmlformats.org/officeDocument/2006/relationships/hyperlink" Target="http://elevatehopechurch.org/" TargetMode="External"/><Relationship Id="rId1437" Type="http://schemas.openxmlformats.org/officeDocument/2006/relationships/hyperlink" Target="http://gracevalleysj.org/" TargetMode="External"/><Relationship Id="rId2768" Type="http://schemas.openxmlformats.org/officeDocument/2006/relationships/hyperlink" Target="mailto:info@elevatehopechurch.org" TargetMode="External"/><Relationship Id="rId1438" Type="http://schemas.openxmlformats.org/officeDocument/2006/relationships/hyperlink" Target="mailto:gracevalleysj@gmail.com" TargetMode="External"/><Relationship Id="rId2769" Type="http://schemas.openxmlformats.org/officeDocument/2006/relationships/hyperlink" Target="http://www.faithcov.com/" TargetMode="External"/><Relationship Id="rId1439" Type="http://schemas.openxmlformats.org/officeDocument/2006/relationships/hyperlink" Target="http://www.heavenlychurch.org/" TargetMode="External"/><Relationship Id="rId609" Type="http://schemas.openxmlformats.org/officeDocument/2006/relationships/hyperlink" Target="mailto:tpccorinth@gmail.com" TargetMode="External"/><Relationship Id="rId608" Type="http://schemas.openxmlformats.org/officeDocument/2006/relationships/hyperlink" Target="http://www.tpccorinth.org/" TargetMode="External"/><Relationship Id="rId607" Type="http://schemas.openxmlformats.org/officeDocument/2006/relationships/hyperlink" Target="mailto:office@trinityfellowshippca.org" TargetMode="External"/><Relationship Id="rId602" Type="http://schemas.openxmlformats.org/officeDocument/2006/relationships/hyperlink" Target="mailto:office@riveroakspca.org" TargetMode="External"/><Relationship Id="rId601" Type="http://schemas.openxmlformats.org/officeDocument/2006/relationships/hyperlink" Target="http://www.riveroakspca.org/" TargetMode="External"/><Relationship Id="rId600" Type="http://schemas.openxmlformats.org/officeDocument/2006/relationships/hyperlink" Target="mailto:churchoffice@redeemermemphis.org" TargetMode="External"/><Relationship Id="rId606" Type="http://schemas.openxmlformats.org/officeDocument/2006/relationships/hyperlink" Target="http://www.trinityfellowshippca.org/" TargetMode="External"/><Relationship Id="rId605" Type="http://schemas.openxmlformats.org/officeDocument/2006/relationships/hyperlink" Target="mailto:questions@trinity901.com" TargetMode="External"/><Relationship Id="rId604" Type="http://schemas.openxmlformats.org/officeDocument/2006/relationships/hyperlink" Target="http://www.trinity901.com/" TargetMode="External"/><Relationship Id="rId603" Type="http://schemas.openxmlformats.org/officeDocument/2006/relationships/hyperlink" Target="mailto:pastorbc@icloud.com" TargetMode="External"/><Relationship Id="rId2760" Type="http://schemas.openxmlformats.org/officeDocument/2006/relationships/hyperlink" Target="mailto:office@cpcwheatridge.org" TargetMode="External"/><Relationship Id="rId1430" Type="http://schemas.openxmlformats.org/officeDocument/2006/relationships/hyperlink" Target="mailto:office@pullmankpc.org" TargetMode="External"/><Relationship Id="rId2761" Type="http://schemas.openxmlformats.org/officeDocument/2006/relationships/hyperlink" Target="http://www.covrefpca.org/" TargetMode="External"/><Relationship Id="rId1431" Type="http://schemas.openxmlformats.org/officeDocument/2006/relationships/hyperlink" Target="http://www.seattlessmc.org/" TargetMode="External"/><Relationship Id="rId2762" Type="http://schemas.openxmlformats.org/officeDocument/2006/relationships/hyperlink" Target="mailto:pastor.matt@covrefpca.org" TargetMode="External"/><Relationship Id="rId1432" Type="http://schemas.openxmlformats.org/officeDocument/2006/relationships/hyperlink" Target="mailto:admin@seattlessmc.org" TargetMode="External"/><Relationship Id="rId2763" Type="http://schemas.openxmlformats.org/officeDocument/2006/relationships/hyperlink" Target="http://www.deercreekchurch.com/" TargetMode="External"/><Relationship Id="rId1422" Type="http://schemas.openxmlformats.org/officeDocument/2006/relationships/hyperlink" Target="http://www.jppchurch.org/" TargetMode="External"/><Relationship Id="rId2753" Type="http://schemas.openxmlformats.org/officeDocument/2006/relationships/hyperlink" Target="http://www.cotcw.org/" TargetMode="External"/><Relationship Id="rId1423" Type="http://schemas.openxmlformats.org/officeDocument/2006/relationships/hyperlink" Target="http://www.gonewlight.org/" TargetMode="External"/><Relationship Id="rId2754" Type="http://schemas.openxmlformats.org/officeDocument/2006/relationships/hyperlink" Target="mailto:office@cotcw.org" TargetMode="External"/><Relationship Id="rId1424" Type="http://schemas.openxmlformats.org/officeDocument/2006/relationships/hyperlink" Target="mailto:kwnto@hotmail.com" TargetMode="External"/><Relationship Id="rId2755" Type="http://schemas.openxmlformats.org/officeDocument/2006/relationships/hyperlink" Target="http://www.cornerstonepc.org/" TargetMode="External"/><Relationship Id="rId1425" Type="http://schemas.openxmlformats.org/officeDocument/2006/relationships/hyperlink" Target="http://www.maranathavc.org/" TargetMode="External"/><Relationship Id="rId2756" Type="http://schemas.openxmlformats.org/officeDocument/2006/relationships/hyperlink" Target="mailto:office@cornerstonepc.org" TargetMode="External"/><Relationship Id="rId1426" Type="http://schemas.openxmlformats.org/officeDocument/2006/relationships/hyperlink" Target="mailto:y2vision@gmail.com" TargetMode="External"/><Relationship Id="rId2757" Type="http://schemas.openxmlformats.org/officeDocument/2006/relationships/hyperlink" Target="http://www.cpclanderwy.org/" TargetMode="External"/><Relationship Id="rId1427" Type="http://schemas.openxmlformats.org/officeDocument/2006/relationships/hyperlink" Target="mailto:koinonos73@gmail.com" TargetMode="External"/><Relationship Id="rId2758" Type="http://schemas.openxmlformats.org/officeDocument/2006/relationships/hyperlink" Target="mailto:office@cpclanderwy.org" TargetMode="External"/><Relationship Id="rId1428" Type="http://schemas.openxmlformats.org/officeDocument/2006/relationships/hyperlink" Target="http://www.oregoneden.org/" TargetMode="External"/><Relationship Id="rId2759" Type="http://schemas.openxmlformats.org/officeDocument/2006/relationships/hyperlink" Target="http://www.cpcwheatridge.org/" TargetMode="External"/><Relationship Id="rId1429" Type="http://schemas.openxmlformats.org/officeDocument/2006/relationships/hyperlink" Target="http://pullmankpc.org/" TargetMode="External"/><Relationship Id="rId2750" Type="http://schemas.openxmlformats.org/officeDocument/2006/relationships/hyperlink" Target="mailto:office@cmpca.net" TargetMode="External"/><Relationship Id="rId1420" Type="http://schemas.openxmlformats.org/officeDocument/2006/relationships/hyperlink" Target="mailto:hamonah@hamonah.org" TargetMode="External"/><Relationship Id="rId2751" Type="http://schemas.openxmlformats.org/officeDocument/2006/relationships/hyperlink" Target="http://christpresenglewood.org/" TargetMode="External"/><Relationship Id="rId1421" Type="http://schemas.openxmlformats.org/officeDocument/2006/relationships/hyperlink" Target="http://www.hawaiicpc.org/" TargetMode="External"/><Relationship Id="rId2752" Type="http://schemas.openxmlformats.org/officeDocument/2006/relationships/hyperlink" Target="mailto:jp@christpresenglewood.org" TargetMode="External"/><Relationship Id="rId3238" Type="http://schemas.openxmlformats.org/officeDocument/2006/relationships/hyperlink" Target="mailto:office@marcochurch.com" TargetMode="External"/><Relationship Id="rId3237" Type="http://schemas.openxmlformats.org/officeDocument/2006/relationships/hyperlink" Target="http://www.marcochurch.com/" TargetMode="External"/><Relationship Id="rId3239" Type="http://schemas.openxmlformats.org/officeDocument/2006/relationships/hyperlink" Target="http://newcreationchurchsrq.com/" TargetMode="External"/><Relationship Id="rId3230" Type="http://schemas.openxmlformats.org/officeDocument/2006/relationships/hyperlink" Target="mailto:Sdorsainvil63@gmail.com" TargetMode="External"/><Relationship Id="rId3232" Type="http://schemas.openxmlformats.org/officeDocument/2006/relationships/hyperlink" Target="mailto:info@faithsarasota.org" TargetMode="External"/><Relationship Id="rId3231" Type="http://schemas.openxmlformats.org/officeDocument/2006/relationships/hyperlink" Target="http://www.faithsarasota.org/" TargetMode="External"/><Relationship Id="rId3234" Type="http://schemas.openxmlformats.org/officeDocument/2006/relationships/hyperlink" Target="mailto:pastor@gracelakesuzy.org" TargetMode="External"/><Relationship Id="rId3233" Type="http://schemas.openxmlformats.org/officeDocument/2006/relationships/hyperlink" Target="http://www.gracelakesuzy.org/" TargetMode="External"/><Relationship Id="rId3236" Type="http://schemas.openxmlformats.org/officeDocument/2006/relationships/hyperlink" Target="mailto:office@harborcommunitychurch.org" TargetMode="External"/><Relationship Id="rId3235" Type="http://schemas.openxmlformats.org/officeDocument/2006/relationships/hyperlink" Target="http://www.harborcommunitychurch.org/" TargetMode="External"/><Relationship Id="rId3227" Type="http://schemas.openxmlformats.org/officeDocument/2006/relationships/hyperlink" Target="mailto:info@covenantlifepca.com" TargetMode="External"/><Relationship Id="rId3226" Type="http://schemas.openxmlformats.org/officeDocument/2006/relationships/hyperlink" Target="http://www.covenantlifepca.com/" TargetMode="External"/><Relationship Id="rId3229" Type="http://schemas.openxmlformats.org/officeDocument/2006/relationships/hyperlink" Target="mailto:pastor@izavet.org" TargetMode="External"/><Relationship Id="rId3228" Type="http://schemas.openxmlformats.org/officeDocument/2006/relationships/hyperlink" Target="http://www.izavet.org/" TargetMode="External"/><Relationship Id="rId699" Type="http://schemas.openxmlformats.org/officeDocument/2006/relationships/hyperlink" Target="mailto:cww.biis@juno.com" TargetMode="External"/><Relationship Id="rId698" Type="http://schemas.openxmlformats.org/officeDocument/2006/relationships/hyperlink" Target="mailto:diogo@ctkphiladelphia.org" TargetMode="External"/><Relationship Id="rId693" Type="http://schemas.openxmlformats.org/officeDocument/2006/relationships/hyperlink" Target="mailto:tim.gorbey@gmail.com" TargetMode="External"/><Relationship Id="rId692" Type="http://schemas.openxmlformats.org/officeDocument/2006/relationships/hyperlink" Target="http://bridgeeaston.org/" TargetMode="External"/><Relationship Id="rId691" Type="http://schemas.openxmlformats.org/officeDocument/2006/relationships/hyperlink" Target="mailto:Reformer@wilsonpca.com" TargetMode="External"/><Relationship Id="rId3221" Type="http://schemas.openxmlformats.org/officeDocument/2006/relationships/hyperlink" Target="mailto:baypres@msn.com" TargetMode="External"/><Relationship Id="rId690" Type="http://schemas.openxmlformats.org/officeDocument/2006/relationships/hyperlink" Target="http://wilsonpca.com/" TargetMode="External"/><Relationship Id="rId3220" Type="http://schemas.openxmlformats.org/officeDocument/2006/relationships/hyperlink" Target="http://www.baypresbonita.org/" TargetMode="External"/><Relationship Id="rId697" Type="http://schemas.openxmlformats.org/officeDocument/2006/relationships/hyperlink" Target="mailto:markherzer@gmail.com" TargetMode="External"/><Relationship Id="rId3223" Type="http://schemas.openxmlformats.org/officeDocument/2006/relationships/hyperlink" Target="mailto:office@cornerstonelwr.org" TargetMode="External"/><Relationship Id="rId696" Type="http://schemas.openxmlformats.org/officeDocument/2006/relationships/hyperlink" Target="http://www.ccpc-pca.com/" TargetMode="External"/><Relationship Id="rId3222" Type="http://schemas.openxmlformats.org/officeDocument/2006/relationships/hyperlink" Target="http://www.cornerstonelwr.org/" TargetMode="External"/><Relationship Id="rId695" Type="http://schemas.openxmlformats.org/officeDocument/2006/relationships/hyperlink" Target="mailto:mail@calvary-wg.org" TargetMode="External"/><Relationship Id="rId3225" Type="http://schemas.openxmlformats.org/officeDocument/2006/relationships/hyperlink" Target="mailto:info@covenantnaples.com" TargetMode="External"/><Relationship Id="rId694" Type="http://schemas.openxmlformats.org/officeDocument/2006/relationships/hyperlink" Target="http://www.calvary-wg.org/" TargetMode="External"/><Relationship Id="rId3224" Type="http://schemas.openxmlformats.org/officeDocument/2006/relationships/hyperlink" Target="http://www.covenantnaples.com/" TargetMode="External"/><Relationship Id="rId3259" Type="http://schemas.openxmlformats.org/officeDocument/2006/relationships/hyperlink" Target="mailto:frpc@faithrpc.org" TargetMode="External"/><Relationship Id="rId3250" Type="http://schemas.openxmlformats.org/officeDocument/2006/relationships/hyperlink" Target="mailto:abrev45@gmail.com" TargetMode="External"/><Relationship Id="rId3252" Type="http://schemas.openxmlformats.org/officeDocument/2006/relationships/hyperlink" Target="http://www.bethanypca.org/" TargetMode="External"/><Relationship Id="rId3251" Type="http://schemas.openxmlformats.org/officeDocument/2006/relationships/hyperlink" Target="https://bellefontepca.org/" TargetMode="External"/><Relationship Id="rId3254" Type="http://schemas.openxmlformats.org/officeDocument/2006/relationships/hyperlink" Target="http://www.carlislepca.org/" TargetMode="External"/><Relationship Id="rId3253" Type="http://schemas.openxmlformats.org/officeDocument/2006/relationships/hyperlink" Target="mailto:admin@bethanypca.org" TargetMode="External"/><Relationship Id="rId3256" Type="http://schemas.openxmlformats.org/officeDocument/2006/relationships/hyperlink" Target="http://www.crcalexandria.org/" TargetMode="External"/><Relationship Id="rId3255" Type="http://schemas.openxmlformats.org/officeDocument/2006/relationships/hyperlink" Target="mailto:office@carlislepca.org" TargetMode="External"/><Relationship Id="rId3258" Type="http://schemas.openxmlformats.org/officeDocument/2006/relationships/hyperlink" Target="http://www.faithrpc.org/" TargetMode="External"/><Relationship Id="rId3257" Type="http://schemas.openxmlformats.org/officeDocument/2006/relationships/hyperlink" Target="mailto:crcalexandria@gmail.com" TargetMode="External"/><Relationship Id="rId3249" Type="http://schemas.openxmlformats.org/officeDocument/2006/relationships/hyperlink" Target="http://wordoflife-npfl.net/" TargetMode="External"/><Relationship Id="rId3248" Type="http://schemas.openxmlformats.org/officeDocument/2006/relationships/hyperlink" Target="mailto:office@wpcfortmyers.org" TargetMode="External"/><Relationship Id="rId3241" Type="http://schemas.openxmlformats.org/officeDocument/2006/relationships/hyperlink" Target="http://nfm-pc.com/" TargetMode="External"/><Relationship Id="rId3240" Type="http://schemas.openxmlformats.org/officeDocument/2006/relationships/hyperlink" Target="mailto:newcreationsrq@icloud.com" TargetMode="External"/><Relationship Id="rId3243" Type="http://schemas.openxmlformats.org/officeDocument/2006/relationships/hyperlink" Target="http://www.oakriver.org/" TargetMode="External"/><Relationship Id="rId3242" Type="http://schemas.openxmlformats.org/officeDocument/2006/relationships/hyperlink" Target="mailto:danncecil@embarqmail.com" TargetMode="External"/><Relationship Id="rId3245" Type="http://schemas.openxmlformats.org/officeDocument/2006/relationships/hyperlink" Target="http://providencecapecoral.com/" TargetMode="External"/><Relationship Id="rId3244" Type="http://schemas.openxmlformats.org/officeDocument/2006/relationships/hyperlink" Target="mailto:office@oakriver.org" TargetMode="External"/><Relationship Id="rId3247" Type="http://schemas.openxmlformats.org/officeDocument/2006/relationships/hyperlink" Target="http://wpcfortmyers.org/" TargetMode="External"/><Relationship Id="rId3246" Type="http://schemas.openxmlformats.org/officeDocument/2006/relationships/hyperlink" Target="mailto:admin@providencecapecoral.com" TargetMode="External"/><Relationship Id="rId1499" Type="http://schemas.openxmlformats.org/officeDocument/2006/relationships/hyperlink" Target="http://mysaebit.org/" TargetMode="External"/><Relationship Id="rId668" Type="http://schemas.openxmlformats.org/officeDocument/2006/relationships/hyperlink" Target="mailto:gracepcafv@gmail.com" TargetMode="External"/><Relationship Id="rId667" Type="http://schemas.openxmlformats.org/officeDocument/2006/relationships/hyperlink" Target="http://www.gracefv.com/" TargetMode="External"/><Relationship Id="rId666" Type="http://schemas.openxmlformats.org/officeDocument/2006/relationships/hyperlink" Target="mailto:jay@downtownpresilm.org" TargetMode="External"/><Relationship Id="rId665" Type="http://schemas.openxmlformats.org/officeDocument/2006/relationships/hyperlink" Target="http://downtownpresilm.org/" TargetMode="External"/><Relationship Id="rId669" Type="http://schemas.openxmlformats.org/officeDocument/2006/relationships/hyperlink" Target="http://www.harvestpres.com/" TargetMode="External"/><Relationship Id="rId1490" Type="http://schemas.openxmlformats.org/officeDocument/2006/relationships/hyperlink" Target="mailto:newlifefaync@gmail.com" TargetMode="External"/><Relationship Id="rId660" Type="http://schemas.openxmlformats.org/officeDocument/2006/relationships/hyperlink" Target="mailto:ctk@ctkwilmington.org" TargetMode="External"/><Relationship Id="rId1491" Type="http://schemas.openxmlformats.org/officeDocument/2006/relationships/hyperlink" Target="http://ocalakpc.org/" TargetMode="External"/><Relationship Id="rId1492" Type="http://schemas.openxmlformats.org/officeDocument/2006/relationships/hyperlink" Target="mailto:okpc21@gmail.com" TargetMode="External"/><Relationship Id="rId1493" Type="http://schemas.openxmlformats.org/officeDocument/2006/relationships/hyperlink" Target="mailto:stephenlee6640@gmail.com" TargetMode="External"/><Relationship Id="rId1494" Type="http://schemas.openxmlformats.org/officeDocument/2006/relationships/hyperlink" Target="http://www.okpca.com/" TargetMode="External"/><Relationship Id="rId664" Type="http://schemas.openxmlformats.org/officeDocument/2006/relationships/hyperlink" Target="mailto:hello@cgsonline.org" TargetMode="External"/><Relationship Id="rId1495" Type="http://schemas.openxmlformats.org/officeDocument/2006/relationships/hyperlink" Target="mailto:jaelee4christ@hotmail.com" TargetMode="External"/><Relationship Id="rId663" Type="http://schemas.openxmlformats.org/officeDocument/2006/relationships/hyperlink" Target="http://www.cgsonline.org/" TargetMode="External"/><Relationship Id="rId1496" Type="http://schemas.openxmlformats.org/officeDocument/2006/relationships/hyperlink" Target="http://pckc.org/" TargetMode="External"/><Relationship Id="rId662" Type="http://schemas.openxmlformats.org/officeDocument/2006/relationships/hyperlink" Target="mailto:office@ctkraleigh.org" TargetMode="External"/><Relationship Id="rId1497" Type="http://schemas.openxmlformats.org/officeDocument/2006/relationships/hyperlink" Target="mailto:iamwatchingmovie@gmail.com" TargetMode="External"/><Relationship Id="rId661" Type="http://schemas.openxmlformats.org/officeDocument/2006/relationships/hyperlink" Target="http://ctkraleigh.org/" TargetMode="External"/><Relationship Id="rId1498" Type="http://schemas.openxmlformats.org/officeDocument/2006/relationships/hyperlink" Target="mailto:jcsongsaehan@hotmail.com" TargetMode="External"/><Relationship Id="rId1488" Type="http://schemas.openxmlformats.org/officeDocument/2006/relationships/hyperlink" Target="mailto:newchurch.ask@gmail.com" TargetMode="External"/><Relationship Id="rId1489" Type="http://schemas.openxmlformats.org/officeDocument/2006/relationships/hyperlink" Target="http://www.nlcc-nc.com/" TargetMode="External"/><Relationship Id="rId657" Type="http://schemas.openxmlformats.org/officeDocument/2006/relationships/hyperlink" Target="http://www.christpres.com/" TargetMode="External"/><Relationship Id="rId656" Type="http://schemas.openxmlformats.org/officeDocument/2006/relationships/hyperlink" Target="mailto:office@christourhopechurch.com" TargetMode="External"/><Relationship Id="rId655" Type="http://schemas.openxmlformats.org/officeDocument/2006/relationships/hyperlink" Target="http://www.christourhopechurch.com/" TargetMode="External"/><Relationship Id="rId654" Type="http://schemas.openxmlformats.org/officeDocument/2006/relationships/hyperlink" Target="mailto:byron@cccpca.org" TargetMode="External"/><Relationship Id="rId659" Type="http://schemas.openxmlformats.org/officeDocument/2006/relationships/hyperlink" Target="http://www.ctkwilmington.org/" TargetMode="External"/><Relationship Id="rId658" Type="http://schemas.openxmlformats.org/officeDocument/2006/relationships/hyperlink" Target="mailto:office@christpres.com" TargetMode="External"/><Relationship Id="rId1480" Type="http://schemas.openxmlformats.org/officeDocument/2006/relationships/hyperlink" Target="mailto:jesusl0v2@gmail.com" TargetMode="External"/><Relationship Id="rId1481" Type="http://schemas.openxmlformats.org/officeDocument/2006/relationships/hyperlink" Target="http://www.kpcmacon.org/" TargetMode="External"/><Relationship Id="rId1482" Type="http://schemas.openxmlformats.org/officeDocument/2006/relationships/hyperlink" Target="mailto:hongjs3@gmail.com" TargetMode="External"/><Relationship Id="rId1483" Type="http://schemas.openxmlformats.org/officeDocument/2006/relationships/hyperlink" Target="http://openkingdom.org/" TargetMode="External"/><Relationship Id="rId653" Type="http://schemas.openxmlformats.org/officeDocument/2006/relationships/hyperlink" Target="http://www.cccpca.org/" TargetMode="External"/><Relationship Id="rId1484" Type="http://schemas.openxmlformats.org/officeDocument/2006/relationships/hyperlink" Target="mailto:openkingdom@yahoo.com" TargetMode="External"/><Relationship Id="rId652" Type="http://schemas.openxmlformats.org/officeDocument/2006/relationships/hyperlink" Target="mailto:tim@christchurchdunn.com" TargetMode="External"/><Relationship Id="rId1485" Type="http://schemas.openxmlformats.org/officeDocument/2006/relationships/hyperlink" Target="http://www.mokpca.com/" TargetMode="External"/><Relationship Id="rId651" Type="http://schemas.openxmlformats.org/officeDocument/2006/relationships/hyperlink" Target="http://christchurchdunn.com/" TargetMode="External"/><Relationship Id="rId1486" Type="http://schemas.openxmlformats.org/officeDocument/2006/relationships/hyperlink" Target="mailto:godstori@gmail.com" TargetMode="External"/><Relationship Id="rId650" Type="http://schemas.openxmlformats.org/officeDocument/2006/relationships/hyperlink" Target="mailto:john@christchurchclayton.org" TargetMode="External"/><Relationship Id="rId1487" Type="http://schemas.openxmlformats.org/officeDocument/2006/relationships/hyperlink" Target="http://www.newchurchatl.net/" TargetMode="External"/><Relationship Id="rId3216" Type="http://schemas.openxmlformats.org/officeDocument/2006/relationships/hyperlink" Target="http://www.westtownchurch.org/" TargetMode="External"/><Relationship Id="rId3215" Type="http://schemas.openxmlformats.org/officeDocument/2006/relationships/hyperlink" Target="mailto:office@wpcbrandon.org" TargetMode="External"/><Relationship Id="rId3218" Type="http://schemas.openxmlformats.org/officeDocument/2006/relationships/hyperlink" Target="http://www.arpca.org/" TargetMode="External"/><Relationship Id="rId3217" Type="http://schemas.openxmlformats.org/officeDocument/2006/relationships/hyperlink" Target="mailto:office@westtownchurch.org" TargetMode="External"/><Relationship Id="rId3219" Type="http://schemas.openxmlformats.org/officeDocument/2006/relationships/hyperlink" Target="mailto:office@arpca.org" TargetMode="External"/><Relationship Id="rId689" Type="http://schemas.openxmlformats.org/officeDocument/2006/relationships/hyperlink" Target="mailto:WaysidePCA@proton.me" TargetMode="External"/><Relationship Id="rId688" Type="http://schemas.openxmlformats.org/officeDocument/2006/relationships/hyperlink" Target="http://waysidepca.org/" TargetMode="External"/><Relationship Id="rId687" Type="http://schemas.openxmlformats.org/officeDocument/2006/relationships/hyperlink" Target="mailto:evans.norm50@gmail.com" TargetMode="External"/><Relationship Id="rId682" Type="http://schemas.openxmlformats.org/officeDocument/2006/relationships/hyperlink" Target="http://reslifenc.org/" TargetMode="External"/><Relationship Id="rId681" Type="http://schemas.openxmlformats.org/officeDocument/2006/relationships/hyperlink" Target="mailto:office@redeemerpca.net" TargetMode="External"/><Relationship Id="rId680" Type="http://schemas.openxmlformats.org/officeDocument/2006/relationships/hyperlink" Target="http://www.redeemerpca.com/" TargetMode="External"/><Relationship Id="rId3210" Type="http://schemas.openxmlformats.org/officeDocument/2006/relationships/hyperlink" Target="http://www.trinitylakeland.org/" TargetMode="External"/><Relationship Id="rId686" Type="http://schemas.openxmlformats.org/officeDocument/2006/relationships/hyperlink" Target="http://villagechapelpcanewbern.org/" TargetMode="External"/><Relationship Id="rId3212" Type="http://schemas.openxmlformats.org/officeDocument/2006/relationships/hyperlink" Target="http://www.upctampa.com/" TargetMode="External"/><Relationship Id="rId685" Type="http://schemas.openxmlformats.org/officeDocument/2006/relationships/hyperlink" Target="mailto:corey@trinityparkchurch.org" TargetMode="External"/><Relationship Id="rId3211" Type="http://schemas.openxmlformats.org/officeDocument/2006/relationships/hyperlink" Target="mailto:trinity@trinitylakeland.org" TargetMode="External"/><Relationship Id="rId684" Type="http://schemas.openxmlformats.org/officeDocument/2006/relationships/hyperlink" Target="http://trinityparkchurch.org/" TargetMode="External"/><Relationship Id="rId3214" Type="http://schemas.openxmlformats.org/officeDocument/2006/relationships/hyperlink" Target="http://www.wpcbrandon.org/" TargetMode="External"/><Relationship Id="rId683" Type="http://schemas.openxmlformats.org/officeDocument/2006/relationships/hyperlink" Target="mailto:connect@reslifenc.org" TargetMode="External"/><Relationship Id="rId3213" Type="http://schemas.openxmlformats.org/officeDocument/2006/relationships/hyperlink" Target="mailto:wright@upctampa.com" TargetMode="External"/><Relationship Id="rId3205" Type="http://schemas.openxmlformats.org/officeDocument/2006/relationships/hyperlink" Target="http://www.strongtower.org/" TargetMode="External"/><Relationship Id="rId3204" Type="http://schemas.openxmlformats.org/officeDocument/2006/relationships/hyperlink" Target="mailto:sppcinfo@stpetepca.org" TargetMode="External"/><Relationship Id="rId3207" Type="http://schemas.openxmlformats.org/officeDocument/2006/relationships/hyperlink" Target="http://www.tampabaypresbyterian.org/" TargetMode="External"/><Relationship Id="rId3206" Type="http://schemas.openxmlformats.org/officeDocument/2006/relationships/hyperlink" Target="mailto:info@strongtower.org" TargetMode="External"/><Relationship Id="rId3209" Type="http://schemas.openxmlformats.org/officeDocument/2006/relationships/hyperlink" Target="mailto:sking@briarwood.org" TargetMode="External"/><Relationship Id="rId3208" Type="http://schemas.openxmlformats.org/officeDocument/2006/relationships/hyperlink" Target="mailto:office@tampabaypresbyterian.org" TargetMode="External"/><Relationship Id="rId679" Type="http://schemas.openxmlformats.org/officeDocument/2006/relationships/hyperlink" Target="mailto:info@reconciliationrdu.org" TargetMode="External"/><Relationship Id="rId678" Type="http://schemas.openxmlformats.org/officeDocument/2006/relationships/hyperlink" Target="http://www.reconciliationrdu.com/" TargetMode="External"/><Relationship Id="rId677" Type="http://schemas.openxmlformats.org/officeDocument/2006/relationships/hyperlink" Target="http://progressivepresbyterianchurchprinceton.weebly.com/" TargetMode="External"/><Relationship Id="rId676" Type="http://schemas.openxmlformats.org/officeDocument/2006/relationships/hyperlink" Target="mailto:secretary@peacepca.org" TargetMode="External"/><Relationship Id="rId671" Type="http://schemas.openxmlformats.org/officeDocument/2006/relationships/hyperlink" Target="http://www.midtown-church.org/" TargetMode="External"/><Relationship Id="rId670" Type="http://schemas.openxmlformats.org/officeDocument/2006/relationships/hyperlink" Target="mailto:harvest@harvestpres.com" TargetMode="External"/><Relationship Id="rId675" Type="http://schemas.openxmlformats.org/officeDocument/2006/relationships/hyperlink" Target="http://www.peacepca.org/" TargetMode="External"/><Relationship Id="rId3201" Type="http://schemas.openxmlformats.org/officeDocument/2006/relationships/hyperlink" Target="http://www.redeemerwinterhaven.org/" TargetMode="External"/><Relationship Id="rId674" Type="http://schemas.openxmlformats.org/officeDocument/2006/relationships/hyperlink" Target="mailto:adamchristiansen@gmail.com" TargetMode="External"/><Relationship Id="rId3200" Type="http://schemas.openxmlformats.org/officeDocument/2006/relationships/hyperlink" Target="mailto:kristin@redeemerlakeland.org" TargetMode="External"/><Relationship Id="rId673" Type="http://schemas.openxmlformats.org/officeDocument/2006/relationships/hyperlink" Target="http://pamlicopresbyterianchurch.blogspot.com/" TargetMode="External"/><Relationship Id="rId3203" Type="http://schemas.openxmlformats.org/officeDocument/2006/relationships/hyperlink" Target="http://www.stpetepca.org/" TargetMode="External"/><Relationship Id="rId672" Type="http://schemas.openxmlformats.org/officeDocument/2006/relationships/hyperlink" Target="mailto:admin@midtown-church.org" TargetMode="External"/><Relationship Id="rId3202" Type="http://schemas.openxmlformats.org/officeDocument/2006/relationships/hyperlink" Target="mailto:info@redeemerwinterhaven.org" TargetMode="External"/><Relationship Id="rId190" Type="http://schemas.openxmlformats.org/officeDocument/2006/relationships/hyperlink" Target="http://www.gracevancouver.com/" TargetMode="External"/><Relationship Id="rId194" Type="http://schemas.openxmlformats.org/officeDocument/2006/relationships/hyperlink" Target="http://www.newcitychurch.ca/" TargetMode="External"/><Relationship Id="rId193" Type="http://schemas.openxmlformats.org/officeDocument/2006/relationships/hyperlink" Target="mailto:info@lighthousechurch.ca" TargetMode="External"/><Relationship Id="rId192" Type="http://schemas.openxmlformats.org/officeDocument/2006/relationships/hyperlink" Target="http://lighthousechurch.ca/" TargetMode="External"/><Relationship Id="rId191" Type="http://schemas.openxmlformats.org/officeDocument/2006/relationships/hyperlink" Target="mailto:mail@gracevancouver.com" TargetMode="External"/><Relationship Id="rId187" Type="http://schemas.openxmlformats.org/officeDocument/2006/relationships/hyperlink" Target="mailto:faithvanpca@gmail.com" TargetMode="External"/><Relationship Id="rId186" Type="http://schemas.openxmlformats.org/officeDocument/2006/relationships/hyperlink" Target="http://www.faithvan.com/" TargetMode="External"/><Relationship Id="rId185" Type="http://schemas.openxmlformats.org/officeDocument/2006/relationships/hyperlink" Target="mailto:office@crestwoodpca.ca" TargetMode="External"/><Relationship Id="rId184" Type="http://schemas.openxmlformats.org/officeDocument/2006/relationships/hyperlink" Target="http://www.crestwoodpca.ca/" TargetMode="External"/><Relationship Id="rId189" Type="http://schemas.openxmlformats.org/officeDocument/2006/relationships/hyperlink" Target="mailto:freegracevernon@gmail.com" TargetMode="External"/><Relationship Id="rId188" Type="http://schemas.openxmlformats.org/officeDocument/2006/relationships/hyperlink" Target="http://www.freegracevernon.com/" TargetMode="External"/><Relationship Id="rId183" Type="http://schemas.openxmlformats.org/officeDocument/2006/relationships/hyperlink" Target="mailto:office.agccl.pca@gmail.com" TargetMode="External"/><Relationship Id="rId182" Type="http://schemas.openxmlformats.org/officeDocument/2006/relationships/hyperlink" Target="http://www.agccl.org/" TargetMode="External"/><Relationship Id="rId181" Type="http://schemas.openxmlformats.org/officeDocument/2006/relationships/hyperlink" Target="mailto:office@woodruffroad.com" TargetMode="External"/><Relationship Id="rId180" Type="http://schemas.openxmlformats.org/officeDocument/2006/relationships/hyperlink" Target="http://www.woodruffroad.com/" TargetMode="External"/><Relationship Id="rId176" Type="http://schemas.openxmlformats.org/officeDocument/2006/relationships/hyperlink" Target="http://www.smyrnanewberry.com/" TargetMode="External"/><Relationship Id="rId175" Type="http://schemas.openxmlformats.org/officeDocument/2006/relationships/hyperlink" Target="mailto:info@spcgreenville.org" TargetMode="External"/><Relationship Id="rId174" Type="http://schemas.openxmlformats.org/officeDocument/2006/relationships/hyperlink" Target="http://www.spcgreenville.org/" TargetMode="External"/><Relationship Id="rId173" Type="http://schemas.openxmlformats.org/officeDocument/2006/relationships/hyperlink" Target="mailto:church@roebuckpca.com" TargetMode="External"/><Relationship Id="rId179" Type="http://schemas.openxmlformats.org/officeDocument/2006/relationships/hyperlink" Target="mailto:info@wmpres.com" TargetMode="External"/><Relationship Id="rId178" Type="http://schemas.openxmlformats.org/officeDocument/2006/relationships/hyperlink" Target="http://wmpres.com/" TargetMode="External"/><Relationship Id="rId177" Type="http://schemas.openxmlformats.org/officeDocument/2006/relationships/hyperlink" Target="mailto:dan@smyrnanewberry.com" TargetMode="External"/><Relationship Id="rId198" Type="http://schemas.openxmlformats.org/officeDocument/2006/relationships/hyperlink" Target="http://www.woodgreenpca.org/" TargetMode="External"/><Relationship Id="rId197" Type="http://schemas.openxmlformats.org/officeDocument/2006/relationships/hyperlink" Target="mailto:admin@westminsterchapelpca.ca" TargetMode="External"/><Relationship Id="rId196" Type="http://schemas.openxmlformats.org/officeDocument/2006/relationships/hyperlink" Target="http://www.westminsterchapelpca.ca/" TargetMode="External"/><Relationship Id="rId195" Type="http://schemas.openxmlformats.org/officeDocument/2006/relationships/hyperlink" Target="mailto:office@newcitychurch.ca" TargetMode="External"/><Relationship Id="rId199" Type="http://schemas.openxmlformats.org/officeDocument/2006/relationships/hyperlink" Target="mailto:office@woodgreenpca.org" TargetMode="External"/><Relationship Id="rId150" Type="http://schemas.openxmlformats.org/officeDocument/2006/relationships/hyperlink" Target="mailto:ruthie@mtcalvary.org" TargetMode="External"/><Relationship Id="rId149" Type="http://schemas.openxmlformats.org/officeDocument/2006/relationships/hyperlink" Target="http://www.mtcalvary.org/" TargetMode="External"/><Relationship Id="rId148" Type="http://schemas.openxmlformats.org/officeDocument/2006/relationships/hyperlink" Target="mailto:info@mitchellroad.org" TargetMode="External"/><Relationship Id="rId3270" Type="http://schemas.openxmlformats.org/officeDocument/2006/relationships/hyperlink" Target="http://www.manorpresbyterian.com/" TargetMode="External"/><Relationship Id="rId3272" Type="http://schemas.openxmlformats.org/officeDocument/2006/relationships/hyperlink" Target="http://newcovfel.org/" TargetMode="External"/><Relationship Id="rId3271" Type="http://schemas.openxmlformats.org/officeDocument/2006/relationships/hyperlink" Target="mailto:office@manorpresbyterian.com" TargetMode="External"/><Relationship Id="rId143" Type="http://schemas.openxmlformats.org/officeDocument/2006/relationships/hyperlink" Target="mailto:lebanonpresby@gmail.com" TargetMode="External"/><Relationship Id="rId3274" Type="http://schemas.openxmlformats.org/officeDocument/2006/relationships/hyperlink" Target="http://www.newlifeyorkpca.com/" TargetMode="External"/><Relationship Id="rId142" Type="http://schemas.openxmlformats.org/officeDocument/2006/relationships/hyperlink" Target="http://lebanonpca-abbeville.com/" TargetMode="External"/><Relationship Id="rId3273" Type="http://schemas.openxmlformats.org/officeDocument/2006/relationships/hyperlink" Target="mailto:newcov@newcovfel.org" TargetMode="External"/><Relationship Id="rId141" Type="http://schemas.openxmlformats.org/officeDocument/2006/relationships/hyperlink" Target="mailto:office@horizonchurch.org" TargetMode="External"/><Relationship Id="rId3276" Type="http://schemas.openxmlformats.org/officeDocument/2006/relationships/hyperlink" Target="http://www.oakwoodpca.org/" TargetMode="External"/><Relationship Id="rId140" Type="http://schemas.openxmlformats.org/officeDocument/2006/relationships/hyperlink" Target="http://www.horizonchurch.org/" TargetMode="External"/><Relationship Id="rId3275" Type="http://schemas.openxmlformats.org/officeDocument/2006/relationships/hyperlink" Target="mailto:admin@newlifeyorkpca.com" TargetMode="External"/><Relationship Id="rId147" Type="http://schemas.openxmlformats.org/officeDocument/2006/relationships/hyperlink" Target="http://www.mitchellroad.org/" TargetMode="External"/><Relationship Id="rId3278" Type="http://schemas.openxmlformats.org/officeDocument/2006/relationships/hyperlink" Target="http://www.proclamationpca.com/" TargetMode="External"/><Relationship Id="rId146" Type="http://schemas.openxmlformats.org/officeDocument/2006/relationships/hyperlink" Target="mailto:livinghopeanderson@gmail.com" TargetMode="External"/><Relationship Id="rId3277" Type="http://schemas.openxmlformats.org/officeDocument/2006/relationships/hyperlink" Target="mailto:churchoffice@oakwoodpca.org" TargetMode="External"/><Relationship Id="rId145" Type="http://schemas.openxmlformats.org/officeDocument/2006/relationships/hyperlink" Target="http://www.livinghopeanderson.com/" TargetMode="External"/><Relationship Id="rId144" Type="http://schemas.openxmlformats.org/officeDocument/2006/relationships/hyperlink" Target="mailto:libertyspringspca@gmail.com" TargetMode="External"/><Relationship Id="rId3279" Type="http://schemas.openxmlformats.org/officeDocument/2006/relationships/hyperlink" Target="mailto:office@proclamationpca.com" TargetMode="External"/><Relationship Id="rId139" Type="http://schemas.openxmlformats.org/officeDocument/2006/relationships/hyperlink" Target="mailto:mail@gpc-pca.org" TargetMode="External"/><Relationship Id="rId138" Type="http://schemas.openxmlformats.org/officeDocument/2006/relationships/hyperlink" Target="http://greenwoodpres.com/" TargetMode="External"/><Relationship Id="rId137" Type="http://schemas.openxmlformats.org/officeDocument/2006/relationships/hyperlink" Target="mailto:admin@gracespartanburg.com" TargetMode="External"/><Relationship Id="rId3261" Type="http://schemas.openxmlformats.org/officeDocument/2006/relationships/hyperlink" Target="mailto:office@hanovervalley.org" TargetMode="External"/><Relationship Id="rId3260" Type="http://schemas.openxmlformats.org/officeDocument/2006/relationships/hyperlink" Target="http://www.hanovervalley.org/" TargetMode="External"/><Relationship Id="rId132" Type="http://schemas.openxmlformats.org/officeDocument/2006/relationships/hyperlink" Target="http://www.goodshepgvl.com/" TargetMode="External"/><Relationship Id="rId3263" Type="http://schemas.openxmlformats.org/officeDocument/2006/relationships/hyperlink" Target="mailto:officeatharvestpca@gmail.com" TargetMode="External"/><Relationship Id="rId131" Type="http://schemas.openxmlformats.org/officeDocument/2006/relationships/hyperlink" Target="mailto:fultonchurch@bellsouth.net" TargetMode="External"/><Relationship Id="rId3262" Type="http://schemas.openxmlformats.org/officeDocument/2006/relationships/hyperlink" Target="http://www.harvestchurchlancaster.org/" TargetMode="External"/><Relationship Id="rId130" Type="http://schemas.openxmlformats.org/officeDocument/2006/relationships/hyperlink" Target="http://www.fultonpca.org/" TargetMode="External"/><Relationship Id="rId3265" Type="http://schemas.openxmlformats.org/officeDocument/2006/relationships/hyperlink" Target="mailto:office@hersheypca.com" TargetMode="External"/><Relationship Id="rId3264" Type="http://schemas.openxmlformats.org/officeDocument/2006/relationships/hyperlink" Target="http://hersheypca.com/" TargetMode="External"/><Relationship Id="rId136" Type="http://schemas.openxmlformats.org/officeDocument/2006/relationships/hyperlink" Target="http://www.gracespartanburg.com/" TargetMode="External"/><Relationship Id="rId3267" Type="http://schemas.openxmlformats.org/officeDocument/2006/relationships/hyperlink" Target="mailto:secretary@hopechurchpca.com" TargetMode="External"/><Relationship Id="rId135" Type="http://schemas.openxmlformats.org/officeDocument/2006/relationships/hyperlink" Target="mailto:office@graceandpeacepres.com" TargetMode="External"/><Relationship Id="rId3266" Type="http://schemas.openxmlformats.org/officeDocument/2006/relationships/hyperlink" Target="http://www.hopechurchpca.com/" TargetMode="External"/><Relationship Id="rId134" Type="http://schemas.openxmlformats.org/officeDocument/2006/relationships/hyperlink" Target="http://graceandpeacepres.com/" TargetMode="External"/><Relationship Id="rId3269" Type="http://schemas.openxmlformats.org/officeDocument/2006/relationships/hyperlink" Target="mailto:cvicta@lebanonvalleypca.com" TargetMode="External"/><Relationship Id="rId133" Type="http://schemas.openxmlformats.org/officeDocument/2006/relationships/hyperlink" Target="mailto:emily@goodshepgvl.com" TargetMode="External"/><Relationship Id="rId3268" Type="http://schemas.openxmlformats.org/officeDocument/2006/relationships/hyperlink" Target="http://lebanonvalleypca.com/" TargetMode="External"/><Relationship Id="rId172" Type="http://schemas.openxmlformats.org/officeDocument/2006/relationships/hyperlink" Target="http://roebuckpca.com/" TargetMode="External"/><Relationship Id="rId171" Type="http://schemas.openxmlformats.org/officeDocument/2006/relationships/hyperlink" Target="mailto:velmafaulkner@yahoo.com" TargetMode="External"/><Relationship Id="rId170" Type="http://schemas.openxmlformats.org/officeDocument/2006/relationships/hyperlink" Target="mailto:jonathan@resurrectiongvl.com" TargetMode="External"/><Relationship Id="rId3290" Type="http://schemas.openxmlformats.org/officeDocument/2006/relationships/hyperlink" Target="http://www.trinityhbg.com/" TargetMode="External"/><Relationship Id="rId3292" Type="http://schemas.openxmlformats.org/officeDocument/2006/relationships/hyperlink" Target="http://www.westpca.com/" TargetMode="External"/><Relationship Id="rId3291" Type="http://schemas.openxmlformats.org/officeDocument/2006/relationships/hyperlink" Target="mailto:info@trinityhbg.com" TargetMode="External"/><Relationship Id="rId3294" Type="http://schemas.openxmlformats.org/officeDocument/2006/relationships/hyperlink" Target="http://www.wheatlandpca.org/" TargetMode="External"/><Relationship Id="rId3293" Type="http://schemas.openxmlformats.org/officeDocument/2006/relationships/hyperlink" Target="mailto:office@westpca.com" TargetMode="External"/><Relationship Id="rId165" Type="http://schemas.openxmlformats.org/officeDocument/2006/relationships/hyperlink" Target="http://www.redeemerpres.church/" TargetMode="External"/><Relationship Id="rId3296" Type="http://schemas.openxmlformats.org/officeDocument/2006/relationships/hyperlink" Target="http://www.chattvalleypca.org/" TargetMode="External"/><Relationship Id="rId164" Type="http://schemas.openxmlformats.org/officeDocument/2006/relationships/hyperlink" Target="mailto:providencespartanburg@gmail.com" TargetMode="External"/><Relationship Id="rId3295" Type="http://schemas.openxmlformats.org/officeDocument/2006/relationships/hyperlink" Target="mailto:bboone@wheatlandpca.org" TargetMode="External"/><Relationship Id="rId163" Type="http://schemas.openxmlformats.org/officeDocument/2006/relationships/hyperlink" Target="http://www.providencepresbyterianchurch.com/" TargetMode="External"/><Relationship Id="rId3298" Type="http://schemas.openxmlformats.org/officeDocument/2006/relationships/hyperlink" Target="http://cometochrist.church/" TargetMode="External"/><Relationship Id="rId162" Type="http://schemas.openxmlformats.org/officeDocument/2006/relationships/hyperlink" Target="mailto:powellpresbyterian@gmail.com" TargetMode="External"/><Relationship Id="rId3297" Type="http://schemas.openxmlformats.org/officeDocument/2006/relationships/hyperlink" Target="mailto:secretary@chattvalleypca.org" TargetMode="External"/><Relationship Id="rId169" Type="http://schemas.openxmlformats.org/officeDocument/2006/relationships/hyperlink" Target="http://www.resurrectiongvl.com/" TargetMode="External"/><Relationship Id="rId168" Type="http://schemas.openxmlformats.org/officeDocument/2006/relationships/hyperlink" Target="mailto:office@reidvillepca.org" TargetMode="External"/><Relationship Id="rId3299" Type="http://schemas.openxmlformats.org/officeDocument/2006/relationships/hyperlink" Target="mailto:office@cometochrist.church" TargetMode="External"/><Relationship Id="rId167" Type="http://schemas.openxmlformats.org/officeDocument/2006/relationships/hyperlink" Target="http://reidvillepca.org/" TargetMode="External"/><Relationship Id="rId166" Type="http://schemas.openxmlformats.org/officeDocument/2006/relationships/hyperlink" Target="mailto:admin@redeemerpres.church" TargetMode="External"/><Relationship Id="rId161" Type="http://schemas.openxmlformats.org/officeDocument/2006/relationships/hyperlink" Target="http://powellpresbyterianchurch.org/" TargetMode="External"/><Relationship Id="rId160" Type="http://schemas.openxmlformats.org/officeDocument/2006/relationships/hyperlink" Target="mailto:office@palmettohills.com" TargetMode="External"/><Relationship Id="rId159" Type="http://schemas.openxmlformats.org/officeDocument/2006/relationships/hyperlink" Target="http://www.palmettohills.com/" TargetMode="External"/><Relationship Id="rId3281" Type="http://schemas.openxmlformats.org/officeDocument/2006/relationships/hyperlink" Target="mailto:ppc@yorkpca.org" TargetMode="External"/><Relationship Id="rId3280" Type="http://schemas.openxmlformats.org/officeDocument/2006/relationships/hyperlink" Target="http://www.yorkpca.org/" TargetMode="External"/><Relationship Id="rId3283" Type="http://schemas.openxmlformats.org/officeDocument/2006/relationships/hyperlink" Target="mailto:jeff@redeemerchurchpca.com" TargetMode="External"/><Relationship Id="rId3282" Type="http://schemas.openxmlformats.org/officeDocument/2006/relationships/hyperlink" Target="http://www.redeemerchurchpca.com/" TargetMode="External"/><Relationship Id="rId154" Type="http://schemas.openxmlformats.org/officeDocument/2006/relationships/hyperlink" Target="http://newhopeabbeville.org/" TargetMode="External"/><Relationship Id="rId3285" Type="http://schemas.openxmlformats.org/officeDocument/2006/relationships/hyperlink" Target="mailto:office@ephratarpc.com" TargetMode="External"/><Relationship Id="rId153" Type="http://schemas.openxmlformats.org/officeDocument/2006/relationships/hyperlink" Target="mailto:bstoddardoakgrove@att.net" TargetMode="External"/><Relationship Id="rId3284" Type="http://schemas.openxmlformats.org/officeDocument/2006/relationships/hyperlink" Target="http://www.ephratarpc.com/" TargetMode="External"/><Relationship Id="rId152" Type="http://schemas.openxmlformats.org/officeDocument/2006/relationships/hyperlink" Target="mailto:office@ncchurch.net" TargetMode="External"/><Relationship Id="rId3287" Type="http://schemas.openxmlformats.org/officeDocument/2006/relationships/hyperlink" Target="mailto:office@secondcitychurch.org" TargetMode="External"/><Relationship Id="rId151" Type="http://schemas.openxmlformats.org/officeDocument/2006/relationships/hyperlink" Target="http://www.ncchurch.net/" TargetMode="External"/><Relationship Id="rId3286" Type="http://schemas.openxmlformats.org/officeDocument/2006/relationships/hyperlink" Target="http://www.secondcitychurch.org/" TargetMode="External"/><Relationship Id="rId158" Type="http://schemas.openxmlformats.org/officeDocument/2006/relationships/hyperlink" Target="mailto:office@oconeepres.org" TargetMode="External"/><Relationship Id="rId3289" Type="http://schemas.openxmlformats.org/officeDocument/2006/relationships/hyperlink" Target="mailto:contact@ststephenpca.org" TargetMode="External"/><Relationship Id="rId157" Type="http://schemas.openxmlformats.org/officeDocument/2006/relationships/hyperlink" Target="http://oconeepres.org/" TargetMode="External"/><Relationship Id="rId3288" Type="http://schemas.openxmlformats.org/officeDocument/2006/relationships/hyperlink" Target="http://ststephenpca.org/" TargetMode="External"/><Relationship Id="rId156" Type="http://schemas.openxmlformats.org/officeDocument/2006/relationships/hyperlink" Target="mailto:nhpca@bellsouth.net" TargetMode="External"/><Relationship Id="rId155" Type="http://schemas.openxmlformats.org/officeDocument/2006/relationships/hyperlink" Target="mailto:newhopeabbevilleoffice@gmail.com" TargetMode="External"/><Relationship Id="rId2820" Type="http://schemas.openxmlformats.org/officeDocument/2006/relationships/hyperlink" Target="mailto:chapelrcm@gmail.com" TargetMode="External"/><Relationship Id="rId2821" Type="http://schemas.openxmlformats.org/officeDocument/2006/relationships/hyperlink" Target="http://christchurchpres.org/" TargetMode="External"/><Relationship Id="rId2822" Type="http://schemas.openxmlformats.org/officeDocument/2006/relationships/hyperlink" Target="mailto:secretary@ChristChurchPres.org" TargetMode="External"/><Relationship Id="rId2823" Type="http://schemas.openxmlformats.org/officeDocument/2006/relationships/hyperlink" Target="http://www.cliffwoodpca.com/" TargetMode="External"/><Relationship Id="rId2824" Type="http://schemas.openxmlformats.org/officeDocument/2006/relationships/hyperlink" Target="mailto:cliffwoodpca@cliffwoodpca.com" TargetMode="External"/><Relationship Id="rId2825" Type="http://schemas.openxmlformats.org/officeDocument/2006/relationships/hyperlink" Target="http://covenantdublin.com/" TargetMode="External"/><Relationship Id="rId2826" Type="http://schemas.openxmlformats.org/officeDocument/2006/relationships/hyperlink" Target="http://fpcwaynesboro.org/" TargetMode="External"/><Relationship Id="rId2827" Type="http://schemas.openxmlformats.org/officeDocument/2006/relationships/hyperlink" Target="mailto:fpcwaynesboro@gmail.com" TargetMode="External"/><Relationship Id="rId2828" Type="http://schemas.openxmlformats.org/officeDocument/2006/relationships/hyperlink" Target="http://www.firstpresaugusta.org/" TargetMode="External"/><Relationship Id="rId2829" Type="http://schemas.openxmlformats.org/officeDocument/2006/relationships/hyperlink" Target="mailto:churchoffice@firstpresaugusta.org" TargetMode="External"/><Relationship Id="rId2810" Type="http://schemas.openxmlformats.org/officeDocument/2006/relationships/hyperlink" Target="mailto:info@trinitybozeman.org" TargetMode="External"/><Relationship Id="rId2811" Type="http://schemas.openxmlformats.org/officeDocument/2006/relationships/hyperlink" Target="http://www.trcco.org/" TargetMode="External"/><Relationship Id="rId2812" Type="http://schemas.openxmlformats.org/officeDocument/2006/relationships/hyperlink" Target="mailto:zpkruis@gmail.com" TargetMode="External"/><Relationship Id="rId2813" Type="http://schemas.openxmlformats.org/officeDocument/2006/relationships/hyperlink" Target="http://www.trinitymontrose.org/" TargetMode="External"/><Relationship Id="rId2814" Type="http://schemas.openxmlformats.org/officeDocument/2006/relationships/hyperlink" Target="mailto:nufdt@protonmail.com" TargetMode="External"/><Relationship Id="rId2815" Type="http://schemas.openxmlformats.org/officeDocument/2006/relationships/hyperlink" Target="http://www.v7pc.org/" TargetMode="External"/><Relationship Id="rId2816" Type="http://schemas.openxmlformats.org/officeDocument/2006/relationships/hyperlink" Target="mailto:v7pc@v7pc.org" TargetMode="External"/><Relationship Id="rId2817" Type="http://schemas.openxmlformats.org/officeDocument/2006/relationships/hyperlink" Target="http://waypointcos.org/" TargetMode="External"/><Relationship Id="rId2818" Type="http://schemas.openxmlformats.org/officeDocument/2006/relationships/hyperlink" Target="mailto:hello@waypointcos.org" TargetMode="External"/><Relationship Id="rId2819" Type="http://schemas.openxmlformats.org/officeDocument/2006/relationships/hyperlink" Target="http://www.chapelinthegardens.org/" TargetMode="External"/><Relationship Id="rId1510" Type="http://schemas.openxmlformats.org/officeDocument/2006/relationships/hyperlink" Target="mailto:revivalq@gmail.com" TargetMode="External"/><Relationship Id="rId2841" Type="http://schemas.openxmlformats.org/officeDocument/2006/relationships/hyperlink" Target="mailto:newcovpres@gmail.com" TargetMode="External"/><Relationship Id="rId1511" Type="http://schemas.openxmlformats.org/officeDocument/2006/relationships/hyperlink" Target="http://yeahyangpca.org/" TargetMode="External"/><Relationship Id="rId2842" Type="http://schemas.openxmlformats.org/officeDocument/2006/relationships/hyperlink" Target="mailto:scot1715@att.net" TargetMode="External"/><Relationship Id="rId1512" Type="http://schemas.openxmlformats.org/officeDocument/2006/relationships/hyperlink" Target="mailto:pastordaniel214@gmail.com" TargetMode="External"/><Relationship Id="rId2843" Type="http://schemas.openxmlformats.org/officeDocument/2006/relationships/hyperlink" Target="http://www.redeemerevans.org/" TargetMode="External"/><Relationship Id="rId1513" Type="http://schemas.openxmlformats.org/officeDocument/2006/relationships/hyperlink" Target="mailto:gracechurch56@gmail.com" TargetMode="External"/><Relationship Id="rId2844" Type="http://schemas.openxmlformats.org/officeDocument/2006/relationships/hyperlink" Target="mailto:office@redeemerevans.org" TargetMode="External"/><Relationship Id="rId1514" Type="http://schemas.openxmlformats.org/officeDocument/2006/relationships/hyperlink" Target="mailto:pospe@juno.com" TargetMode="External"/><Relationship Id="rId2845" Type="http://schemas.openxmlformats.org/officeDocument/2006/relationships/hyperlink" Target="http://redeemerbrunswick.com/" TargetMode="External"/><Relationship Id="rId1515" Type="http://schemas.openxmlformats.org/officeDocument/2006/relationships/hyperlink" Target="http://dallasdream.org/" TargetMode="External"/><Relationship Id="rId2846" Type="http://schemas.openxmlformats.org/officeDocument/2006/relationships/hyperlink" Target="mailto:redeemerbrunswickevents@gmail.com" TargetMode="External"/><Relationship Id="rId1516" Type="http://schemas.openxmlformats.org/officeDocument/2006/relationships/hyperlink" Target="mailto:dallasdreamch@gmail.com" TargetMode="External"/><Relationship Id="rId2847" Type="http://schemas.openxmlformats.org/officeDocument/2006/relationships/hyperlink" Target="http://www.kirkpca.org/" TargetMode="External"/><Relationship Id="rId1517" Type="http://schemas.openxmlformats.org/officeDocument/2006/relationships/hyperlink" Target="mailto:harang1112@gmail.com" TargetMode="External"/><Relationship Id="rId2848" Type="http://schemas.openxmlformats.org/officeDocument/2006/relationships/hyperlink" Target="mailto:kirkoffice@kirkpca.org" TargetMode="External"/><Relationship Id="rId1518" Type="http://schemas.openxmlformats.org/officeDocument/2006/relationships/hyperlink" Target="http://joyfulpca.org/" TargetMode="External"/><Relationship Id="rId2849" Type="http://schemas.openxmlformats.org/officeDocument/2006/relationships/hyperlink" Target="http://www.tpcstatesboro.com/" TargetMode="External"/><Relationship Id="rId1519" Type="http://schemas.openxmlformats.org/officeDocument/2006/relationships/hyperlink" Target="mailto:joyfulpca@gmail.com" TargetMode="External"/><Relationship Id="rId2840" Type="http://schemas.openxmlformats.org/officeDocument/2006/relationships/hyperlink" Target="http://www.newcovpres.com/" TargetMode="External"/><Relationship Id="rId2830" Type="http://schemas.openxmlformats.org/officeDocument/2006/relationships/hyperlink" Target="http://www.fpcpooler.org/" TargetMode="External"/><Relationship Id="rId1500" Type="http://schemas.openxmlformats.org/officeDocument/2006/relationships/hyperlink" Target="mailto:cdapc@hotmail.com" TargetMode="External"/><Relationship Id="rId2831" Type="http://schemas.openxmlformats.org/officeDocument/2006/relationships/hyperlink" Target="mailto:crystal@firstprespooler.com" TargetMode="External"/><Relationship Id="rId1501" Type="http://schemas.openxmlformats.org/officeDocument/2006/relationships/hyperlink" Target="http://www.sandolpc.org/" TargetMode="External"/><Relationship Id="rId2832" Type="http://schemas.openxmlformats.org/officeDocument/2006/relationships/hyperlink" Target="http://www.gipc-pca.org/" TargetMode="External"/><Relationship Id="rId1502" Type="http://schemas.openxmlformats.org/officeDocument/2006/relationships/hyperlink" Target="mailto:sandolpc@sandolpc.org" TargetMode="External"/><Relationship Id="rId2833" Type="http://schemas.openxmlformats.org/officeDocument/2006/relationships/hyperlink" Target="mailto:office@gipc-pca.org" TargetMode="External"/><Relationship Id="rId1503" Type="http://schemas.openxmlformats.org/officeDocument/2006/relationships/hyperlink" Target="mailto:savannahfpc@gmail.com" TargetMode="External"/><Relationship Id="rId2834" Type="http://schemas.openxmlformats.org/officeDocument/2006/relationships/hyperlink" Target="http://www.gcipca.org/" TargetMode="External"/><Relationship Id="rId1504" Type="http://schemas.openxmlformats.org/officeDocument/2006/relationships/hyperlink" Target="http://www.seumchurch.org/" TargetMode="External"/><Relationship Id="rId2835" Type="http://schemas.openxmlformats.org/officeDocument/2006/relationships/hyperlink" Target="mailto:office@gcipca.org" TargetMode="External"/><Relationship Id="rId1505" Type="http://schemas.openxmlformats.org/officeDocument/2006/relationships/hyperlink" Target="mailto:auburn.seum.church@gmail.com" TargetMode="External"/><Relationship Id="rId2836" Type="http://schemas.openxmlformats.org/officeDocument/2006/relationships/hyperlink" Target="http://www.gcpv.org/" TargetMode="External"/><Relationship Id="rId1506" Type="http://schemas.openxmlformats.org/officeDocument/2006/relationships/hyperlink" Target="mailto:writepastorjohn@gmail.com" TargetMode="External"/><Relationship Id="rId2837" Type="http://schemas.openxmlformats.org/officeDocument/2006/relationships/hyperlink" Target="mailto:vidaliacommunity@gmail.com" TargetMode="External"/><Relationship Id="rId1507" Type="http://schemas.openxmlformats.org/officeDocument/2006/relationships/hyperlink" Target="http://www.skpc.korean.net/" TargetMode="External"/><Relationship Id="rId2838" Type="http://schemas.openxmlformats.org/officeDocument/2006/relationships/hyperlink" Target="http://www.lakemontpca.org/" TargetMode="External"/><Relationship Id="rId1508" Type="http://schemas.openxmlformats.org/officeDocument/2006/relationships/hyperlink" Target="mailto:ishoang50@gmail.com" TargetMode="External"/><Relationship Id="rId2839" Type="http://schemas.openxmlformats.org/officeDocument/2006/relationships/hyperlink" Target="mailto:lakemontpca@gmail.com" TargetMode="External"/><Relationship Id="rId1509" Type="http://schemas.openxmlformats.org/officeDocument/2006/relationships/hyperlink" Target="http://www.tampachodae.org/" TargetMode="External"/><Relationship Id="rId2800" Type="http://schemas.openxmlformats.org/officeDocument/2006/relationships/hyperlink" Target="mailto:office@rmccmontana.org" TargetMode="External"/><Relationship Id="rId2801" Type="http://schemas.openxmlformats.org/officeDocument/2006/relationships/hyperlink" Target="http://www.rmpca.org/" TargetMode="External"/><Relationship Id="rId2802" Type="http://schemas.openxmlformats.org/officeDocument/2006/relationships/hyperlink" Target="mailto:admin@rmpca.org" TargetMode="External"/><Relationship Id="rId2803" Type="http://schemas.openxmlformats.org/officeDocument/2006/relationships/hyperlink" Target="http://www.saintpats.church/" TargetMode="External"/><Relationship Id="rId2804" Type="http://schemas.openxmlformats.org/officeDocument/2006/relationships/hyperlink" Target="mailto:admin@saintpatrickpc.org" TargetMode="External"/><Relationship Id="rId2805" Type="http://schemas.openxmlformats.org/officeDocument/2006/relationships/hyperlink" Target="http://www.skyviewpca.org/" TargetMode="External"/><Relationship Id="rId2806" Type="http://schemas.openxmlformats.org/officeDocument/2006/relationships/hyperlink" Target="mailto:office@skyviewpca.org" TargetMode="External"/><Relationship Id="rId2807" Type="http://schemas.openxmlformats.org/officeDocument/2006/relationships/hyperlink" Target="http://tablechurch.com/" TargetMode="External"/><Relationship Id="rId2808" Type="http://schemas.openxmlformats.org/officeDocument/2006/relationships/hyperlink" Target="mailto:info@tablechurch.com" TargetMode="External"/><Relationship Id="rId2809" Type="http://schemas.openxmlformats.org/officeDocument/2006/relationships/hyperlink" Target="http://www.trinitybozeman.org/" TargetMode="External"/><Relationship Id="rId1576" Type="http://schemas.openxmlformats.org/officeDocument/2006/relationships/hyperlink" Target="mailto:spnlmc@gamil.com" TargetMode="External"/><Relationship Id="rId1577" Type="http://schemas.openxmlformats.org/officeDocument/2006/relationships/hyperlink" Target="http://newlifepres.org/" TargetMode="External"/><Relationship Id="rId1578" Type="http://schemas.openxmlformats.org/officeDocument/2006/relationships/hyperlink" Target="mailto:info@newlifepres.org" TargetMode="External"/><Relationship Id="rId1579" Type="http://schemas.openxmlformats.org/officeDocument/2006/relationships/hyperlink" Target="http://newsongcorona.com/" TargetMode="External"/><Relationship Id="rId987" Type="http://schemas.openxmlformats.org/officeDocument/2006/relationships/hyperlink" Target="http://www.graceredeemerpca.org/" TargetMode="External"/><Relationship Id="rId986" Type="http://schemas.openxmlformats.org/officeDocument/2006/relationships/hyperlink" Target="mailto:gfpca.gulfcoast@gmail.com" TargetMode="External"/><Relationship Id="rId985" Type="http://schemas.openxmlformats.org/officeDocument/2006/relationships/hyperlink" Target="http://www.gracefellowshipoffoley.com/" TargetMode="External"/><Relationship Id="rId984" Type="http://schemas.openxmlformats.org/officeDocument/2006/relationships/hyperlink" Target="mailto:office@gracemobile.org" TargetMode="External"/><Relationship Id="rId989" Type="http://schemas.openxmlformats.org/officeDocument/2006/relationships/hyperlink" Target="http://gulfcoastpca.org/" TargetMode="External"/><Relationship Id="rId988" Type="http://schemas.openxmlformats.org/officeDocument/2006/relationships/hyperlink" Target="mailto:pastortyson@outlook.com" TargetMode="External"/><Relationship Id="rId1570" Type="http://schemas.openxmlformats.org/officeDocument/2006/relationships/hyperlink" Target="http://www.irvinesarang.org/" TargetMode="External"/><Relationship Id="rId1571" Type="http://schemas.openxmlformats.org/officeDocument/2006/relationships/hyperlink" Target="mailto:hyeonsikpark@gmail.com" TargetMode="External"/><Relationship Id="rId983" Type="http://schemas.openxmlformats.org/officeDocument/2006/relationships/hyperlink" Target="http://www.gracemobile.org/" TargetMode="External"/><Relationship Id="rId1572" Type="http://schemas.openxmlformats.org/officeDocument/2006/relationships/hyperlink" Target="mailto:sinjun.choi@gmail.com" TargetMode="External"/><Relationship Id="rId982" Type="http://schemas.openxmlformats.org/officeDocument/2006/relationships/hyperlink" Target="mailto:firstpresbyterianatmore@frontiernet.net" TargetMode="External"/><Relationship Id="rId1573" Type="http://schemas.openxmlformats.org/officeDocument/2006/relationships/hyperlink" Target="http://www.nachimban.org/" TargetMode="External"/><Relationship Id="rId981" Type="http://schemas.openxmlformats.org/officeDocument/2006/relationships/hyperlink" Target="http://www.firstpresbyterianatmore.com/" TargetMode="External"/><Relationship Id="rId1574" Type="http://schemas.openxmlformats.org/officeDocument/2006/relationships/hyperlink" Target="mailto:danilekmin@yahoo.com" TargetMode="External"/><Relationship Id="rId980" Type="http://schemas.openxmlformats.org/officeDocument/2006/relationships/hyperlink" Target="mailto:office@fpcniceville.org" TargetMode="External"/><Relationship Id="rId1575" Type="http://schemas.openxmlformats.org/officeDocument/2006/relationships/hyperlink" Target="http://www.newlifemissionchurch.com/" TargetMode="External"/><Relationship Id="rId1565" Type="http://schemas.openxmlformats.org/officeDocument/2006/relationships/hyperlink" Target="mailto:goodsts73@gmail.com" TargetMode="External"/><Relationship Id="rId2896" Type="http://schemas.openxmlformats.org/officeDocument/2006/relationships/hyperlink" Target="mailto:info@gracefallbrook.church" TargetMode="External"/><Relationship Id="rId1566" Type="http://schemas.openxmlformats.org/officeDocument/2006/relationships/hyperlink" Target="http://www.goodvisionchurch.org/" TargetMode="External"/><Relationship Id="rId2897" Type="http://schemas.openxmlformats.org/officeDocument/2006/relationships/hyperlink" Target="http://www.harborsdchurch.com/" TargetMode="External"/><Relationship Id="rId1567" Type="http://schemas.openxmlformats.org/officeDocument/2006/relationships/hyperlink" Target="mailto:headnheart0823@gmail.com" TargetMode="External"/><Relationship Id="rId2898" Type="http://schemas.openxmlformats.org/officeDocument/2006/relationships/hyperlink" Target="mailto:info@harborsdchurch.com" TargetMode="External"/><Relationship Id="rId1568" Type="http://schemas.openxmlformats.org/officeDocument/2006/relationships/hyperlink" Target="http://www.ilshinchurch.org/" TargetMode="External"/><Relationship Id="rId2899" Type="http://schemas.openxmlformats.org/officeDocument/2006/relationships/hyperlink" Target="http://www.harborcity.church/" TargetMode="External"/><Relationship Id="rId1569" Type="http://schemas.openxmlformats.org/officeDocument/2006/relationships/hyperlink" Target="mailto:hyosungan@gmail.com" TargetMode="External"/><Relationship Id="rId976" Type="http://schemas.openxmlformats.org/officeDocument/2006/relationships/hyperlink" Target="mailto:office@fairfieldpca.com" TargetMode="External"/><Relationship Id="rId975" Type="http://schemas.openxmlformats.org/officeDocument/2006/relationships/hyperlink" Target="http://www.fairfieldpca.com/" TargetMode="External"/><Relationship Id="rId974" Type="http://schemas.openxmlformats.org/officeDocument/2006/relationships/hyperlink" Target="mailto:espc@easternshorepca.org" TargetMode="External"/><Relationship Id="rId973" Type="http://schemas.openxmlformats.org/officeDocument/2006/relationships/hyperlink" Target="http://www.easternshorepca.org/" TargetMode="External"/><Relationship Id="rId979" Type="http://schemas.openxmlformats.org/officeDocument/2006/relationships/hyperlink" Target="http://www.fpcniceville.org/" TargetMode="External"/><Relationship Id="rId978" Type="http://schemas.openxmlformats.org/officeDocument/2006/relationships/hyperlink" Target="mailto:fpcpc.32401@comcast.net" TargetMode="External"/><Relationship Id="rId977" Type="http://schemas.openxmlformats.org/officeDocument/2006/relationships/hyperlink" Target="http://www.firstprespc.org/" TargetMode="External"/><Relationship Id="rId2890" Type="http://schemas.openxmlformats.org/officeDocument/2006/relationships/hyperlink" Target="mailto:admin@christpca.net" TargetMode="External"/><Relationship Id="rId1560" Type="http://schemas.openxmlformats.org/officeDocument/2006/relationships/hyperlink" Target="http://www.disciplecc.org/" TargetMode="External"/><Relationship Id="rId2891" Type="http://schemas.openxmlformats.org/officeDocument/2006/relationships/hyperlink" Target="http://elcaminopca.com/" TargetMode="External"/><Relationship Id="rId972" Type="http://schemas.openxmlformats.org/officeDocument/2006/relationships/hyperlink" Target="mailto:info@covpca.com" TargetMode="External"/><Relationship Id="rId1561" Type="http://schemas.openxmlformats.org/officeDocument/2006/relationships/hyperlink" Target="mailto:pastorko@disciplecc.org" TargetMode="External"/><Relationship Id="rId2892" Type="http://schemas.openxmlformats.org/officeDocument/2006/relationships/hyperlink" Target="mailto:eric@elcaminopca.com" TargetMode="External"/><Relationship Id="rId971" Type="http://schemas.openxmlformats.org/officeDocument/2006/relationships/hyperlink" Target="http://covpca.com/" TargetMode="External"/><Relationship Id="rId1562" Type="http://schemas.openxmlformats.org/officeDocument/2006/relationships/hyperlink" Target="http://www.cafe.daum.net/eckcb" TargetMode="External"/><Relationship Id="rId2893" Type="http://schemas.openxmlformats.org/officeDocument/2006/relationships/hyperlink" Target="http://www.gracepresbyterian.net/" TargetMode="External"/><Relationship Id="rId970" Type="http://schemas.openxmlformats.org/officeDocument/2006/relationships/hyperlink" Target="mailto:info@cornerstonepcatlh.com" TargetMode="External"/><Relationship Id="rId1563" Type="http://schemas.openxmlformats.org/officeDocument/2006/relationships/hyperlink" Target="mailto:solagod@gmail.com" TargetMode="External"/><Relationship Id="rId2894" Type="http://schemas.openxmlformats.org/officeDocument/2006/relationships/hyperlink" Target="mailto:graceprespca@gmail.com" TargetMode="External"/><Relationship Id="rId1564" Type="http://schemas.openxmlformats.org/officeDocument/2006/relationships/hyperlink" Target="http://www.gpclove.com/" TargetMode="External"/><Relationship Id="rId2895" Type="http://schemas.openxmlformats.org/officeDocument/2006/relationships/hyperlink" Target="http://www.gracefallbrook.church/" TargetMode="External"/><Relationship Id="rId1598" Type="http://schemas.openxmlformats.org/officeDocument/2006/relationships/hyperlink" Target="http://www.eastbridge.org/" TargetMode="External"/><Relationship Id="rId1599" Type="http://schemas.openxmlformats.org/officeDocument/2006/relationships/hyperlink" Target="mailto:office@eastbridge.org" TargetMode="External"/><Relationship Id="rId1590" Type="http://schemas.openxmlformats.org/officeDocument/2006/relationships/hyperlink" Target="mailto:church@sarang.com" TargetMode="External"/><Relationship Id="rId1591" Type="http://schemas.openxmlformats.org/officeDocument/2006/relationships/hyperlink" Target="mailto:hish2004@naver.com" TargetMode="External"/><Relationship Id="rId1592" Type="http://schemas.openxmlformats.org/officeDocument/2006/relationships/hyperlink" Target="http://www.facebook.com/Sierra-Vista-United-Korean-Presbyterian-Church-PCA" TargetMode="External"/><Relationship Id="rId1593" Type="http://schemas.openxmlformats.org/officeDocument/2006/relationships/hyperlink" Target="mailto:jspark4c55@yahoo.com" TargetMode="External"/><Relationship Id="rId1594" Type="http://schemas.openxmlformats.org/officeDocument/2006/relationships/hyperlink" Target="http://www.stantoncitypres.church/" TargetMode="External"/><Relationship Id="rId1595" Type="http://schemas.openxmlformats.org/officeDocument/2006/relationships/hyperlink" Target="http://christcchurchcharleston.org/" TargetMode="External"/><Relationship Id="rId1596" Type="http://schemas.openxmlformats.org/officeDocument/2006/relationships/hyperlink" Target="http://www.church-creek.org/" TargetMode="External"/><Relationship Id="rId1597" Type="http://schemas.openxmlformats.org/officeDocument/2006/relationships/hyperlink" Target="mailto:office@church-creek.org" TargetMode="External"/><Relationship Id="rId1587" Type="http://schemas.openxmlformats.org/officeDocument/2006/relationships/hyperlink" Target="http://www.sdnewhope.org/" TargetMode="External"/><Relationship Id="rId1588" Type="http://schemas.openxmlformats.org/officeDocument/2006/relationships/hyperlink" Target="mailto:biblicaljhlee@hotmail.com" TargetMode="External"/><Relationship Id="rId1589" Type="http://schemas.openxmlformats.org/officeDocument/2006/relationships/hyperlink" Target="http://www.sarang.com/" TargetMode="External"/><Relationship Id="rId998" Type="http://schemas.openxmlformats.org/officeDocument/2006/relationships/hyperlink" Target="mailto:nppcpastor@gmail.com" TargetMode="External"/><Relationship Id="rId997" Type="http://schemas.openxmlformats.org/officeDocument/2006/relationships/hyperlink" Target="http://nppresbyterianchurch.com/" TargetMode="External"/><Relationship Id="rId996" Type="http://schemas.openxmlformats.org/officeDocument/2006/relationships/hyperlink" Target="mailto:info@mcilwainchurch.org" TargetMode="External"/><Relationship Id="rId995" Type="http://schemas.openxmlformats.org/officeDocument/2006/relationships/hyperlink" Target="http://www.mcilwain.org/" TargetMode="External"/><Relationship Id="rId999" Type="http://schemas.openxmlformats.org/officeDocument/2006/relationships/hyperlink" Target="http://www.pinewoodschurch.org/" TargetMode="External"/><Relationship Id="rId990" Type="http://schemas.openxmlformats.org/officeDocument/2006/relationships/hyperlink" Target="mailto:bbennett@gulfcoastpca.org" TargetMode="External"/><Relationship Id="rId1580" Type="http://schemas.openxmlformats.org/officeDocument/2006/relationships/hyperlink" Target="mailto:jonglee7676@gmail.com" TargetMode="External"/><Relationship Id="rId1581" Type="http://schemas.openxmlformats.org/officeDocument/2006/relationships/hyperlink" Target="http://www.opendoorchurchoc.org/" TargetMode="External"/><Relationship Id="rId1582" Type="http://schemas.openxmlformats.org/officeDocument/2006/relationships/hyperlink" Target="mailto:yclee100@gmail.com" TargetMode="External"/><Relationship Id="rId994" Type="http://schemas.openxmlformats.org/officeDocument/2006/relationships/hyperlink" Target="mailto:loxleypresbyterian@gmail.com" TargetMode="External"/><Relationship Id="rId1583" Type="http://schemas.openxmlformats.org/officeDocument/2006/relationships/hyperlink" Target="http://www.orangehillchurch.com/" TargetMode="External"/><Relationship Id="rId993" Type="http://schemas.openxmlformats.org/officeDocument/2006/relationships/hyperlink" Target="http://loxleypresbyterian.com/" TargetMode="External"/><Relationship Id="rId1584" Type="http://schemas.openxmlformats.org/officeDocument/2006/relationships/hyperlink" Target="mailto:pch3927@hotmail.com" TargetMode="External"/><Relationship Id="rId992" Type="http://schemas.openxmlformats.org/officeDocument/2006/relationships/hyperlink" Target="mailto:contact@lillianfellowship.org" TargetMode="External"/><Relationship Id="rId1585" Type="http://schemas.openxmlformats.org/officeDocument/2006/relationships/hyperlink" Target="http://https//palmspringschurch.org/" TargetMode="External"/><Relationship Id="rId991" Type="http://schemas.openxmlformats.org/officeDocument/2006/relationships/hyperlink" Target="http://www.lillianfellowship.org/" TargetMode="External"/><Relationship Id="rId1586" Type="http://schemas.openxmlformats.org/officeDocument/2006/relationships/hyperlink" Target="mailto:palmspringschurch@gmail.com" TargetMode="External"/><Relationship Id="rId1532" Type="http://schemas.openxmlformats.org/officeDocument/2006/relationships/hyperlink" Target="http://www.denverjeja.org/" TargetMode="External"/><Relationship Id="rId2863" Type="http://schemas.openxmlformats.org/officeDocument/2006/relationships/hyperlink" Target="http://www.gspcpca.org/" TargetMode="External"/><Relationship Id="rId1533" Type="http://schemas.openxmlformats.org/officeDocument/2006/relationships/hyperlink" Target="http://www.igmc.org/" TargetMode="External"/><Relationship Id="rId2864" Type="http://schemas.openxmlformats.org/officeDocument/2006/relationships/hyperlink" Target="mailto:gspcpca.info@gmail.com" TargetMode="External"/><Relationship Id="rId1534" Type="http://schemas.openxmlformats.org/officeDocument/2006/relationships/hyperlink" Target="mailto:holycitychurch@hotmail.com" TargetMode="External"/><Relationship Id="rId2865" Type="http://schemas.openxmlformats.org/officeDocument/2006/relationships/hyperlink" Target="http://gracecovmn.org/" TargetMode="External"/><Relationship Id="rId1535" Type="http://schemas.openxmlformats.org/officeDocument/2006/relationships/hyperlink" Target="http://www.inlandchurch.org/" TargetMode="External"/><Relationship Id="rId2866" Type="http://schemas.openxmlformats.org/officeDocument/2006/relationships/hyperlink" Target="mailto:office@gracecovmn.org" TargetMode="External"/><Relationship Id="rId1536" Type="http://schemas.openxmlformats.org/officeDocument/2006/relationships/hyperlink" Target="mailto:office@inlandchurch.org" TargetMode="External"/><Relationship Id="rId2867" Type="http://schemas.openxmlformats.org/officeDocument/2006/relationships/hyperlink" Target="http://www.gracepresduluth.org/" TargetMode="External"/><Relationship Id="rId1537" Type="http://schemas.openxmlformats.org/officeDocument/2006/relationships/hyperlink" Target="http://www.ivcpc.org/" TargetMode="External"/><Relationship Id="rId2868" Type="http://schemas.openxmlformats.org/officeDocument/2006/relationships/hyperlink" Target="mailto:nlee.gracepresduluth@gmail.com" TargetMode="External"/><Relationship Id="rId1538" Type="http://schemas.openxmlformats.org/officeDocument/2006/relationships/hyperlink" Target="mailto:ivisioncc@gmail.com" TargetMode="External"/><Relationship Id="rId2869" Type="http://schemas.openxmlformats.org/officeDocument/2006/relationships/hyperlink" Target="http://www.graceforsiouxfalls.org/" TargetMode="External"/><Relationship Id="rId1539" Type="http://schemas.openxmlformats.org/officeDocument/2006/relationships/hyperlink" Target="mailto:jfpckwon@gmail.com" TargetMode="External"/><Relationship Id="rId949" Type="http://schemas.openxmlformats.org/officeDocument/2006/relationships/hyperlink" Target="http://trinityhudsonville.org/" TargetMode="External"/><Relationship Id="rId948" Type="http://schemas.openxmlformats.org/officeDocument/2006/relationships/hyperlink" Target="mailto:pastorsteve@sojournsterlingheights.com" TargetMode="External"/><Relationship Id="rId943" Type="http://schemas.openxmlformats.org/officeDocument/2006/relationships/hyperlink" Target="http://redeemerholland.org/" TargetMode="External"/><Relationship Id="rId942" Type="http://schemas.openxmlformats.org/officeDocument/2006/relationships/hyperlink" Target="mailto:redeemertc@gmail.com" TargetMode="External"/><Relationship Id="rId941" Type="http://schemas.openxmlformats.org/officeDocument/2006/relationships/hyperlink" Target="http://redeemertc.org/" TargetMode="External"/><Relationship Id="rId940" Type="http://schemas.openxmlformats.org/officeDocument/2006/relationships/hyperlink" Target="mailto:ryan@redtreeannarbor.com" TargetMode="External"/><Relationship Id="rId947" Type="http://schemas.openxmlformats.org/officeDocument/2006/relationships/hyperlink" Target="http://sojournsterlingheights.com/" TargetMode="External"/><Relationship Id="rId946" Type="http://schemas.openxmlformats.org/officeDocument/2006/relationships/hyperlink" Target="mailto:info@redeemerdetroit.com" TargetMode="External"/><Relationship Id="rId945" Type="http://schemas.openxmlformats.org/officeDocument/2006/relationships/hyperlink" Target="http://redeemerdetroit.com/" TargetMode="External"/><Relationship Id="rId944" Type="http://schemas.openxmlformats.org/officeDocument/2006/relationships/hyperlink" Target="mailto:thebyrdsnest@sbcglobal.net" TargetMode="External"/><Relationship Id="rId2860" Type="http://schemas.openxmlformats.org/officeDocument/2006/relationships/hyperlink" Target="mailto:dan@firstpreshinckley.org" TargetMode="External"/><Relationship Id="rId1530" Type="http://schemas.openxmlformats.org/officeDocument/2006/relationships/hyperlink" Target="mailto:abundantcchurch@gmail.com" TargetMode="External"/><Relationship Id="rId2861" Type="http://schemas.openxmlformats.org/officeDocument/2006/relationships/hyperlink" Target="http://foothillsccpca.org/" TargetMode="External"/><Relationship Id="rId1531" Type="http://schemas.openxmlformats.org/officeDocument/2006/relationships/hyperlink" Target="mailto:philipinhosong@gmail.com" TargetMode="External"/><Relationship Id="rId2862" Type="http://schemas.openxmlformats.org/officeDocument/2006/relationships/hyperlink" Target="mailto:foothillsccpca@gmail.com" TargetMode="External"/><Relationship Id="rId1521" Type="http://schemas.openxmlformats.org/officeDocument/2006/relationships/hyperlink" Target="mailto:lee1954us@yahoo.com;%20inseunglee1954@gmail.com" TargetMode="External"/><Relationship Id="rId2852" Type="http://schemas.openxmlformats.org/officeDocument/2006/relationships/hyperlink" Target="mailto:info@allsaintsmsp.org" TargetMode="External"/><Relationship Id="rId1522" Type="http://schemas.openxmlformats.org/officeDocument/2006/relationships/hyperlink" Target="mailto:polycarp2030@gmail.com" TargetMode="External"/><Relationship Id="rId2853" Type="http://schemas.openxmlformats.org/officeDocument/2006/relationships/hyperlink" Target="http://www.blackhillscommunitychurch.org/" TargetMode="External"/><Relationship Id="rId1523" Type="http://schemas.openxmlformats.org/officeDocument/2006/relationships/hyperlink" Target="mailto:daehan718@gmail.com" TargetMode="External"/><Relationship Id="rId2854" Type="http://schemas.openxmlformats.org/officeDocument/2006/relationships/hyperlink" Target="mailto:sportart@aol.com" TargetMode="External"/><Relationship Id="rId1524" Type="http://schemas.openxmlformats.org/officeDocument/2006/relationships/hyperlink" Target="http://www.newsomang.net/" TargetMode="External"/><Relationship Id="rId2855" Type="http://schemas.openxmlformats.org/officeDocument/2006/relationships/hyperlink" Target="http://www.christcovenantfargo.org/" TargetMode="External"/><Relationship Id="rId1525" Type="http://schemas.openxmlformats.org/officeDocument/2006/relationships/hyperlink" Target="mailto:sawkim1948@gmail.com" TargetMode="External"/><Relationship Id="rId2856" Type="http://schemas.openxmlformats.org/officeDocument/2006/relationships/hyperlink" Target="http://www.covlifecities.com/" TargetMode="External"/><Relationship Id="rId1526" Type="http://schemas.openxmlformats.org/officeDocument/2006/relationships/hyperlink" Target="mailto:bridgebuilding@hotmail.com" TargetMode="External"/><Relationship Id="rId2857" Type="http://schemas.openxmlformats.org/officeDocument/2006/relationships/hyperlink" Target="mailto:adinyoon@covlifecities.com" TargetMode="External"/><Relationship Id="rId1527" Type="http://schemas.openxmlformats.org/officeDocument/2006/relationships/hyperlink" Target="mailto:jasonjang74@gmail.com" TargetMode="External"/><Relationship Id="rId2858" Type="http://schemas.openxmlformats.org/officeDocument/2006/relationships/hyperlink" Target="mailto:rhaverhals@bop.gov" TargetMode="External"/><Relationship Id="rId1528" Type="http://schemas.openxmlformats.org/officeDocument/2006/relationships/hyperlink" Target="mailto:yedarmchurch@sbcglobal.net" TargetMode="External"/><Relationship Id="rId2859" Type="http://schemas.openxmlformats.org/officeDocument/2006/relationships/hyperlink" Target="http://www.firstpreshinckley.org/" TargetMode="External"/><Relationship Id="rId1529" Type="http://schemas.openxmlformats.org/officeDocument/2006/relationships/hyperlink" Target="mailto:pascalsong37@yahoo.com" TargetMode="External"/><Relationship Id="rId939" Type="http://schemas.openxmlformats.org/officeDocument/2006/relationships/hyperlink" Target="http://redtreeannarbor.com/" TargetMode="External"/><Relationship Id="rId938" Type="http://schemas.openxmlformats.org/officeDocument/2006/relationships/hyperlink" Target="mailto:pastortony@providencefortwayne.org" TargetMode="External"/><Relationship Id="rId937" Type="http://schemas.openxmlformats.org/officeDocument/2006/relationships/hyperlink" Target="http://www.providencefortwayne.org/" TargetMode="External"/><Relationship Id="rId932" Type="http://schemas.openxmlformats.org/officeDocument/2006/relationships/hyperlink" Target="mailto:admin@newcitygr.org" TargetMode="External"/><Relationship Id="rId931" Type="http://schemas.openxmlformats.org/officeDocument/2006/relationships/hyperlink" Target="http://newcitygr.org/" TargetMode="External"/><Relationship Id="rId930" Type="http://schemas.openxmlformats.org/officeDocument/2006/relationships/hyperlink" Target="mailto:secretary@michianacovenant.org" TargetMode="External"/><Relationship Id="rId936" Type="http://schemas.openxmlformats.org/officeDocument/2006/relationships/hyperlink" Target="mailto:pathwaybrighton@gmail.com" TargetMode="External"/><Relationship Id="rId935" Type="http://schemas.openxmlformats.org/officeDocument/2006/relationships/hyperlink" Target="http://www.pathwaypca.com/" TargetMode="External"/><Relationship Id="rId934" Type="http://schemas.openxmlformats.org/officeDocument/2006/relationships/hyperlink" Target="mailto:session@newcitypc.org" TargetMode="External"/><Relationship Id="rId933" Type="http://schemas.openxmlformats.org/officeDocument/2006/relationships/hyperlink" Target="http://www.newcitypc.org/" TargetMode="External"/><Relationship Id="rId2850" Type="http://schemas.openxmlformats.org/officeDocument/2006/relationships/hyperlink" Target="mailto:info@tpcstatesboro.com" TargetMode="External"/><Relationship Id="rId1520" Type="http://schemas.openxmlformats.org/officeDocument/2006/relationships/hyperlink" Target="http://www.kfpch.org/" TargetMode="External"/><Relationship Id="rId2851" Type="http://schemas.openxmlformats.org/officeDocument/2006/relationships/hyperlink" Target="http://allsaintsmsp.org/" TargetMode="External"/><Relationship Id="rId1554" Type="http://schemas.openxmlformats.org/officeDocument/2006/relationships/hyperlink" Target="http://www.seattlelampchurch.org/" TargetMode="External"/><Relationship Id="rId2885" Type="http://schemas.openxmlformats.org/officeDocument/2006/relationships/hyperlink" Target="http://alisocreekchurch.org/" TargetMode="External"/><Relationship Id="rId1555" Type="http://schemas.openxmlformats.org/officeDocument/2006/relationships/hyperlink" Target="mailto:hyosungan@hotmail.com" TargetMode="External"/><Relationship Id="rId2886" Type="http://schemas.openxmlformats.org/officeDocument/2006/relationships/hyperlink" Target="mailto:eva@alisocreekchurch.org" TargetMode="External"/><Relationship Id="rId1556" Type="http://schemas.openxmlformats.org/officeDocument/2006/relationships/hyperlink" Target="http://www.churchtheway.com/" TargetMode="External"/><Relationship Id="rId2887" Type="http://schemas.openxmlformats.org/officeDocument/2006/relationships/hyperlink" Target="http://www.arisepca.com/" TargetMode="External"/><Relationship Id="rId1557" Type="http://schemas.openxmlformats.org/officeDocument/2006/relationships/hyperlink" Target="mailto:churchtheway@gmail.com" TargetMode="External"/><Relationship Id="rId2888" Type="http://schemas.openxmlformats.org/officeDocument/2006/relationships/hyperlink" Target="mailto:office@arisepca.com" TargetMode="External"/><Relationship Id="rId1558" Type="http://schemas.openxmlformats.org/officeDocument/2006/relationships/hyperlink" Target="mailto:ejc0316@gmail.com" TargetMode="External"/><Relationship Id="rId2889" Type="http://schemas.openxmlformats.org/officeDocument/2006/relationships/hyperlink" Target="http://www.christpca.net/" TargetMode="External"/><Relationship Id="rId1559" Type="http://schemas.openxmlformats.org/officeDocument/2006/relationships/hyperlink" Target="http://www.vpcla.com/" TargetMode="External"/><Relationship Id="rId965" Type="http://schemas.openxmlformats.org/officeDocument/2006/relationships/hyperlink" Target="http://www.crcmobile.org/" TargetMode="External"/><Relationship Id="rId964" Type="http://schemas.openxmlformats.org/officeDocument/2006/relationships/hyperlink" Target="mailto:christpres.members@gmail.com" TargetMode="External"/><Relationship Id="rId963" Type="http://schemas.openxmlformats.org/officeDocument/2006/relationships/hyperlink" Target="http://www.cpcmobile.com/" TargetMode="External"/><Relationship Id="rId962" Type="http://schemas.openxmlformats.org/officeDocument/2006/relationships/hyperlink" Target="mailto:r.carpenter18@yahoo.com" TargetMode="External"/><Relationship Id="rId969" Type="http://schemas.openxmlformats.org/officeDocument/2006/relationships/hyperlink" Target="http://cornerstonepcatlh.com/" TargetMode="External"/><Relationship Id="rId968" Type="http://schemas.openxmlformats.org/officeDocument/2006/relationships/hyperlink" Target="mailto:admin@concordpres.com" TargetMode="External"/><Relationship Id="rId967" Type="http://schemas.openxmlformats.org/officeDocument/2006/relationships/hyperlink" Target="http://www.concordpres.com/" TargetMode="External"/><Relationship Id="rId966" Type="http://schemas.openxmlformats.org/officeDocument/2006/relationships/hyperlink" Target="mailto:ben@crcmobile.org" TargetMode="External"/><Relationship Id="rId2880" Type="http://schemas.openxmlformats.org/officeDocument/2006/relationships/hyperlink" Target="mailto:office@christchurchmankato.com" TargetMode="External"/><Relationship Id="rId961" Type="http://schemas.openxmlformats.org/officeDocument/2006/relationships/hyperlink" Target="http://ugandamission.net/hayes1/cpcgadsden/cpcgadsden.html" TargetMode="External"/><Relationship Id="rId1550" Type="http://schemas.openxmlformats.org/officeDocument/2006/relationships/hyperlink" Target="mailto:heungdo_lee@hotmail.com" TargetMode="External"/><Relationship Id="rId2881" Type="http://schemas.openxmlformats.org/officeDocument/2006/relationships/hyperlink" Target="http://www.facebook.com/rpclemmon" TargetMode="External"/><Relationship Id="rId960" Type="http://schemas.openxmlformats.org/officeDocument/2006/relationships/hyperlink" Target="mailto:centerpoint@cptchurch.com" TargetMode="External"/><Relationship Id="rId1551" Type="http://schemas.openxmlformats.org/officeDocument/2006/relationships/hyperlink" Target="http://www.redeemerpc.org/" TargetMode="External"/><Relationship Id="rId2882" Type="http://schemas.openxmlformats.org/officeDocument/2006/relationships/hyperlink" Target="mailto:rpclemmon@yahoo.com" TargetMode="External"/><Relationship Id="rId1552" Type="http://schemas.openxmlformats.org/officeDocument/2006/relationships/hyperlink" Target="mailto:pjameshan@gmail.com" TargetMode="External"/><Relationship Id="rId2883" Type="http://schemas.openxmlformats.org/officeDocument/2006/relationships/hyperlink" Target="http://www.trinityrochester.org/" TargetMode="External"/><Relationship Id="rId1553" Type="http://schemas.openxmlformats.org/officeDocument/2006/relationships/hyperlink" Target="mailto:pjameshan@gmail.com" TargetMode="External"/><Relationship Id="rId2884" Type="http://schemas.openxmlformats.org/officeDocument/2006/relationships/hyperlink" Target="mailto:pastor@trinityrochester.org" TargetMode="External"/><Relationship Id="rId1543" Type="http://schemas.openxmlformats.org/officeDocument/2006/relationships/hyperlink" Target="mailto:notebookpencilcase@gmail.com" TargetMode="External"/><Relationship Id="rId2874" Type="http://schemas.openxmlformats.org/officeDocument/2006/relationships/hyperlink" Target="mailto:info@tealivinghope.org" TargetMode="External"/><Relationship Id="rId1544" Type="http://schemas.openxmlformats.org/officeDocument/2006/relationships/hyperlink" Target="http://livingfaithla.com/" TargetMode="External"/><Relationship Id="rId2875" Type="http://schemas.openxmlformats.org/officeDocument/2006/relationships/hyperlink" Target="http://newcovenantspearfish.com/" TargetMode="External"/><Relationship Id="rId1545" Type="http://schemas.openxmlformats.org/officeDocument/2006/relationships/hyperlink" Target="mailto:lhchristian@gmail.com" TargetMode="External"/><Relationship Id="rId2876" Type="http://schemas.openxmlformats.org/officeDocument/2006/relationships/hyperlink" Target="mailto:newcovenantspearfish@gmail.com" TargetMode="External"/><Relationship Id="rId1546" Type="http://schemas.openxmlformats.org/officeDocument/2006/relationships/hyperlink" Target="http://www.newlifemissionchurch.net/" TargetMode="External"/><Relationship Id="rId2877" Type="http://schemas.openxmlformats.org/officeDocument/2006/relationships/hyperlink" Target="http://pollockpca.com/" TargetMode="External"/><Relationship Id="rId1547" Type="http://schemas.openxmlformats.org/officeDocument/2006/relationships/hyperlink" Target="mailto:nlglendale@gmail.com" TargetMode="External"/><Relationship Id="rId2878" Type="http://schemas.openxmlformats.org/officeDocument/2006/relationships/hyperlink" Target="mailto:fhaan@pollockpca.com" TargetMode="External"/><Relationship Id="rId1548" Type="http://schemas.openxmlformats.org/officeDocument/2006/relationships/hyperlink" Target="http://www.nlmc.org/" TargetMode="External"/><Relationship Id="rId2879" Type="http://schemas.openxmlformats.org/officeDocument/2006/relationships/hyperlink" Target="http://www.reformationmankato.com/" TargetMode="External"/><Relationship Id="rId1549" Type="http://schemas.openxmlformats.org/officeDocument/2006/relationships/hyperlink" Target="mailto:thomas.park@nlmc.org" TargetMode="External"/><Relationship Id="rId959" Type="http://schemas.openxmlformats.org/officeDocument/2006/relationships/hyperlink" Target="http://www.cptchurch.com/" TargetMode="External"/><Relationship Id="rId954" Type="http://schemas.openxmlformats.org/officeDocument/2006/relationships/hyperlink" Target="mailto:trinitynovi@mail.com" TargetMode="External"/><Relationship Id="rId953" Type="http://schemas.openxmlformats.org/officeDocument/2006/relationships/hyperlink" Target="http://trinitynovi.com/" TargetMode="External"/><Relationship Id="rId952" Type="http://schemas.openxmlformats.org/officeDocument/2006/relationships/hyperlink" Target="mailto:office@demottepca.com" TargetMode="External"/><Relationship Id="rId951" Type="http://schemas.openxmlformats.org/officeDocument/2006/relationships/hyperlink" Target="http://www.demottepca.com/" TargetMode="External"/><Relationship Id="rId958" Type="http://schemas.openxmlformats.org/officeDocument/2006/relationships/hyperlink" Target="mailto:urc@urcstaff.org" TargetMode="External"/><Relationship Id="rId957" Type="http://schemas.openxmlformats.org/officeDocument/2006/relationships/hyperlink" Target="http://www.universityreformedchurch.org/" TargetMode="External"/><Relationship Id="rId956" Type="http://schemas.openxmlformats.org/officeDocument/2006/relationships/hyperlink" Target="mailto:secretary@TyronePCA.org" TargetMode="External"/><Relationship Id="rId955" Type="http://schemas.openxmlformats.org/officeDocument/2006/relationships/hyperlink" Target="http://www.tyronepca.org/" TargetMode="External"/><Relationship Id="rId950" Type="http://schemas.openxmlformats.org/officeDocument/2006/relationships/hyperlink" Target="mailto:jeremy@trinityhudsonville.org" TargetMode="External"/><Relationship Id="rId2870" Type="http://schemas.openxmlformats.org/officeDocument/2006/relationships/hyperlink" Target="mailto:mark@graceforsiouxfalls.org" TargetMode="External"/><Relationship Id="rId1540" Type="http://schemas.openxmlformats.org/officeDocument/2006/relationships/hyperlink" Target="mailto:namhunn@hanmail.net" TargetMode="External"/><Relationship Id="rId2871" Type="http://schemas.openxmlformats.org/officeDocument/2006/relationships/hyperlink" Target="http://www.lennoxpca.org/" TargetMode="External"/><Relationship Id="rId1541" Type="http://schemas.openxmlformats.org/officeDocument/2006/relationships/hyperlink" Target="http://lampchurch.org/" TargetMode="External"/><Relationship Id="rId2872" Type="http://schemas.openxmlformats.org/officeDocument/2006/relationships/hyperlink" Target="mailto:office@lennoxpca.org" TargetMode="External"/><Relationship Id="rId1542" Type="http://schemas.openxmlformats.org/officeDocument/2006/relationships/hyperlink" Target="http://www.thinkhappychurch.org/" TargetMode="External"/><Relationship Id="rId2873" Type="http://schemas.openxmlformats.org/officeDocument/2006/relationships/hyperlink" Target="http://www.tealivinghope.org/" TargetMode="External"/><Relationship Id="rId2027" Type="http://schemas.openxmlformats.org/officeDocument/2006/relationships/hyperlink" Target="http://www.graceforshreveport.org/" TargetMode="External"/><Relationship Id="rId3359" Type="http://schemas.openxmlformats.org/officeDocument/2006/relationships/hyperlink" Target="http://stelmopres.org/" TargetMode="External"/><Relationship Id="rId2028" Type="http://schemas.openxmlformats.org/officeDocument/2006/relationships/hyperlink" Target="mailto:gracepcashreveport@gmail.com" TargetMode="External"/><Relationship Id="rId3358" Type="http://schemas.openxmlformats.org/officeDocument/2006/relationships/hyperlink" Target="mailto:office@rockcreekfellowship.org" TargetMode="External"/><Relationship Id="rId2029" Type="http://schemas.openxmlformats.org/officeDocument/2006/relationships/hyperlink" Target="http://www.hillcountrypca.org/" TargetMode="External"/><Relationship Id="rId107" Type="http://schemas.openxmlformats.org/officeDocument/2006/relationships/hyperlink" Target="mailto:cppc1090@att.net" TargetMode="External"/><Relationship Id="rId106" Type="http://schemas.openxmlformats.org/officeDocument/2006/relationships/hyperlink" Target="mailto:blueridgepca@gmail.com" TargetMode="External"/><Relationship Id="rId105" Type="http://schemas.openxmlformats.org/officeDocument/2006/relationships/hyperlink" Target="http://blueridgepres.com/" TargetMode="External"/><Relationship Id="rId104" Type="http://schemas.openxmlformats.org/officeDocument/2006/relationships/hyperlink" Target="mailto:info@antiochpca.com" TargetMode="External"/><Relationship Id="rId109" Type="http://schemas.openxmlformats.org/officeDocument/2006/relationships/hyperlink" Target="mailto:admin@christcommunitychurchonline.org" TargetMode="External"/><Relationship Id="rId108" Type="http://schemas.openxmlformats.org/officeDocument/2006/relationships/hyperlink" Target="http://www.christcommunitychurchonline.org/" TargetMode="External"/><Relationship Id="rId3351" Type="http://schemas.openxmlformats.org/officeDocument/2006/relationships/hyperlink" Target="http://redeemerathens.org/" TargetMode="External"/><Relationship Id="rId2020" Type="http://schemas.openxmlformats.org/officeDocument/2006/relationships/hyperlink" Target="mailto:office@fifthstreetpca.org" TargetMode="External"/><Relationship Id="rId3350" Type="http://schemas.openxmlformats.org/officeDocument/2006/relationships/hyperlink" Target="mailto:office@redeemerknoxville.org" TargetMode="External"/><Relationship Id="rId2021" Type="http://schemas.openxmlformats.org/officeDocument/2006/relationships/hyperlink" Target="http://www.fortworthpca.org/" TargetMode="External"/><Relationship Id="rId3353" Type="http://schemas.openxmlformats.org/officeDocument/2006/relationships/hyperlink" Target="http://restorationsouthside.org/" TargetMode="External"/><Relationship Id="rId2022" Type="http://schemas.openxmlformats.org/officeDocument/2006/relationships/hyperlink" Target="mailto:fwpca@fortworthpca.org" TargetMode="External"/><Relationship Id="rId3352" Type="http://schemas.openxmlformats.org/officeDocument/2006/relationships/hyperlink" Target="mailto:redeemerathenspca@gmail.com" TargetMode="External"/><Relationship Id="rId103" Type="http://schemas.openxmlformats.org/officeDocument/2006/relationships/hyperlink" Target="http://www.antiochpca.com/" TargetMode="External"/><Relationship Id="rId2023" Type="http://schemas.openxmlformats.org/officeDocument/2006/relationships/hyperlink" Target="http://www.graceandpeace-pca.org/" TargetMode="External"/><Relationship Id="rId3355" Type="http://schemas.openxmlformats.org/officeDocument/2006/relationships/hyperlink" Target="http://www.resurrectionknoxville.com/" TargetMode="External"/><Relationship Id="rId102" Type="http://schemas.openxmlformats.org/officeDocument/2006/relationships/hyperlink" Target="mailto:westminster@westpca.org" TargetMode="External"/><Relationship Id="rId2024" Type="http://schemas.openxmlformats.org/officeDocument/2006/relationships/hyperlink" Target="mailto:matt@graceandpeace-pca.org" TargetMode="External"/><Relationship Id="rId3354" Type="http://schemas.openxmlformats.org/officeDocument/2006/relationships/hyperlink" Target="mailto:info@restorationsouthside.org" TargetMode="External"/><Relationship Id="rId101" Type="http://schemas.openxmlformats.org/officeDocument/2006/relationships/hyperlink" Target="http://www.westpca.org/" TargetMode="External"/><Relationship Id="rId2025" Type="http://schemas.openxmlformats.org/officeDocument/2006/relationships/hyperlink" Target="http://www.gcpcfw.org/" TargetMode="External"/><Relationship Id="rId3357" Type="http://schemas.openxmlformats.org/officeDocument/2006/relationships/hyperlink" Target="http://www.rockcreekfellowship.org/" TargetMode="External"/><Relationship Id="rId100" Type="http://schemas.openxmlformats.org/officeDocument/2006/relationships/hyperlink" Target="mailto:trinity@trinitycville.org" TargetMode="External"/><Relationship Id="rId2026" Type="http://schemas.openxmlformats.org/officeDocument/2006/relationships/hyperlink" Target="mailto:gcpcfw@gmail.com" TargetMode="External"/><Relationship Id="rId3356" Type="http://schemas.openxmlformats.org/officeDocument/2006/relationships/hyperlink" Target="mailto:info@resurrectionknoxville.com" TargetMode="External"/><Relationship Id="rId2016" Type="http://schemas.openxmlformats.org/officeDocument/2006/relationships/hyperlink" Target="mailto:jahazielct@elbuenpastorpca.org" TargetMode="External"/><Relationship Id="rId3348" Type="http://schemas.openxmlformats.org/officeDocument/2006/relationships/hyperlink" Target="mailto:rbpchurch@gmail.com" TargetMode="External"/><Relationship Id="rId2017" Type="http://schemas.openxmlformats.org/officeDocument/2006/relationships/hyperlink" Target="http://www.faithparispca.com/" TargetMode="External"/><Relationship Id="rId3347" Type="http://schemas.openxmlformats.org/officeDocument/2006/relationships/hyperlink" Target="http://www.redbankpres.org/" TargetMode="External"/><Relationship Id="rId2018" Type="http://schemas.openxmlformats.org/officeDocument/2006/relationships/hyperlink" Target="mailto:faithparispca@gmail.com" TargetMode="External"/><Relationship Id="rId2019" Type="http://schemas.openxmlformats.org/officeDocument/2006/relationships/hyperlink" Target="http://www.fifthstreetpca.org/" TargetMode="External"/><Relationship Id="rId3349" Type="http://schemas.openxmlformats.org/officeDocument/2006/relationships/hyperlink" Target="http://www.redeemerknoxville.org/" TargetMode="External"/><Relationship Id="rId3340" Type="http://schemas.openxmlformats.org/officeDocument/2006/relationships/hyperlink" Target="mailto:info@mtnfellowship.org" TargetMode="External"/><Relationship Id="rId2010" Type="http://schemas.openxmlformats.org/officeDocument/2006/relationships/hyperlink" Target="mailto:mark@cpreschurch.com" TargetMode="External"/><Relationship Id="rId3342" Type="http://schemas.openxmlformats.org/officeDocument/2006/relationships/hyperlink" Target="mailto:info@newcityfellowship.com" TargetMode="External"/><Relationship Id="rId2011" Type="http://schemas.openxmlformats.org/officeDocument/2006/relationships/hyperlink" Target="http://www.cristoreypca.org/" TargetMode="External"/><Relationship Id="rId3341" Type="http://schemas.openxmlformats.org/officeDocument/2006/relationships/hyperlink" Target="http://www.newcityfellowship.com/" TargetMode="External"/><Relationship Id="rId2012" Type="http://schemas.openxmlformats.org/officeDocument/2006/relationships/hyperlink" Target="mailto:cristorey.calebdunn@gmail.com" TargetMode="External"/><Relationship Id="rId3344" Type="http://schemas.openxmlformats.org/officeDocument/2006/relationships/hyperlink" Target="mailto:office@newcityeastlake.com" TargetMode="External"/><Relationship Id="rId2013" Type="http://schemas.openxmlformats.org/officeDocument/2006/relationships/hyperlink" Target="http://www.dentonpresbyterian.com/" TargetMode="External"/><Relationship Id="rId3343" Type="http://schemas.openxmlformats.org/officeDocument/2006/relationships/hyperlink" Target="http://newcityeastlake.com/" TargetMode="External"/><Relationship Id="rId2014" Type="http://schemas.openxmlformats.org/officeDocument/2006/relationships/hyperlink" Target="mailto:robert.wagner9@gmail.com" TargetMode="External"/><Relationship Id="rId3346" Type="http://schemas.openxmlformats.org/officeDocument/2006/relationships/hyperlink" Target="mailto:office@nsfellowship.org" TargetMode="External"/><Relationship Id="rId2015" Type="http://schemas.openxmlformats.org/officeDocument/2006/relationships/hyperlink" Target="http://www.elbuenpastorpca.org/" TargetMode="External"/><Relationship Id="rId3345" Type="http://schemas.openxmlformats.org/officeDocument/2006/relationships/hyperlink" Target="http://www.nsfellowship.org/" TargetMode="External"/><Relationship Id="rId2049" Type="http://schemas.openxmlformats.org/officeDocument/2006/relationships/hyperlink" Target="http://www.providencemidland.org/" TargetMode="External"/><Relationship Id="rId129" Type="http://schemas.openxmlformats.org/officeDocument/2006/relationships/hyperlink" Target="mailto:fpc@prtcnet.com" TargetMode="External"/><Relationship Id="rId128" Type="http://schemas.openxmlformats.org/officeDocument/2006/relationships/hyperlink" Target="http://www.friendshippca.org/" TargetMode="External"/><Relationship Id="rId127" Type="http://schemas.openxmlformats.org/officeDocument/2006/relationships/hyperlink" Target="mailto:office@fellowshippres.org" TargetMode="External"/><Relationship Id="rId126" Type="http://schemas.openxmlformats.org/officeDocument/2006/relationships/hyperlink" Target="http://www.fellowshippres.org/" TargetMode="External"/><Relationship Id="rId3371" Type="http://schemas.openxmlformats.org/officeDocument/2006/relationships/hyperlink" Target="mailto:carter@wpcdayton.org" TargetMode="External"/><Relationship Id="rId2040" Type="http://schemas.openxmlformats.org/officeDocument/2006/relationships/hyperlink" Target="mailto:robbie.mills@newcitydallas.org" TargetMode="External"/><Relationship Id="rId3370" Type="http://schemas.openxmlformats.org/officeDocument/2006/relationships/hyperlink" Target="http://www.wpcdayton.org/" TargetMode="External"/><Relationship Id="rId121" Type="http://schemas.openxmlformats.org/officeDocument/2006/relationships/hyperlink" Target="mailto:info@eastsidepres.com" TargetMode="External"/><Relationship Id="rId2041" Type="http://schemas.openxmlformats.org/officeDocument/2006/relationships/hyperlink" Target="http://newcitypres.org/" TargetMode="External"/><Relationship Id="rId3373" Type="http://schemas.openxmlformats.org/officeDocument/2006/relationships/hyperlink" Target="http://www.bygrace.cc/" TargetMode="External"/><Relationship Id="rId120" Type="http://schemas.openxmlformats.org/officeDocument/2006/relationships/hyperlink" Target="http://www.eastsidepres.com/" TargetMode="External"/><Relationship Id="rId2042" Type="http://schemas.openxmlformats.org/officeDocument/2006/relationships/hyperlink" Target="mailto:jake@newcitypres.org" TargetMode="External"/><Relationship Id="rId3372" Type="http://schemas.openxmlformats.org/officeDocument/2006/relationships/hyperlink" Target="http://woodlandsgathering.org/" TargetMode="External"/><Relationship Id="rId2043" Type="http://schemas.openxmlformats.org/officeDocument/2006/relationships/hyperlink" Target="http://www.ncpcdallas.org/" TargetMode="External"/><Relationship Id="rId3375" Type="http://schemas.openxmlformats.org/officeDocument/2006/relationships/hyperlink" Target="http://www.calvarynorfolk.org/" TargetMode="External"/><Relationship Id="rId2044" Type="http://schemas.openxmlformats.org/officeDocument/2006/relationships/hyperlink" Target="mailto:ncpcdallas@aol.com" TargetMode="External"/><Relationship Id="rId3374" Type="http://schemas.openxmlformats.org/officeDocument/2006/relationships/hyperlink" Target="mailto:elders@bygrace.cc" TargetMode="External"/><Relationship Id="rId125" Type="http://schemas.openxmlformats.org/officeDocument/2006/relationships/hyperlink" Target="mailto:pastor@fairviewpca.com" TargetMode="External"/><Relationship Id="rId2045" Type="http://schemas.openxmlformats.org/officeDocument/2006/relationships/hyperlink" Target="http://www.newstpeters.org/" TargetMode="External"/><Relationship Id="rId3377" Type="http://schemas.openxmlformats.org/officeDocument/2006/relationships/hyperlink" Target="http://www.calvaryrpc.org/" TargetMode="External"/><Relationship Id="rId124" Type="http://schemas.openxmlformats.org/officeDocument/2006/relationships/hyperlink" Target="http://www.fairviewpca.com/" TargetMode="External"/><Relationship Id="rId2046" Type="http://schemas.openxmlformats.org/officeDocument/2006/relationships/hyperlink" Target="mailto:info@newstpeters.org" TargetMode="External"/><Relationship Id="rId3376" Type="http://schemas.openxmlformats.org/officeDocument/2006/relationships/hyperlink" Target="mailto:admin@calvarynorfolk.org" TargetMode="External"/><Relationship Id="rId123" Type="http://schemas.openxmlformats.org/officeDocument/2006/relationships/hyperlink" Target="mailto:info@emmanuelupstate.org" TargetMode="External"/><Relationship Id="rId2047" Type="http://schemas.openxmlformats.org/officeDocument/2006/relationships/hyperlink" Target="http://www.pcpc.org/" TargetMode="External"/><Relationship Id="rId3379" Type="http://schemas.openxmlformats.org/officeDocument/2006/relationships/hyperlink" Target="http://www.crosswaterpc.org/" TargetMode="External"/><Relationship Id="rId122" Type="http://schemas.openxmlformats.org/officeDocument/2006/relationships/hyperlink" Target="http://emmanuelupstate.org/" TargetMode="External"/><Relationship Id="rId2048" Type="http://schemas.openxmlformats.org/officeDocument/2006/relationships/hyperlink" Target="mailto:melody.hallman@pcpc.org" TargetMode="External"/><Relationship Id="rId3378" Type="http://schemas.openxmlformats.org/officeDocument/2006/relationships/hyperlink" Target="mailto:church@calvaryrpc.org" TargetMode="External"/><Relationship Id="rId2038" Type="http://schemas.openxmlformats.org/officeDocument/2006/relationships/hyperlink" Target="mailto:admin@metrocrestchurch.org" TargetMode="External"/><Relationship Id="rId2039" Type="http://schemas.openxmlformats.org/officeDocument/2006/relationships/hyperlink" Target="http://www.newcitydallas.org/" TargetMode="External"/><Relationship Id="rId3369" Type="http://schemas.openxmlformats.org/officeDocument/2006/relationships/hyperlink" Target="mailto:churchofficewhpc@gmail.com" TargetMode="External"/><Relationship Id="rId118" Type="http://schemas.openxmlformats.org/officeDocument/2006/relationships/hyperlink" Target="http://kishareformuardurres.org/" TargetMode="External"/><Relationship Id="rId117" Type="http://schemas.openxmlformats.org/officeDocument/2006/relationships/hyperlink" Target="mailto:updates@downtownpres.org" TargetMode="External"/><Relationship Id="rId116" Type="http://schemas.openxmlformats.org/officeDocument/2006/relationships/hyperlink" Target="http://www.downtownpres.org/" TargetMode="External"/><Relationship Id="rId115" Type="http://schemas.openxmlformats.org/officeDocument/2006/relationships/hyperlink" Target="mailto:info@crossgatepca.org" TargetMode="External"/><Relationship Id="rId3360" Type="http://schemas.openxmlformats.org/officeDocument/2006/relationships/hyperlink" Target="mailto:danielfwells@gmail.com" TargetMode="External"/><Relationship Id="rId119" Type="http://schemas.openxmlformats.org/officeDocument/2006/relationships/hyperlink" Target="mailto:bertikona@gmail.com" TargetMode="External"/><Relationship Id="rId110" Type="http://schemas.openxmlformats.org/officeDocument/2006/relationships/hyperlink" Target="http://www.clemsonpres.org/" TargetMode="External"/><Relationship Id="rId2030" Type="http://schemas.openxmlformats.org/officeDocument/2006/relationships/hyperlink" Target="mailto:pastordietsch@hillcountrypca.org" TargetMode="External"/><Relationship Id="rId3362" Type="http://schemas.openxmlformats.org/officeDocument/2006/relationships/hyperlink" Target="http://www.trinityprescleveland.com/" TargetMode="External"/><Relationship Id="rId2031" Type="http://schemas.openxmlformats.org/officeDocument/2006/relationships/hyperlink" Target="http://www.lakesidepca.org/" TargetMode="External"/><Relationship Id="rId3361" Type="http://schemas.openxmlformats.org/officeDocument/2006/relationships/hyperlink" Target="http://www.trinitypcatn.org/" TargetMode="External"/><Relationship Id="rId2032" Type="http://schemas.openxmlformats.org/officeDocument/2006/relationships/hyperlink" Target="mailto:office@lakesidepca.org" TargetMode="External"/><Relationship Id="rId3364" Type="http://schemas.openxmlformats.org/officeDocument/2006/relationships/hyperlink" Target="http://www.waysidechurch.org/" TargetMode="External"/><Relationship Id="rId2033" Type="http://schemas.openxmlformats.org/officeDocument/2006/relationships/hyperlink" Target="http://lakewoodpres.com/" TargetMode="External"/><Relationship Id="rId3363" Type="http://schemas.openxmlformats.org/officeDocument/2006/relationships/hyperlink" Target="mailto:trinity@trinityprescleveland.com" TargetMode="External"/><Relationship Id="rId114" Type="http://schemas.openxmlformats.org/officeDocument/2006/relationships/hyperlink" Target="http://www.crossgatepca.org/" TargetMode="External"/><Relationship Id="rId2034" Type="http://schemas.openxmlformats.org/officeDocument/2006/relationships/hyperlink" Target="mailto:allthewayhome@sbcglobal.net" TargetMode="External"/><Relationship Id="rId3366" Type="http://schemas.openxmlformats.org/officeDocument/2006/relationships/hyperlink" Target="http://harrimanpca.net/" TargetMode="External"/><Relationship Id="rId113" Type="http://schemas.openxmlformats.org/officeDocument/2006/relationships/hyperlink" Target="mailto:info@mycovenantpc.com" TargetMode="External"/><Relationship Id="rId2035" Type="http://schemas.openxmlformats.org/officeDocument/2006/relationships/hyperlink" Target="http://www.mercydallas.com/" TargetMode="External"/><Relationship Id="rId3365" Type="http://schemas.openxmlformats.org/officeDocument/2006/relationships/hyperlink" Target="mailto:office@waysidechurch.org" TargetMode="External"/><Relationship Id="rId112" Type="http://schemas.openxmlformats.org/officeDocument/2006/relationships/hyperlink" Target="http://www.mycovenantpc.com/" TargetMode="External"/><Relationship Id="rId2036" Type="http://schemas.openxmlformats.org/officeDocument/2006/relationships/hyperlink" Target="mailto:church@mercydallas.com" TargetMode="External"/><Relationship Id="rId3368" Type="http://schemas.openxmlformats.org/officeDocument/2006/relationships/hyperlink" Target="http://www.whpca.net/" TargetMode="External"/><Relationship Id="rId111" Type="http://schemas.openxmlformats.org/officeDocument/2006/relationships/hyperlink" Target="mailto:contactus@clemsonpres.org" TargetMode="External"/><Relationship Id="rId2037" Type="http://schemas.openxmlformats.org/officeDocument/2006/relationships/hyperlink" Target="http://www.metrocrestchurch.org/" TargetMode="External"/><Relationship Id="rId3367" Type="http://schemas.openxmlformats.org/officeDocument/2006/relationships/hyperlink" Target="mailto:harrimanpca@gmail.com" TargetMode="External"/><Relationship Id="rId3315" Type="http://schemas.openxmlformats.org/officeDocument/2006/relationships/hyperlink" Target="http://www.fpfo.org/" TargetMode="External"/><Relationship Id="rId3314" Type="http://schemas.openxmlformats.org/officeDocument/2006/relationships/hyperlink" Target="http://www.evergreentn.com/" TargetMode="External"/><Relationship Id="rId3317" Type="http://schemas.openxmlformats.org/officeDocument/2006/relationships/hyperlink" Target="http://1stpresbyterian.com/" TargetMode="External"/><Relationship Id="rId3316" Type="http://schemas.openxmlformats.org/officeDocument/2006/relationships/hyperlink" Target="mailto:office@fpfo.org" TargetMode="External"/><Relationship Id="rId3319" Type="http://schemas.openxmlformats.org/officeDocument/2006/relationships/hyperlink" Target="http://www.firstprescrossville.org/" TargetMode="External"/><Relationship Id="rId3318" Type="http://schemas.openxmlformats.org/officeDocument/2006/relationships/hyperlink" Target="mailto:office@1stpresbyterian.com" TargetMode="External"/><Relationship Id="rId3311" Type="http://schemas.openxmlformats.org/officeDocument/2006/relationships/hyperlink" Target="mailto:eastridgepres.office@gmail.com" TargetMode="External"/><Relationship Id="rId3310" Type="http://schemas.openxmlformats.org/officeDocument/2006/relationships/hyperlink" Target="http://eastridgepc.com/" TargetMode="External"/><Relationship Id="rId3313" Type="http://schemas.openxmlformats.org/officeDocument/2006/relationships/hyperlink" Target="mailto:ebenezerpca@comcast.net" TargetMode="External"/><Relationship Id="rId3312" Type="http://schemas.openxmlformats.org/officeDocument/2006/relationships/hyperlink" Target="http://ebenezerpca.org/" TargetMode="External"/><Relationship Id="rId3304" Type="http://schemas.openxmlformats.org/officeDocument/2006/relationships/hyperlink" Target="http://ctktn.org/" TargetMode="External"/><Relationship Id="rId3303" Type="http://schemas.openxmlformats.org/officeDocument/2006/relationships/hyperlink" Target="mailto:cpcsweetwater@gmail.com" TargetMode="External"/><Relationship Id="rId3306" Type="http://schemas.openxmlformats.org/officeDocument/2006/relationships/hyperlink" Target="http://www.covenant-pca.com/" TargetMode="External"/><Relationship Id="rId3305" Type="http://schemas.openxmlformats.org/officeDocument/2006/relationships/hyperlink" Target="mailto:pastornate@ctktn.org" TargetMode="External"/><Relationship Id="rId3308" Type="http://schemas.openxmlformats.org/officeDocument/2006/relationships/hyperlink" Target="http://www.cpcchatt.org/" TargetMode="External"/><Relationship Id="rId3307" Type="http://schemas.openxmlformats.org/officeDocument/2006/relationships/hyperlink" Target="mailto:covprespca@gmail.com" TargetMode="External"/><Relationship Id="rId3309" Type="http://schemas.openxmlformats.org/officeDocument/2006/relationships/hyperlink" Target="mailto:office@cpcchatt.org" TargetMode="External"/><Relationship Id="rId3300" Type="http://schemas.openxmlformats.org/officeDocument/2006/relationships/hyperlink" Target="http://www.christcov.org/" TargetMode="External"/><Relationship Id="rId3302" Type="http://schemas.openxmlformats.org/officeDocument/2006/relationships/hyperlink" Target="http://www.cpcsweetwater.org/" TargetMode="External"/><Relationship Id="rId3301" Type="http://schemas.openxmlformats.org/officeDocument/2006/relationships/hyperlink" Target="mailto:office@christcov.org" TargetMode="External"/><Relationship Id="rId2005" Type="http://schemas.openxmlformats.org/officeDocument/2006/relationships/hyperlink" Target="http://www.ctktexas.com/" TargetMode="External"/><Relationship Id="rId3337" Type="http://schemas.openxmlformats.org/officeDocument/2006/relationships/hyperlink" Target="http://www.lmpc.org/" TargetMode="External"/><Relationship Id="rId2006" Type="http://schemas.openxmlformats.org/officeDocument/2006/relationships/hyperlink" Target="mailto:contact@ctktexas.com" TargetMode="External"/><Relationship Id="rId3336" Type="http://schemas.openxmlformats.org/officeDocument/2006/relationships/hyperlink" Target="mailto:hello@lakewaypres.org" TargetMode="External"/><Relationship Id="rId2007" Type="http://schemas.openxmlformats.org/officeDocument/2006/relationships/hyperlink" Target="http://www.cpcpca.org/" TargetMode="External"/><Relationship Id="rId3339" Type="http://schemas.openxmlformats.org/officeDocument/2006/relationships/hyperlink" Target="http://mtnfellowship.org/" TargetMode="External"/><Relationship Id="rId2008" Type="http://schemas.openxmlformats.org/officeDocument/2006/relationships/hyperlink" Target="mailto:josh@cpcpca.org" TargetMode="External"/><Relationship Id="rId3338" Type="http://schemas.openxmlformats.org/officeDocument/2006/relationships/hyperlink" Target="mailto:info@lmpc.org" TargetMode="External"/><Relationship Id="rId2009" Type="http://schemas.openxmlformats.org/officeDocument/2006/relationships/hyperlink" Target="http://cpreschurch.com/" TargetMode="External"/><Relationship Id="rId3331" Type="http://schemas.openxmlformats.org/officeDocument/2006/relationships/hyperlink" Target="http://www.highlandspca.com/" TargetMode="External"/><Relationship Id="rId2000" Type="http://schemas.openxmlformats.org/officeDocument/2006/relationships/hyperlink" Target="mailto:wpcajax@gmail.com" TargetMode="External"/><Relationship Id="rId3330" Type="http://schemas.openxmlformats.org/officeDocument/2006/relationships/hyperlink" Target="mailto:glen@hpfellowship.org" TargetMode="External"/><Relationship Id="rId2001" Type="http://schemas.openxmlformats.org/officeDocument/2006/relationships/hyperlink" Target="http://www.bethelchurchpca.org/" TargetMode="External"/><Relationship Id="rId3333" Type="http://schemas.openxmlformats.org/officeDocument/2006/relationships/hyperlink" Target="http://www.hixsonpres.org/" TargetMode="External"/><Relationship Id="rId2002" Type="http://schemas.openxmlformats.org/officeDocument/2006/relationships/hyperlink" Target="mailto:bethel-church@att.net" TargetMode="External"/><Relationship Id="rId3332" Type="http://schemas.openxmlformats.org/officeDocument/2006/relationships/hyperlink" Target="mailto:pcahighlands@gmail.com" TargetMode="External"/><Relationship Id="rId2003" Type="http://schemas.openxmlformats.org/officeDocument/2006/relationships/hyperlink" Target="http://www.cccfrisco.org/" TargetMode="External"/><Relationship Id="rId3335" Type="http://schemas.openxmlformats.org/officeDocument/2006/relationships/hyperlink" Target="http://lakewaypres.org/" TargetMode="External"/><Relationship Id="rId2004" Type="http://schemas.openxmlformats.org/officeDocument/2006/relationships/hyperlink" Target="mailto:info@cccfrisco.org" TargetMode="External"/><Relationship Id="rId3334" Type="http://schemas.openxmlformats.org/officeDocument/2006/relationships/hyperlink" Target="mailto:contact@hixsonpres.org" TargetMode="External"/><Relationship Id="rId3326" Type="http://schemas.openxmlformats.org/officeDocument/2006/relationships/hyperlink" Target="mailto:erik.gracejasper@gmail.com" TargetMode="External"/><Relationship Id="rId3325" Type="http://schemas.openxmlformats.org/officeDocument/2006/relationships/hyperlink" Target="http://www.gracejasper.org/" TargetMode="External"/><Relationship Id="rId3328" Type="http://schemas.openxmlformats.org/officeDocument/2006/relationships/hyperlink" Target="mailto:benjie@gracepeacechurch.org" TargetMode="External"/><Relationship Id="rId3327" Type="http://schemas.openxmlformats.org/officeDocument/2006/relationships/hyperlink" Target="http://www.gracepeacechurch.org/" TargetMode="External"/><Relationship Id="rId3329" Type="http://schemas.openxmlformats.org/officeDocument/2006/relationships/hyperlink" Target="http://hpfellowship.org/" TargetMode="External"/><Relationship Id="rId3320" Type="http://schemas.openxmlformats.org/officeDocument/2006/relationships/hyperlink" Target="mailto:office@firstprescrossville.org" TargetMode="External"/><Relationship Id="rId3322" Type="http://schemas.openxmlformats.org/officeDocument/2006/relationships/hyperlink" Target="mailto:office@gracetrenton.org" TargetMode="External"/><Relationship Id="rId3321" Type="http://schemas.openxmlformats.org/officeDocument/2006/relationships/hyperlink" Target="http://www.gracetrenton.org/" TargetMode="External"/><Relationship Id="rId3324" Type="http://schemas.openxmlformats.org/officeDocument/2006/relationships/hyperlink" Target="mailto:gracepcaoffice@gmail.com" TargetMode="External"/><Relationship Id="rId3323" Type="http://schemas.openxmlformats.org/officeDocument/2006/relationships/hyperlink" Target="http://www.gracedalton.org/" TargetMode="External"/><Relationship Id="rId2090" Type="http://schemas.openxmlformats.org/officeDocument/2006/relationships/hyperlink" Target="mailto:cornercanyonchurch@gmail.com" TargetMode="External"/><Relationship Id="rId2091" Type="http://schemas.openxmlformats.org/officeDocument/2006/relationships/hyperlink" Target="http://www.covenantpaso.com/" TargetMode="External"/><Relationship Id="rId2092" Type="http://schemas.openxmlformats.org/officeDocument/2006/relationships/hyperlink" Target="mailto:office@covenantpaso.com" TargetMode="External"/><Relationship Id="rId2093" Type="http://schemas.openxmlformats.org/officeDocument/2006/relationships/hyperlink" Target="http://www.crosspointpca.org/" TargetMode="External"/><Relationship Id="rId2094" Type="http://schemas.openxmlformats.org/officeDocument/2006/relationships/hyperlink" Target="mailto:robby@crosspointpca.org" TargetMode="External"/><Relationship Id="rId2095" Type="http://schemas.openxmlformats.org/officeDocument/2006/relationships/hyperlink" Target="http://www.riponfirstpres.org/" TargetMode="External"/><Relationship Id="rId2096" Type="http://schemas.openxmlformats.org/officeDocument/2006/relationships/hyperlink" Target="mailto:christy@riponfirstpres.org" TargetMode="External"/><Relationship Id="rId2097" Type="http://schemas.openxmlformats.org/officeDocument/2006/relationships/hyperlink" Target="http://www.gracemarin.org/" TargetMode="External"/><Relationship Id="rId2098" Type="http://schemas.openxmlformats.org/officeDocument/2006/relationships/hyperlink" Target="mailto:admin@gracemarin.org" TargetMode="External"/><Relationship Id="rId2099" Type="http://schemas.openxmlformats.org/officeDocument/2006/relationships/hyperlink" Target="http://www.graceutah.org/" TargetMode="External"/><Relationship Id="rId3391" Type="http://schemas.openxmlformats.org/officeDocument/2006/relationships/hyperlink" Target="http://www.ipcnorfolk.org/" TargetMode="External"/><Relationship Id="rId2060" Type="http://schemas.openxmlformats.org/officeDocument/2006/relationships/hyperlink" Target="mailto:ben@redeemertyler.com" TargetMode="External"/><Relationship Id="rId3390" Type="http://schemas.openxmlformats.org/officeDocument/2006/relationships/hyperlink" Target="mailto:office@hopepca.com" TargetMode="External"/><Relationship Id="rId2061" Type="http://schemas.openxmlformats.org/officeDocument/2006/relationships/hyperlink" Target="http://www.redeemermckinney.com/" TargetMode="External"/><Relationship Id="rId3393" Type="http://schemas.openxmlformats.org/officeDocument/2006/relationships/hyperlink" Target="http://www.newcovenantpca.org/" TargetMode="External"/><Relationship Id="rId2062" Type="http://schemas.openxmlformats.org/officeDocument/2006/relationships/hyperlink" Target="mailto:office@redeemermckinney.com" TargetMode="External"/><Relationship Id="rId3392" Type="http://schemas.openxmlformats.org/officeDocument/2006/relationships/hyperlink" Target="mailto:info@ipcnorfolk.org" TargetMode="External"/><Relationship Id="rId2063" Type="http://schemas.openxmlformats.org/officeDocument/2006/relationships/hyperlink" Target="http://www.redeemerwaco.org/" TargetMode="External"/><Relationship Id="rId3395" Type="http://schemas.openxmlformats.org/officeDocument/2006/relationships/hyperlink" Target="http://www.newlifevb.net/" TargetMode="External"/><Relationship Id="rId2064" Type="http://schemas.openxmlformats.org/officeDocument/2006/relationships/hyperlink" Target="mailto:office@redeemerwaco.org" TargetMode="External"/><Relationship Id="rId3394" Type="http://schemas.openxmlformats.org/officeDocument/2006/relationships/hyperlink" Target="mailto:newcovpca@gmail.com" TargetMode="External"/><Relationship Id="rId2065" Type="http://schemas.openxmlformats.org/officeDocument/2006/relationships/hyperlink" Target="http://www.redeemeramarillo.com/" TargetMode="External"/><Relationship Id="rId3397" Type="http://schemas.openxmlformats.org/officeDocument/2006/relationships/hyperlink" Target="http://www.redeemervb.com/" TargetMode="External"/><Relationship Id="rId2066" Type="http://schemas.openxmlformats.org/officeDocument/2006/relationships/hyperlink" Target="mailto:info@redeemeramarillo.com" TargetMode="External"/><Relationship Id="rId3396" Type="http://schemas.openxmlformats.org/officeDocument/2006/relationships/hyperlink" Target="mailto:newlifepresbyterianpca@gmail.com" TargetMode="External"/><Relationship Id="rId2067" Type="http://schemas.openxmlformats.org/officeDocument/2006/relationships/hyperlink" Target="http://www.redeemerprestemple.org/" TargetMode="External"/><Relationship Id="rId3399" Type="http://schemas.openxmlformats.org/officeDocument/2006/relationships/hyperlink" Target="http://www.resurrectionvb.org/" TargetMode="External"/><Relationship Id="rId2068" Type="http://schemas.openxmlformats.org/officeDocument/2006/relationships/hyperlink" Target="mailto:office@redeemerprestemple.org" TargetMode="External"/><Relationship Id="rId3398" Type="http://schemas.openxmlformats.org/officeDocument/2006/relationships/hyperlink" Target="mailto:office@redeemervb.com" TargetMode="External"/><Relationship Id="rId2069" Type="http://schemas.openxmlformats.org/officeDocument/2006/relationships/hyperlink" Target="http://www.tnpc.org/" TargetMode="External"/><Relationship Id="rId3380" Type="http://schemas.openxmlformats.org/officeDocument/2006/relationships/hyperlink" Target="mailto:info@crosswaterpc.org" TargetMode="External"/><Relationship Id="rId2050" Type="http://schemas.openxmlformats.org/officeDocument/2006/relationships/hyperlink" Target="mailto:church@providencemidland.org" TargetMode="External"/><Relationship Id="rId3382" Type="http://schemas.openxmlformats.org/officeDocument/2006/relationships/hyperlink" Target="mailto:office@eastminsterpca.org" TargetMode="External"/><Relationship Id="rId2051" Type="http://schemas.openxmlformats.org/officeDocument/2006/relationships/hyperlink" Target="http://www.providencepca.org/" TargetMode="External"/><Relationship Id="rId3381" Type="http://schemas.openxmlformats.org/officeDocument/2006/relationships/hyperlink" Target="http://eastminsterpca.org/" TargetMode="External"/><Relationship Id="rId2052" Type="http://schemas.openxmlformats.org/officeDocument/2006/relationships/hyperlink" Target="mailto:admin@ProvidencePCA.org" TargetMode="External"/><Relationship Id="rId3384" Type="http://schemas.openxmlformats.org/officeDocument/2006/relationships/hyperlink" Target="mailto:info@gracecovpca.org" TargetMode="External"/><Relationship Id="rId2053" Type="http://schemas.openxmlformats.org/officeDocument/2006/relationships/hyperlink" Target="http://www.providencedallas.com/" TargetMode="External"/><Relationship Id="rId3383" Type="http://schemas.openxmlformats.org/officeDocument/2006/relationships/hyperlink" Target="http://www.gracecovpca.org/" TargetMode="External"/><Relationship Id="rId2054" Type="http://schemas.openxmlformats.org/officeDocument/2006/relationships/hyperlink" Target="mailto:office@providencedallas.com" TargetMode="External"/><Relationship Id="rId3386" Type="http://schemas.openxmlformats.org/officeDocument/2006/relationships/hyperlink" Target="mailto:office@gracechesapeake.com" TargetMode="External"/><Relationship Id="rId2055" Type="http://schemas.openxmlformats.org/officeDocument/2006/relationships/hyperlink" Target="http://redeemer817.org/" TargetMode="External"/><Relationship Id="rId3385" Type="http://schemas.openxmlformats.org/officeDocument/2006/relationships/hyperlink" Target="http://www.gracechesapeake.com/" TargetMode="External"/><Relationship Id="rId2056" Type="http://schemas.openxmlformats.org/officeDocument/2006/relationships/hyperlink" Target="mailto:frontoffice@apcweb.org" TargetMode="External"/><Relationship Id="rId3388" Type="http://schemas.openxmlformats.org/officeDocument/2006/relationships/hyperlink" Target="mailto:jason@harborecity.com" TargetMode="External"/><Relationship Id="rId2057" Type="http://schemas.openxmlformats.org/officeDocument/2006/relationships/hyperlink" Target="http://www.redeemerrockwall.org/" TargetMode="External"/><Relationship Id="rId3387" Type="http://schemas.openxmlformats.org/officeDocument/2006/relationships/hyperlink" Target="http://www.harborecity.com/" TargetMode="External"/><Relationship Id="rId2058" Type="http://schemas.openxmlformats.org/officeDocument/2006/relationships/hyperlink" Target="mailto:info@redeemerrockwall.org" TargetMode="External"/><Relationship Id="rId2059" Type="http://schemas.openxmlformats.org/officeDocument/2006/relationships/hyperlink" Target="http://redeemertyler.com/" TargetMode="External"/><Relationship Id="rId3389" Type="http://schemas.openxmlformats.org/officeDocument/2006/relationships/hyperlink" Target="http://www.hopepca.com/" TargetMode="External"/><Relationship Id="rId2080" Type="http://schemas.openxmlformats.org/officeDocument/2006/relationships/hyperlink" Target="mailto:ben@allsaintsreformed.com" TargetMode="External"/><Relationship Id="rId2081" Type="http://schemas.openxmlformats.org/officeDocument/2006/relationships/hyperlink" Target="http://www.berkeleygracepres.org/" TargetMode="External"/><Relationship Id="rId2082" Type="http://schemas.openxmlformats.org/officeDocument/2006/relationships/hyperlink" Target="mailto:office@berkeleygracepres.org" TargetMode="External"/><Relationship Id="rId2083" Type="http://schemas.openxmlformats.org/officeDocument/2006/relationships/hyperlink" Target="http://www.bcbcutah.org/" TargetMode="External"/><Relationship Id="rId2084" Type="http://schemas.openxmlformats.org/officeDocument/2006/relationships/hyperlink" Target="mailto:bcbc.biblechurch@gmail.com" TargetMode="External"/><Relationship Id="rId2085" Type="http://schemas.openxmlformats.org/officeDocument/2006/relationships/hyperlink" Target="http://canyoncreekchurch.org/" TargetMode="External"/><Relationship Id="rId2086" Type="http://schemas.openxmlformats.org/officeDocument/2006/relationships/hyperlink" Target="mailto:tmarsh@canyoncreekchurch.org" TargetMode="External"/><Relationship Id="rId2087" Type="http://schemas.openxmlformats.org/officeDocument/2006/relationships/hyperlink" Target="http://www.copperhillschurch.com/" TargetMode="External"/><Relationship Id="rId2088" Type="http://schemas.openxmlformats.org/officeDocument/2006/relationships/hyperlink" Target="mailto:mjackman@copperhillschurch.com" TargetMode="External"/><Relationship Id="rId2089" Type="http://schemas.openxmlformats.org/officeDocument/2006/relationships/hyperlink" Target="http://www.cornercanyonchurch.org/" TargetMode="External"/><Relationship Id="rId2070" Type="http://schemas.openxmlformats.org/officeDocument/2006/relationships/hyperlink" Target="http://www.trinitypresfw.org/" TargetMode="External"/><Relationship Id="rId2071" Type="http://schemas.openxmlformats.org/officeDocument/2006/relationships/hyperlink" Target="mailto:admin@trinitypresfw.org" TargetMode="External"/><Relationship Id="rId2072" Type="http://schemas.openxmlformats.org/officeDocument/2006/relationships/hyperlink" Target="http://www.trinityplano.org/" TargetMode="External"/><Relationship Id="rId2073" Type="http://schemas.openxmlformats.org/officeDocument/2006/relationships/hyperlink" Target="mailto:info@trinityplano.org" TargetMode="External"/><Relationship Id="rId2074" Type="http://schemas.openxmlformats.org/officeDocument/2006/relationships/hyperlink" Target="http://www.weatherfordpca.org/" TargetMode="External"/><Relationship Id="rId2075" Type="http://schemas.openxmlformats.org/officeDocument/2006/relationships/hyperlink" Target="mailto:weatherfordpca@att.net" TargetMode="External"/><Relationship Id="rId2076" Type="http://schemas.openxmlformats.org/officeDocument/2006/relationships/hyperlink" Target="http://www.wpcgtx.org/" TargetMode="External"/><Relationship Id="rId2077" Type="http://schemas.openxmlformats.org/officeDocument/2006/relationships/hyperlink" Target="http://www.zionprosper.com/" TargetMode="External"/><Relationship Id="rId2078" Type="http://schemas.openxmlformats.org/officeDocument/2006/relationships/hyperlink" Target="mailto:info@zionprosper.com" TargetMode="External"/><Relationship Id="rId2079" Type="http://schemas.openxmlformats.org/officeDocument/2006/relationships/hyperlink" Target="http://www.allsaintsreformed.com/" TargetMode="External"/><Relationship Id="rId2940" Type="http://schemas.openxmlformats.org/officeDocument/2006/relationships/hyperlink" Target="mailto:info@floridacoastchurch.org" TargetMode="External"/><Relationship Id="rId1610" Type="http://schemas.openxmlformats.org/officeDocument/2006/relationships/hyperlink" Target="http://newcityoburg.com/" TargetMode="External"/><Relationship Id="rId2941" Type="http://schemas.openxmlformats.org/officeDocument/2006/relationships/hyperlink" Target="http://www.granadachurch.com/" TargetMode="External"/><Relationship Id="rId1611" Type="http://schemas.openxmlformats.org/officeDocument/2006/relationships/hyperlink" Target="mailto:admin@newcityoburg.com" TargetMode="External"/><Relationship Id="rId2942" Type="http://schemas.openxmlformats.org/officeDocument/2006/relationships/hyperlink" Target="mailto:hello@granadachurch.com" TargetMode="External"/><Relationship Id="rId1612" Type="http://schemas.openxmlformats.org/officeDocument/2006/relationships/hyperlink" Target="http://www.oakpca.org/" TargetMode="External"/><Relationship Id="rId2943" Type="http://schemas.openxmlformats.org/officeDocument/2006/relationships/hyperlink" Target="http://hopechapelmiami.com/" TargetMode="External"/><Relationship Id="rId1613" Type="http://schemas.openxmlformats.org/officeDocument/2006/relationships/hyperlink" Target="mailto:office@oakbrookpca.org" TargetMode="External"/><Relationship Id="rId2944" Type="http://schemas.openxmlformats.org/officeDocument/2006/relationships/hyperlink" Target="mailto:info@hopechapelmiami.com" TargetMode="External"/><Relationship Id="rId1614" Type="http://schemas.openxmlformats.org/officeDocument/2006/relationships/hyperlink" Target="http://www.redeemer-charleston.org/" TargetMode="External"/><Relationship Id="rId2945" Type="http://schemas.openxmlformats.org/officeDocument/2006/relationships/hyperlink" Target="http://iglesiacomunion.org/" TargetMode="External"/><Relationship Id="rId1615" Type="http://schemas.openxmlformats.org/officeDocument/2006/relationships/hyperlink" Target="mailto:info@redeemer-charleston.org" TargetMode="External"/><Relationship Id="rId2946" Type="http://schemas.openxmlformats.org/officeDocument/2006/relationships/hyperlink" Target="mailto:admin@iglesiacomunion.org" TargetMode="External"/><Relationship Id="rId1616" Type="http://schemas.openxmlformats.org/officeDocument/2006/relationships/hyperlink" Target="http://www.trinityorangeburg.com/" TargetMode="External"/><Relationship Id="rId2947" Type="http://schemas.openxmlformats.org/officeDocument/2006/relationships/hyperlink" Target="http://www.latravesia.org/" TargetMode="External"/><Relationship Id="rId907" Type="http://schemas.openxmlformats.org/officeDocument/2006/relationships/hyperlink" Target="http://fpcgrandville.org/" TargetMode="External"/><Relationship Id="rId1617" Type="http://schemas.openxmlformats.org/officeDocument/2006/relationships/hyperlink" Target="mailto:office@trinityorangeburg.com" TargetMode="External"/><Relationship Id="rId2948" Type="http://schemas.openxmlformats.org/officeDocument/2006/relationships/hyperlink" Target="mailto:latravesia.pr@gmail.com" TargetMode="External"/><Relationship Id="rId906" Type="http://schemas.openxmlformats.org/officeDocument/2006/relationships/hyperlink" Target="mailto:ken@covenantprez.com" TargetMode="External"/><Relationship Id="rId1618" Type="http://schemas.openxmlformats.org/officeDocument/2006/relationships/hyperlink" Target="http://tworiverspca.org/" TargetMode="External"/><Relationship Id="rId2949" Type="http://schemas.openxmlformats.org/officeDocument/2006/relationships/hyperlink" Target="http://www.reydegloriamiami.org/" TargetMode="External"/><Relationship Id="rId905" Type="http://schemas.openxmlformats.org/officeDocument/2006/relationships/hyperlink" Target="http://www.covenantprez.com/" TargetMode="External"/><Relationship Id="rId1619" Type="http://schemas.openxmlformats.org/officeDocument/2006/relationships/hyperlink" Target="mailto:info@tworiverspca.org" TargetMode="External"/><Relationship Id="rId904" Type="http://schemas.openxmlformats.org/officeDocument/2006/relationships/hyperlink" Target="mailto:info@cornerstonepca.church" TargetMode="External"/><Relationship Id="rId909" Type="http://schemas.openxmlformats.org/officeDocument/2006/relationships/hyperlink" Target="http://www.fellowshipreformedchurch.org/" TargetMode="External"/><Relationship Id="rId908" Type="http://schemas.openxmlformats.org/officeDocument/2006/relationships/hyperlink" Target="mailto:dan@fpcgrandville.org" TargetMode="External"/><Relationship Id="rId903" Type="http://schemas.openxmlformats.org/officeDocument/2006/relationships/hyperlink" Target="http://www.cornerstonepca.church/" TargetMode="External"/><Relationship Id="rId902" Type="http://schemas.openxmlformats.org/officeDocument/2006/relationships/hyperlink" Target="mailto:ctkpcahastings@gmail.com" TargetMode="External"/><Relationship Id="rId901" Type="http://schemas.openxmlformats.org/officeDocument/2006/relationships/hyperlink" Target="http://christthekinghastings.org/" TargetMode="External"/><Relationship Id="rId900" Type="http://schemas.openxmlformats.org/officeDocument/2006/relationships/hyperlink" Target="mailto:conmakhalira@yahoo.com" TargetMode="External"/><Relationship Id="rId2930" Type="http://schemas.openxmlformats.org/officeDocument/2006/relationships/hyperlink" Target="mailto:pcacayman@hotmail.com" TargetMode="External"/><Relationship Id="rId1600" Type="http://schemas.openxmlformats.org/officeDocument/2006/relationships/hyperlink" Target="http://www.firstscotsbeaufort.org/" TargetMode="External"/><Relationship Id="rId2931" Type="http://schemas.openxmlformats.org/officeDocument/2006/relationships/hyperlink" Target="http://www.christcovenant.cc/" TargetMode="External"/><Relationship Id="rId1601" Type="http://schemas.openxmlformats.org/officeDocument/2006/relationships/hyperlink" Target="mailto:admin@firstscotsbeaufort.org" TargetMode="External"/><Relationship Id="rId2932" Type="http://schemas.openxmlformats.org/officeDocument/2006/relationships/hyperlink" Target="mailto:brian@christcovenant.cc" TargetMode="External"/><Relationship Id="rId1602" Type="http://schemas.openxmlformats.org/officeDocument/2006/relationships/hyperlink" Target="http://gracecoastalchurch.com/" TargetMode="External"/><Relationship Id="rId2933" Type="http://schemas.openxmlformats.org/officeDocument/2006/relationships/hyperlink" Target="http://www.citychurchftl.com/" TargetMode="External"/><Relationship Id="rId1603" Type="http://schemas.openxmlformats.org/officeDocument/2006/relationships/hyperlink" Target="mailto:sheryl@gracecoastalchurch.com" TargetMode="External"/><Relationship Id="rId2934" Type="http://schemas.openxmlformats.org/officeDocument/2006/relationships/hyperlink" Target="mailto:info@citychurchftl.com" TargetMode="External"/><Relationship Id="rId1604" Type="http://schemas.openxmlformats.org/officeDocument/2006/relationships/hyperlink" Target="http://www.hiltonheadpca.com/" TargetMode="External"/><Relationship Id="rId2935" Type="http://schemas.openxmlformats.org/officeDocument/2006/relationships/hyperlink" Target="http://www.crpc.org/" TargetMode="External"/><Relationship Id="rId1605" Type="http://schemas.openxmlformats.org/officeDocument/2006/relationships/hyperlink" Target="mailto:info@hiltonheadpca.com" TargetMode="External"/><Relationship Id="rId2936" Type="http://schemas.openxmlformats.org/officeDocument/2006/relationships/hyperlink" Target="mailto:info@crpc.org" TargetMode="External"/><Relationship Id="rId1606" Type="http://schemas.openxmlformats.org/officeDocument/2006/relationships/hyperlink" Target="http://www.hopecanebay.com/" TargetMode="External"/><Relationship Id="rId2937" Type="http://schemas.openxmlformats.org/officeDocument/2006/relationships/hyperlink" Target="http://www.fpccoralsprings.org/" TargetMode="External"/><Relationship Id="rId1607" Type="http://schemas.openxmlformats.org/officeDocument/2006/relationships/hyperlink" Target="mailto:info@hopecanebay.com" TargetMode="External"/><Relationship Id="rId2938" Type="http://schemas.openxmlformats.org/officeDocument/2006/relationships/hyperlink" Target="mailto:info@fpcstaff.com" TargetMode="External"/><Relationship Id="rId1608" Type="http://schemas.openxmlformats.org/officeDocument/2006/relationships/hyperlink" Target="http://www.metronorthpca.org/" TargetMode="External"/><Relationship Id="rId2939" Type="http://schemas.openxmlformats.org/officeDocument/2006/relationships/hyperlink" Target="http://www.floridacoastchurch.org/" TargetMode="External"/><Relationship Id="rId1609" Type="http://schemas.openxmlformats.org/officeDocument/2006/relationships/hyperlink" Target="mailto:office@metronorthpca.org" TargetMode="External"/><Relationship Id="rId1631" Type="http://schemas.openxmlformats.org/officeDocument/2006/relationships/hyperlink" Target="http://www.christchurchatlanta.org/" TargetMode="External"/><Relationship Id="rId2962" Type="http://schemas.openxmlformats.org/officeDocument/2006/relationships/hyperlink" Target="mailto:info@newspringscs.com" TargetMode="External"/><Relationship Id="rId1632" Type="http://schemas.openxmlformats.org/officeDocument/2006/relationships/hyperlink" Target="mailto:administrative@christchurchatlanta.org" TargetMode="External"/><Relationship Id="rId2963" Type="http://schemas.openxmlformats.org/officeDocument/2006/relationships/hyperlink" Target="http://www.ocpc.org/" TargetMode="External"/><Relationship Id="rId1633" Type="http://schemas.openxmlformats.org/officeDocument/2006/relationships/hyperlink" Target="http://www.redeemeratlanta.org/" TargetMode="External"/><Relationship Id="rId2964" Type="http://schemas.openxmlformats.org/officeDocument/2006/relationships/hyperlink" Target="mailto:office@ocpc.org" TargetMode="External"/><Relationship Id="rId1634" Type="http://schemas.openxmlformats.org/officeDocument/2006/relationships/hyperlink" Target="mailto:info@redeemeratlanta.org" TargetMode="External"/><Relationship Id="rId2965" Type="http://schemas.openxmlformats.org/officeDocument/2006/relationships/hyperlink" Target="http://www.parkroadpres.org/" TargetMode="External"/><Relationship Id="rId1635" Type="http://schemas.openxmlformats.org/officeDocument/2006/relationships/hyperlink" Target="http://www.citychurcheastside.org/" TargetMode="External"/><Relationship Id="rId2966" Type="http://schemas.openxmlformats.org/officeDocument/2006/relationships/hyperlink" Target="mailto:mail@parkroadpres.org" TargetMode="External"/><Relationship Id="rId1636" Type="http://schemas.openxmlformats.org/officeDocument/2006/relationships/hyperlink" Target="mailto:scott@citychurcheastside.org" TargetMode="External"/><Relationship Id="rId2967" Type="http://schemas.openxmlformats.org/officeDocument/2006/relationships/hyperlink" Target="http://www.pinelandspca.org/" TargetMode="External"/><Relationship Id="rId1637" Type="http://schemas.openxmlformats.org/officeDocument/2006/relationships/hyperlink" Target="http://www.communitychurchgriffin.org/" TargetMode="External"/><Relationship Id="rId2968" Type="http://schemas.openxmlformats.org/officeDocument/2006/relationships/hyperlink" Target="mailto:info@pinelandspca.org" TargetMode="External"/><Relationship Id="rId1638" Type="http://schemas.openxmlformats.org/officeDocument/2006/relationships/hyperlink" Target="mailto:ccg@churchgriffin.com" TargetMode="External"/><Relationship Id="rId2969" Type="http://schemas.openxmlformats.org/officeDocument/2006/relationships/hyperlink" Target="http://www.redlandscommunitychurch.org/" TargetMode="External"/><Relationship Id="rId929" Type="http://schemas.openxmlformats.org/officeDocument/2006/relationships/hyperlink" Target="http://www.michianacovenant.org/" TargetMode="External"/><Relationship Id="rId1639" Type="http://schemas.openxmlformats.org/officeDocument/2006/relationships/hyperlink" Target="http://www.covenantpres.net/" TargetMode="External"/><Relationship Id="rId928" Type="http://schemas.openxmlformats.org/officeDocument/2006/relationships/hyperlink" Target="mailto:office@knoxpca.org" TargetMode="External"/><Relationship Id="rId927" Type="http://schemas.openxmlformats.org/officeDocument/2006/relationships/hyperlink" Target="http://www.knoxpca.org/" TargetMode="External"/><Relationship Id="rId926" Type="http://schemas.openxmlformats.org/officeDocument/2006/relationships/hyperlink" Target="mailto:micah@immanuelclarkston.com" TargetMode="External"/><Relationship Id="rId921" Type="http://schemas.openxmlformats.org/officeDocument/2006/relationships/hyperlink" Target="http://heartcitychurch.org/" TargetMode="External"/><Relationship Id="rId920" Type="http://schemas.openxmlformats.org/officeDocument/2006/relationships/hyperlink" Target="mailto:office@gracehillgr.org" TargetMode="External"/><Relationship Id="rId925" Type="http://schemas.openxmlformats.org/officeDocument/2006/relationships/hyperlink" Target="http://www.immanuelclarkston.com/" TargetMode="External"/><Relationship Id="rId924" Type="http://schemas.openxmlformats.org/officeDocument/2006/relationships/hyperlink" Target="mailto:info@hudref.org" TargetMode="External"/><Relationship Id="rId923" Type="http://schemas.openxmlformats.org/officeDocument/2006/relationships/hyperlink" Target="http://hudref.org/" TargetMode="External"/><Relationship Id="rId922" Type="http://schemas.openxmlformats.org/officeDocument/2006/relationships/hyperlink" Target="mailto:info@heartcitychurch.org" TargetMode="External"/><Relationship Id="rId2960" Type="http://schemas.openxmlformats.org/officeDocument/2006/relationships/hyperlink" Target="mailto:info@newriverftl.com" TargetMode="External"/><Relationship Id="rId1630" Type="http://schemas.openxmlformats.org/officeDocument/2006/relationships/hyperlink" Target="mailto:drew@cpcnewnan.com" TargetMode="External"/><Relationship Id="rId2961" Type="http://schemas.openxmlformats.org/officeDocument/2006/relationships/hyperlink" Target="http://www.newspringschurch.com/" TargetMode="External"/><Relationship Id="rId1620" Type="http://schemas.openxmlformats.org/officeDocument/2006/relationships/hyperlink" Target="mailto:aunglaimatu@gmail.com" TargetMode="External"/><Relationship Id="rId2951" Type="http://schemas.openxmlformats.org/officeDocument/2006/relationships/hyperlink" Target="http://www.kendallpres.org/" TargetMode="External"/><Relationship Id="rId1621" Type="http://schemas.openxmlformats.org/officeDocument/2006/relationships/hyperlink" Target="http://www.atlantawestside.org/" TargetMode="External"/><Relationship Id="rId2952" Type="http://schemas.openxmlformats.org/officeDocument/2006/relationships/hyperlink" Target="mailto:info@kendallpres.org" TargetMode="External"/><Relationship Id="rId1622" Type="http://schemas.openxmlformats.org/officeDocument/2006/relationships/hyperlink" Target="mailto:office@atlantawestside.org" TargetMode="External"/><Relationship Id="rId2953" Type="http://schemas.openxmlformats.org/officeDocument/2006/relationships/hyperlink" Target="http://lcfpca.org/" TargetMode="External"/><Relationship Id="rId1623" Type="http://schemas.openxmlformats.org/officeDocument/2006/relationships/hyperlink" Target="http://www.brookhavenpres.com/" TargetMode="External"/><Relationship Id="rId2954" Type="http://schemas.openxmlformats.org/officeDocument/2006/relationships/hyperlink" Target="mailto:damon@lcfpca.org" TargetMode="External"/><Relationship Id="rId1624" Type="http://schemas.openxmlformats.org/officeDocument/2006/relationships/hyperlink" Target="mailto:admin@brookhavenpres.com" TargetMode="External"/><Relationship Id="rId2955" Type="http://schemas.openxmlformats.org/officeDocument/2006/relationships/hyperlink" Target="http://www.miamipcachurchplant.com/" TargetMode="External"/><Relationship Id="rId1625" Type="http://schemas.openxmlformats.org/officeDocument/2006/relationships/hyperlink" Target="http://www.carriagelanepres.org/" TargetMode="External"/><Relationship Id="rId2956" Type="http://schemas.openxmlformats.org/officeDocument/2006/relationships/hyperlink" Target="mailto:RevSteveLantz@gmail.com" TargetMode="External"/><Relationship Id="rId1626" Type="http://schemas.openxmlformats.org/officeDocument/2006/relationships/hyperlink" Target="mailto:info@carriagelanepres.org" TargetMode="External"/><Relationship Id="rId2957" Type="http://schemas.openxmlformats.org/officeDocument/2006/relationships/hyperlink" Target="http://www.newpres.org/" TargetMode="External"/><Relationship Id="rId1627" Type="http://schemas.openxmlformats.org/officeDocument/2006/relationships/hyperlink" Target="http://gatheredbygrace.com/" TargetMode="External"/><Relationship Id="rId2958" Type="http://schemas.openxmlformats.org/officeDocument/2006/relationships/hyperlink" Target="mailto:info@newpres.org" TargetMode="External"/><Relationship Id="rId918" Type="http://schemas.openxmlformats.org/officeDocument/2006/relationships/hyperlink" Target="mailto:jerry@gracedearborn.com" TargetMode="External"/><Relationship Id="rId1628" Type="http://schemas.openxmlformats.org/officeDocument/2006/relationships/hyperlink" Target="mailto:connect@gatheredbygrace.com" TargetMode="External"/><Relationship Id="rId2959" Type="http://schemas.openxmlformats.org/officeDocument/2006/relationships/hyperlink" Target="http://newriverftl.com/" TargetMode="External"/><Relationship Id="rId917" Type="http://schemas.openxmlformats.org/officeDocument/2006/relationships/hyperlink" Target="http://www.gracedearborn.com/" TargetMode="External"/><Relationship Id="rId1629" Type="http://schemas.openxmlformats.org/officeDocument/2006/relationships/hyperlink" Target="http://www.cpcnewnan.com/" TargetMode="External"/><Relationship Id="rId916" Type="http://schemas.openxmlformats.org/officeDocument/2006/relationships/hyperlink" Target="mailto:neil@gskalamazoo.org" TargetMode="External"/><Relationship Id="rId915" Type="http://schemas.openxmlformats.org/officeDocument/2006/relationships/hyperlink" Target="http://www.gskalamazoo.org/" TargetMode="External"/><Relationship Id="rId919" Type="http://schemas.openxmlformats.org/officeDocument/2006/relationships/hyperlink" Target="http://gracehillgr.org/" TargetMode="External"/><Relationship Id="rId910" Type="http://schemas.openxmlformats.org/officeDocument/2006/relationships/hyperlink" Target="mailto:devon@fellowshipmp.org" TargetMode="External"/><Relationship Id="rId914" Type="http://schemas.openxmlformats.org/officeDocument/2006/relationships/hyperlink" Target="mailto:info@goodshepherdpca.net" TargetMode="External"/><Relationship Id="rId913" Type="http://schemas.openxmlformats.org/officeDocument/2006/relationships/hyperlink" Target="http://www.goodshepherdpca.net/" TargetMode="External"/><Relationship Id="rId912" Type="http://schemas.openxmlformats.org/officeDocument/2006/relationships/hyperlink" Target="mailto:presballh@yahoo.com" TargetMode="External"/><Relationship Id="rId911" Type="http://schemas.openxmlformats.org/officeDocument/2006/relationships/hyperlink" Target="http://badaxefirstpresbyterian.org/" TargetMode="External"/><Relationship Id="rId2950" Type="http://schemas.openxmlformats.org/officeDocument/2006/relationships/hyperlink" Target="mailto:alejandro@reydegloriamiami.org" TargetMode="External"/><Relationship Id="rId2900" Type="http://schemas.openxmlformats.org/officeDocument/2006/relationships/hyperlink" Target="mailto:info@harborcity.church" TargetMode="External"/><Relationship Id="rId2901" Type="http://schemas.openxmlformats.org/officeDocument/2006/relationships/hyperlink" Target="http://www.misionvidanueva.org/" TargetMode="External"/><Relationship Id="rId2902" Type="http://schemas.openxmlformats.org/officeDocument/2006/relationships/hyperlink" Target="mailto:pastor@misionvidanueva.org" TargetMode="External"/><Relationship Id="rId2903" Type="http://schemas.openxmlformats.org/officeDocument/2006/relationships/hyperlink" Target="http://www.newlifeirvine.org/" TargetMode="External"/><Relationship Id="rId2904" Type="http://schemas.openxmlformats.org/officeDocument/2006/relationships/hyperlink" Target="mailto:welcome@newlifeirvine.org" TargetMode="External"/><Relationship Id="rId2905" Type="http://schemas.openxmlformats.org/officeDocument/2006/relationships/hyperlink" Target="http://www.newlifepca.com/" TargetMode="External"/><Relationship Id="rId2906" Type="http://schemas.openxmlformats.org/officeDocument/2006/relationships/hyperlink" Target="mailto:info@newlifepca.com" TargetMode="External"/><Relationship Id="rId2907" Type="http://schemas.openxmlformats.org/officeDocument/2006/relationships/hyperlink" Target="http://www.newlifelajolla.org/" TargetMode="External"/><Relationship Id="rId2908" Type="http://schemas.openxmlformats.org/officeDocument/2006/relationships/hyperlink" Target="mailto:nljames1994@gmail.com" TargetMode="External"/><Relationship Id="rId2909" Type="http://schemas.openxmlformats.org/officeDocument/2006/relationships/hyperlink" Target="http://www.newlifelamesa.org/" TargetMode="External"/><Relationship Id="rId2920" Type="http://schemas.openxmlformats.org/officeDocument/2006/relationships/hyperlink" Target="mailto:contact@redeemeroc.org" TargetMode="External"/><Relationship Id="rId2921" Type="http://schemas.openxmlformats.org/officeDocument/2006/relationships/hyperlink" Target="http://www.redeemersd.org/" TargetMode="External"/><Relationship Id="rId2922" Type="http://schemas.openxmlformats.org/officeDocument/2006/relationships/hyperlink" Target="mailto:tricia@redeemersd.org" TargetMode="External"/><Relationship Id="rId2923" Type="http://schemas.openxmlformats.org/officeDocument/2006/relationships/hyperlink" Target="http://resurrectionsd.com/" TargetMode="External"/><Relationship Id="rId2924" Type="http://schemas.openxmlformats.org/officeDocument/2006/relationships/hyperlink" Target="mailto:robnovak@resurrectionsd.com" TargetMode="External"/><Relationship Id="rId2925" Type="http://schemas.openxmlformats.org/officeDocument/2006/relationships/hyperlink" Target="http://servantchurchsd.org/" TargetMode="External"/><Relationship Id="rId2926" Type="http://schemas.openxmlformats.org/officeDocument/2006/relationships/hyperlink" Target="mailto:info@servantchurchsd.org" TargetMode="External"/><Relationship Id="rId2927" Type="http://schemas.openxmlformats.org/officeDocument/2006/relationships/hyperlink" Target="http://www.trinitypresoc.org/" TargetMode="External"/><Relationship Id="rId2928" Type="http://schemas.openxmlformats.org/officeDocument/2006/relationships/hyperlink" Target="mailto:info@trinitypresoc.org" TargetMode="External"/><Relationship Id="rId2929" Type="http://schemas.openxmlformats.org/officeDocument/2006/relationships/hyperlink" Target="http://www.trinitysd.org/" TargetMode="External"/><Relationship Id="rId2910" Type="http://schemas.openxmlformats.org/officeDocument/2006/relationships/hyperlink" Target="mailto:info@newlifelamesa.org" TargetMode="External"/><Relationship Id="rId2911" Type="http://schemas.openxmlformats.org/officeDocument/2006/relationships/hyperlink" Target="http://www.northcitychurch.com/" TargetMode="External"/><Relationship Id="rId2912" Type="http://schemas.openxmlformats.org/officeDocument/2006/relationships/hyperlink" Target="mailto:irene@northcitychurch.com" TargetMode="External"/><Relationship Id="rId2913" Type="http://schemas.openxmlformats.org/officeDocument/2006/relationships/hyperlink" Target="http://www.northparkpres.com/" TargetMode="External"/><Relationship Id="rId2914" Type="http://schemas.openxmlformats.org/officeDocument/2006/relationships/hyperlink" Target="mailto:hello@northparkpres.com" TargetMode="External"/><Relationship Id="rId2915" Type="http://schemas.openxmlformats.org/officeDocument/2006/relationships/hyperlink" Target="http://www.pcapalmdesert.org/" TargetMode="External"/><Relationship Id="rId2916" Type="http://schemas.openxmlformats.org/officeDocument/2006/relationships/hyperlink" Target="mailto:office@pcapalmdesert.org" TargetMode="External"/><Relationship Id="rId2917" Type="http://schemas.openxmlformats.org/officeDocument/2006/relationships/hyperlink" Target="http://ramonavalleypca.com/" TargetMode="External"/><Relationship Id="rId2918" Type="http://schemas.openxmlformats.org/officeDocument/2006/relationships/hyperlink" Target="mailto:andy@ramonavalleypca.com" TargetMode="External"/><Relationship Id="rId2919" Type="http://schemas.openxmlformats.org/officeDocument/2006/relationships/hyperlink" Target="http://www.redeemeroc.org/" TargetMode="External"/><Relationship Id="rId1697" Type="http://schemas.openxmlformats.org/officeDocument/2006/relationships/hyperlink" Target="http://www.gracehamptons.org/" TargetMode="External"/><Relationship Id="rId1698" Type="http://schemas.openxmlformats.org/officeDocument/2006/relationships/hyperlink" Target="mailto:contact@gracehamptons.org" TargetMode="External"/><Relationship Id="rId1699" Type="http://schemas.openxmlformats.org/officeDocument/2006/relationships/hyperlink" Target="http://kingscrossnyc.org/" TargetMode="External"/><Relationship Id="rId866" Type="http://schemas.openxmlformats.org/officeDocument/2006/relationships/hyperlink" Target="mailto:info@crystalspringspca.org" TargetMode="External"/><Relationship Id="rId865" Type="http://schemas.openxmlformats.org/officeDocument/2006/relationships/hyperlink" Target="http://www.crystalspringspca.org/" TargetMode="External"/><Relationship Id="rId864" Type="http://schemas.openxmlformats.org/officeDocument/2006/relationships/hyperlink" Target="mailto:revtshields@bellsouth.net" TargetMode="External"/><Relationship Id="rId863" Type="http://schemas.openxmlformats.org/officeDocument/2006/relationships/hyperlink" Target="mailto:admin@fpcgulfport.org" TargetMode="External"/><Relationship Id="rId869" Type="http://schemas.openxmlformats.org/officeDocument/2006/relationships/hyperlink" Target="mailto:first@fpchattiesburg.org" TargetMode="External"/><Relationship Id="rId868" Type="http://schemas.openxmlformats.org/officeDocument/2006/relationships/hyperlink" Target="http://www.fpchattiesburg.org/" TargetMode="External"/><Relationship Id="rId867" Type="http://schemas.openxmlformats.org/officeDocument/2006/relationships/hyperlink" Target="mailto:dnwilkersn@aol.com" TargetMode="External"/><Relationship Id="rId1690" Type="http://schemas.openxmlformats.org/officeDocument/2006/relationships/hyperlink" Target="mailto:office@emmanuelnyc.org" TargetMode="External"/><Relationship Id="rId1691" Type="http://schemas.openxmlformats.org/officeDocument/2006/relationships/hyperlink" Target="http://www.exilic.com/" TargetMode="External"/><Relationship Id="rId1692" Type="http://schemas.openxmlformats.org/officeDocument/2006/relationships/hyperlink" Target="mailto:aaron@exilic.com" TargetMode="External"/><Relationship Id="rId862" Type="http://schemas.openxmlformats.org/officeDocument/2006/relationships/hyperlink" Target="http://www.fpcgulfport.org/" TargetMode="External"/><Relationship Id="rId1693" Type="http://schemas.openxmlformats.org/officeDocument/2006/relationships/hyperlink" Target="http://www.gracechurchgreenwich.com/" TargetMode="External"/><Relationship Id="rId861" Type="http://schemas.openxmlformats.org/officeDocument/2006/relationships/hyperlink" Target="mailto:info@firstpresbiloxi.org" TargetMode="External"/><Relationship Id="rId1694" Type="http://schemas.openxmlformats.org/officeDocument/2006/relationships/hyperlink" Target="mailto:gracechurchofgreenwich@gmail.com" TargetMode="External"/><Relationship Id="rId860" Type="http://schemas.openxmlformats.org/officeDocument/2006/relationships/hyperlink" Target="http://firstpresbiloxi.org/" TargetMode="External"/><Relationship Id="rId1695" Type="http://schemas.openxmlformats.org/officeDocument/2006/relationships/hyperlink" Target="http://www.gracechurchstamford.com/" TargetMode="External"/><Relationship Id="rId1696" Type="http://schemas.openxmlformats.org/officeDocument/2006/relationships/hyperlink" Target="mailto:info@gracechurchstamford.com" TargetMode="External"/><Relationship Id="rId1686" Type="http://schemas.openxmlformats.org/officeDocument/2006/relationships/hyperlink" Target="http://www.covenantchurchpca.com/" TargetMode="External"/><Relationship Id="rId1687" Type="http://schemas.openxmlformats.org/officeDocument/2006/relationships/hyperlink" Target="mailto:covenantchurchpca@gmail.com" TargetMode="External"/><Relationship Id="rId1688" Type="http://schemas.openxmlformats.org/officeDocument/2006/relationships/hyperlink" Target="http://www.covenantgrace.org/" TargetMode="External"/><Relationship Id="rId1689" Type="http://schemas.openxmlformats.org/officeDocument/2006/relationships/hyperlink" Target="http://www.emmanuelnyc.org/" TargetMode="External"/><Relationship Id="rId855" Type="http://schemas.openxmlformats.org/officeDocument/2006/relationships/hyperlink" Target="http://www.columbiapca.org/" TargetMode="External"/><Relationship Id="rId854" Type="http://schemas.openxmlformats.org/officeDocument/2006/relationships/hyperlink" Target="mailto:collinspca@mac.com" TargetMode="External"/><Relationship Id="rId853" Type="http://schemas.openxmlformats.org/officeDocument/2006/relationships/hyperlink" Target="http://collinspca.com/" TargetMode="External"/><Relationship Id="rId852" Type="http://schemas.openxmlformats.org/officeDocument/2006/relationships/hyperlink" Target="mailto:pastor@calvarymize.org" TargetMode="External"/><Relationship Id="rId859" Type="http://schemas.openxmlformats.org/officeDocument/2006/relationships/hyperlink" Target="mailto:info@faithbrookhaven.org" TargetMode="External"/><Relationship Id="rId858" Type="http://schemas.openxmlformats.org/officeDocument/2006/relationships/hyperlink" Target="http://www.faithbrookhaven.org/" TargetMode="External"/><Relationship Id="rId857" Type="http://schemas.openxmlformats.org/officeDocument/2006/relationships/hyperlink" Target="mailto:covenantPCA1@gmail.com" TargetMode="External"/><Relationship Id="rId856" Type="http://schemas.openxmlformats.org/officeDocument/2006/relationships/hyperlink" Target="mailto:info@columbiapca.org" TargetMode="External"/><Relationship Id="rId1680" Type="http://schemas.openxmlformats.org/officeDocument/2006/relationships/hyperlink" Target="http://ascensionforesthills.org/" TargetMode="External"/><Relationship Id="rId1681" Type="http://schemas.openxmlformats.org/officeDocument/2006/relationships/hyperlink" Target="mailto:info@ascensionforesthills.org" TargetMode="External"/><Relationship Id="rId851" Type="http://schemas.openxmlformats.org/officeDocument/2006/relationships/hyperlink" Target="http://www.calvarymize.org/" TargetMode="External"/><Relationship Id="rId1682" Type="http://schemas.openxmlformats.org/officeDocument/2006/relationships/hyperlink" Target="http://www.astoriachurch.org/" TargetMode="External"/><Relationship Id="rId850" Type="http://schemas.openxmlformats.org/officeDocument/2006/relationships/hyperlink" Target="mailto:baystreetpca@gmail.com" TargetMode="External"/><Relationship Id="rId1683" Type="http://schemas.openxmlformats.org/officeDocument/2006/relationships/hyperlink" Target="mailto:admin@astoriachurch.org" TargetMode="External"/><Relationship Id="rId1684" Type="http://schemas.openxmlformats.org/officeDocument/2006/relationships/hyperlink" Target="http://www.cityonahill.nyc/" TargetMode="External"/><Relationship Id="rId1685" Type="http://schemas.openxmlformats.org/officeDocument/2006/relationships/hyperlink" Target="mailto:info@cityonahill.nyc" TargetMode="External"/><Relationship Id="rId3414" Type="http://schemas.openxmlformats.org/officeDocument/2006/relationships/hyperlink" Target="mailto:fpccamden@gmail.com" TargetMode="External"/><Relationship Id="rId3413" Type="http://schemas.openxmlformats.org/officeDocument/2006/relationships/hyperlink" Target="mailto:fpcdemopolis@gmail.com" TargetMode="External"/><Relationship Id="rId3416" Type="http://schemas.openxmlformats.org/officeDocument/2006/relationships/hyperlink" Target="http://www.marionpres.com/" TargetMode="External"/><Relationship Id="rId3415" Type="http://schemas.openxmlformats.org/officeDocument/2006/relationships/hyperlink" Target="mailto:randyoak145@yahoo.com" TargetMode="External"/><Relationship Id="rId3418" Type="http://schemas.openxmlformats.org/officeDocument/2006/relationships/hyperlink" Target="mailto:ncpcselma@gmail.com" TargetMode="External"/><Relationship Id="rId3417" Type="http://schemas.openxmlformats.org/officeDocument/2006/relationships/hyperlink" Target="http://ncpcselma.org/" TargetMode="External"/><Relationship Id="rId3419" Type="http://schemas.openxmlformats.org/officeDocument/2006/relationships/hyperlink" Target="mailto:edowens79@gmail.com" TargetMode="External"/><Relationship Id="rId888" Type="http://schemas.openxmlformats.org/officeDocument/2006/relationships/hyperlink" Target="http://www.petalpresbyterianchurch.org/" TargetMode="External"/><Relationship Id="rId887" Type="http://schemas.openxmlformats.org/officeDocument/2006/relationships/hyperlink" Target="mailto:office@newcovenantpres.org" TargetMode="External"/><Relationship Id="rId886" Type="http://schemas.openxmlformats.org/officeDocument/2006/relationships/hyperlink" Target="http://www.newcovenantpres.org/" TargetMode="External"/><Relationship Id="rId885" Type="http://schemas.openxmlformats.org/officeDocument/2006/relationships/hyperlink" Target="mailto:newcovnatchez@gmail.com" TargetMode="External"/><Relationship Id="rId889" Type="http://schemas.openxmlformats.org/officeDocument/2006/relationships/hyperlink" Target="mailto:mcraemam@bellsouth.net" TargetMode="External"/><Relationship Id="rId880" Type="http://schemas.openxmlformats.org/officeDocument/2006/relationships/hyperlink" Target="http://www.meadvillepresbyterian.org/" TargetMode="External"/><Relationship Id="rId884" Type="http://schemas.openxmlformats.org/officeDocument/2006/relationships/hyperlink" Target="http://www.newcovnatchez.org/" TargetMode="External"/><Relationship Id="rId3410" Type="http://schemas.openxmlformats.org/officeDocument/2006/relationships/hyperlink" Target="http://www.firstpresaliceville.org/" TargetMode="External"/><Relationship Id="rId883" Type="http://schemas.openxmlformats.org/officeDocument/2006/relationships/hyperlink" Target="mailto:mopc148@hughes.net" TargetMode="External"/><Relationship Id="rId882" Type="http://schemas.openxmlformats.org/officeDocument/2006/relationships/hyperlink" Target="mailto:mosspoint.presbyterian@gmail.com" TargetMode="External"/><Relationship Id="rId3412" Type="http://schemas.openxmlformats.org/officeDocument/2006/relationships/hyperlink" Target="http://www.demopolispresbyterian.com/" TargetMode="External"/><Relationship Id="rId881" Type="http://schemas.openxmlformats.org/officeDocument/2006/relationships/hyperlink" Target="mailto:info@meadvillepresbyterian.org" TargetMode="External"/><Relationship Id="rId3411" Type="http://schemas.openxmlformats.org/officeDocument/2006/relationships/hyperlink" Target="mailto:firstpresbyterianaliceville@gmail.com" TargetMode="External"/><Relationship Id="rId3403" Type="http://schemas.openxmlformats.org/officeDocument/2006/relationships/hyperlink" Target="http://www.trinitynorfolk.com/" TargetMode="External"/><Relationship Id="rId3402" Type="http://schemas.openxmlformats.org/officeDocument/2006/relationships/hyperlink" Target="mailto:christopher.a.cartwright@gmail.com" TargetMode="External"/><Relationship Id="rId3405" Type="http://schemas.openxmlformats.org/officeDocument/2006/relationships/hyperlink" Target="http://www.wrpca.org/" TargetMode="External"/><Relationship Id="rId3404" Type="http://schemas.openxmlformats.org/officeDocument/2006/relationships/hyperlink" Target="mailto:office@trinitynorfolk.com" TargetMode="External"/><Relationship Id="rId3407" Type="http://schemas.openxmlformats.org/officeDocument/2006/relationships/hyperlink" Target="mailto:brentpreschurch@bellsouth.net" TargetMode="External"/><Relationship Id="rId3406" Type="http://schemas.openxmlformats.org/officeDocument/2006/relationships/hyperlink" Target="mailto:info@wrpca.org" TargetMode="External"/><Relationship Id="rId3409" Type="http://schemas.openxmlformats.org/officeDocument/2006/relationships/hyperlink" Target="mailto:jalexander@greensborofpc.org" TargetMode="External"/><Relationship Id="rId3408" Type="http://schemas.openxmlformats.org/officeDocument/2006/relationships/hyperlink" Target="http://greensborofpc.org/" TargetMode="External"/><Relationship Id="rId877" Type="http://schemas.openxmlformats.org/officeDocument/2006/relationships/hyperlink" Target="mailto:andymcleod1949@gmail.com" TargetMode="External"/><Relationship Id="rId876" Type="http://schemas.openxmlformats.org/officeDocument/2006/relationships/hyperlink" Target="mailto:mopc@att.net" TargetMode="External"/><Relationship Id="rId875" Type="http://schemas.openxmlformats.org/officeDocument/2006/relationships/hyperlink" Target="http://hopewellpca.com/" TargetMode="External"/><Relationship Id="rId874" Type="http://schemas.openxmlformats.org/officeDocument/2006/relationships/hyperlink" Target="http://planthopeos.org/" TargetMode="External"/><Relationship Id="rId879" Type="http://schemas.openxmlformats.org/officeDocument/2006/relationships/hyperlink" Target="mailto:gegunn3@att.net" TargetMode="External"/><Relationship Id="rId878" Type="http://schemas.openxmlformats.org/officeDocument/2006/relationships/hyperlink" Target="http://https//www.sermonaudio.com/source_detail.asp?sourceid=mcdonaldpca" TargetMode="External"/><Relationship Id="rId873" Type="http://schemas.openxmlformats.org/officeDocument/2006/relationships/hyperlink" Target="mailto:margosalone@live.com" TargetMode="External"/><Relationship Id="rId872" Type="http://schemas.openxmlformats.org/officeDocument/2006/relationships/hyperlink" Target="mailto:james@fpchazlehurst.com" TargetMode="External"/><Relationship Id="rId871" Type="http://schemas.openxmlformats.org/officeDocument/2006/relationships/hyperlink" Target="http://www.fpchazlehurst.org/" TargetMode="External"/><Relationship Id="rId3401" Type="http://schemas.openxmlformats.org/officeDocument/2006/relationships/hyperlink" Target="http://www.shorepca.org/" TargetMode="External"/><Relationship Id="rId870" Type="http://schemas.openxmlformats.org/officeDocument/2006/relationships/hyperlink" Target="mailto:firstprespicayune@gmail.com" TargetMode="External"/><Relationship Id="rId3400" Type="http://schemas.openxmlformats.org/officeDocument/2006/relationships/hyperlink" Target="mailto:jimmy@resurrectionvb.org" TargetMode="External"/><Relationship Id="rId1653" Type="http://schemas.openxmlformats.org/officeDocument/2006/relationships/hyperlink" Target="mailto:hbrown@kindredhopechurch.org" TargetMode="External"/><Relationship Id="rId2984" Type="http://schemas.openxmlformats.org/officeDocument/2006/relationships/hyperlink" Target="mailto:pastordad@nodial.net" TargetMode="External"/><Relationship Id="rId1654" Type="http://schemas.openxmlformats.org/officeDocument/2006/relationships/hyperlink" Target="http://livingfellowshipchurch.org/" TargetMode="External"/><Relationship Id="rId2985" Type="http://schemas.openxmlformats.org/officeDocument/2006/relationships/hyperlink" Target="http://www.cpcgeorgetown.org/" TargetMode="External"/><Relationship Id="rId1655" Type="http://schemas.openxmlformats.org/officeDocument/2006/relationships/hyperlink" Target="mailto:andrew@livingfellowshipchurch.org" TargetMode="External"/><Relationship Id="rId2986" Type="http://schemas.openxmlformats.org/officeDocument/2006/relationships/hyperlink" Target="mailto:office@cpcgeorgetown.org" TargetMode="External"/><Relationship Id="rId1656" Type="http://schemas.openxmlformats.org/officeDocument/2006/relationships/hyperlink" Target="http://www.newcitydtl.org/" TargetMode="External"/><Relationship Id="rId2987" Type="http://schemas.openxmlformats.org/officeDocument/2006/relationships/hyperlink" Target="http://www.ctkaustin.org/" TargetMode="External"/><Relationship Id="rId1657" Type="http://schemas.openxmlformats.org/officeDocument/2006/relationships/hyperlink" Target="http://www.parkviewchurch.net/" TargetMode="External"/><Relationship Id="rId2988" Type="http://schemas.openxmlformats.org/officeDocument/2006/relationships/hyperlink" Target="mailto:info@ctkaustin.org" TargetMode="External"/><Relationship Id="rId1658" Type="http://schemas.openxmlformats.org/officeDocument/2006/relationships/hyperlink" Target="mailto:office@parkviewchurch.net" TargetMode="External"/><Relationship Id="rId2989" Type="http://schemas.openxmlformats.org/officeDocument/2006/relationships/hyperlink" Target="http://covenantrgv.org/" TargetMode="External"/><Relationship Id="rId1659" Type="http://schemas.openxmlformats.org/officeDocument/2006/relationships/hyperlink" Target="http://www.perimeter.org/" TargetMode="External"/><Relationship Id="rId829" Type="http://schemas.openxmlformats.org/officeDocument/2006/relationships/hyperlink" Target="mailto:pastorjeffmorgan@gmail.com" TargetMode="External"/><Relationship Id="rId828" Type="http://schemas.openxmlformats.org/officeDocument/2006/relationships/hyperlink" Target="http://www.haynescreekchurch.org/" TargetMode="External"/><Relationship Id="rId827" Type="http://schemas.openxmlformats.org/officeDocument/2006/relationships/hyperlink" Target="mailto:office.gracepca@gmail.com" TargetMode="External"/><Relationship Id="rId822" Type="http://schemas.openxmlformats.org/officeDocument/2006/relationships/hyperlink" Target="http://goodshepherdathens.com/" TargetMode="External"/><Relationship Id="rId821" Type="http://schemas.openxmlformats.org/officeDocument/2006/relationships/hyperlink" Target="mailto:mainoffice@faithpcachurch.org" TargetMode="External"/><Relationship Id="rId820" Type="http://schemas.openxmlformats.org/officeDocument/2006/relationships/hyperlink" Target="http://www.faithpcachurch.org/" TargetMode="External"/><Relationship Id="rId826" Type="http://schemas.openxmlformats.org/officeDocument/2006/relationships/hyperlink" Target="http://gracepcablairsville.org/" TargetMode="External"/><Relationship Id="rId825" Type="http://schemas.openxmlformats.org/officeDocument/2006/relationships/hyperlink" Target="mailto:sbull@gccb.org" TargetMode="External"/><Relationship Id="rId824" Type="http://schemas.openxmlformats.org/officeDocument/2006/relationships/hyperlink" Target="http://www.gccb.org/" TargetMode="External"/><Relationship Id="rId823" Type="http://schemas.openxmlformats.org/officeDocument/2006/relationships/hyperlink" Target="mailto:info@goodshepherdathens.com" TargetMode="External"/><Relationship Id="rId2980" Type="http://schemas.openxmlformats.org/officeDocument/2006/relationships/hyperlink" Target="mailto:info@christchurchsa.com" TargetMode="External"/><Relationship Id="rId1650" Type="http://schemas.openxmlformats.org/officeDocument/2006/relationships/hyperlink" Target="mailto:info@joyofallnations.org" TargetMode="External"/><Relationship Id="rId2981" Type="http://schemas.openxmlformats.org/officeDocument/2006/relationships/hyperlink" Target="http://www.ccpktx.org/" TargetMode="External"/><Relationship Id="rId1651" Type="http://schemas.openxmlformats.org/officeDocument/2006/relationships/hyperlink" Target="http://www.jubileefellowshipatl.com/" TargetMode="External"/><Relationship Id="rId2982" Type="http://schemas.openxmlformats.org/officeDocument/2006/relationships/hyperlink" Target="mailto:admin@ccpktx.org" TargetMode="External"/><Relationship Id="rId1652" Type="http://schemas.openxmlformats.org/officeDocument/2006/relationships/hyperlink" Target="http://www.kindredhopechurch.org/" TargetMode="External"/><Relationship Id="rId2983" Type="http://schemas.openxmlformats.org/officeDocument/2006/relationships/hyperlink" Target="http://www.cpcvictoria.com/" TargetMode="External"/><Relationship Id="rId1642" Type="http://schemas.openxmlformats.org/officeDocument/2006/relationships/hyperlink" Target="mailto:admin@eastcobbpres.org" TargetMode="External"/><Relationship Id="rId2973" Type="http://schemas.openxmlformats.org/officeDocument/2006/relationships/hyperlink" Target="http://trinitypr.org/" TargetMode="External"/><Relationship Id="rId1643" Type="http://schemas.openxmlformats.org/officeDocument/2006/relationships/hyperlink" Target="https://abidechurchatl.churchcenter.com/" TargetMode="External"/><Relationship Id="rId2974" Type="http://schemas.openxmlformats.org/officeDocument/2006/relationships/hyperlink" Target="mailto:admin@trinitypr.org" TargetMode="External"/><Relationship Id="rId1644" Type="http://schemas.openxmlformats.org/officeDocument/2006/relationships/hyperlink" Target="mailto:graceshalomsm@gmail.com" TargetMode="External"/><Relationship Id="rId2975" Type="http://schemas.openxmlformats.org/officeDocument/2006/relationships/hyperlink" Target="http://www.allsaintsaustin.org/" TargetMode="External"/><Relationship Id="rId1645" Type="http://schemas.openxmlformats.org/officeDocument/2006/relationships/hyperlink" Target="http://www.gracepointeforsyth.org/" TargetMode="External"/><Relationship Id="rId2976" Type="http://schemas.openxmlformats.org/officeDocument/2006/relationships/hyperlink" Target="mailto:office@allsaintsaustin.org" TargetMode="External"/><Relationship Id="rId1646" Type="http://schemas.openxmlformats.org/officeDocument/2006/relationships/hyperlink" Target="mailto:churchfamily@gracepointeforsyth.org" TargetMode="External"/><Relationship Id="rId2977" Type="http://schemas.openxmlformats.org/officeDocument/2006/relationships/hyperlink" Target="http://www.christpresnb.org/" TargetMode="External"/><Relationship Id="rId1647" Type="http://schemas.openxmlformats.org/officeDocument/2006/relationships/hyperlink" Target="http://www.intown.org/" TargetMode="External"/><Relationship Id="rId2978" Type="http://schemas.openxmlformats.org/officeDocument/2006/relationships/hyperlink" Target="mailto:cpcreformed@gmail.com" TargetMode="External"/><Relationship Id="rId1648" Type="http://schemas.openxmlformats.org/officeDocument/2006/relationships/hyperlink" Target="mailto:askintown@intown.org" TargetMode="External"/><Relationship Id="rId2979" Type="http://schemas.openxmlformats.org/officeDocument/2006/relationships/hyperlink" Target="http://www.christchurchsa.com/" TargetMode="External"/><Relationship Id="rId1649" Type="http://schemas.openxmlformats.org/officeDocument/2006/relationships/hyperlink" Target="http://www.joyofallnations.org/" TargetMode="External"/><Relationship Id="rId819" Type="http://schemas.openxmlformats.org/officeDocument/2006/relationships/hyperlink" Target="mailto:creekstonechurch@gmail.com" TargetMode="External"/><Relationship Id="rId818" Type="http://schemas.openxmlformats.org/officeDocument/2006/relationships/hyperlink" Target="http://www.creekstonechurch.com/" TargetMode="External"/><Relationship Id="rId817" Type="http://schemas.openxmlformats.org/officeDocument/2006/relationships/hyperlink" Target="mailto:admin@ctkbraselton.org" TargetMode="External"/><Relationship Id="rId816" Type="http://schemas.openxmlformats.org/officeDocument/2006/relationships/hyperlink" Target="http://www.ctkbraselton.org/" TargetMode="External"/><Relationship Id="rId811" Type="http://schemas.openxmlformats.org/officeDocument/2006/relationships/hyperlink" Target="http://www.zionchurchpca.com/" TargetMode="External"/><Relationship Id="rId810" Type="http://schemas.openxmlformats.org/officeDocument/2006/relationships/hyperlink" Target="mailto:info@wpcgo.com" TargetMode="External"/><Relationship Id="rId815" Type="http://schemas.openxmlformats.org/officeDocument/2006/relationships/hyperlink" Target="mailto:cpcoffice@cpcclarkesville.org" TargetMode="External"/><Relationship Id="rId814" Type="http://schemas.openxmlformats.org/officeDocument/2006/relationships/hyperlink" Target="http://www.cpcclarkesville.org/" TargetMode="External"/><Relationship Id="rId813" Type="http://schemas.openxmlformats.org/officeDocument/2006/relationships/hyperlink" Target="mailto:churchoffice@cmpca.org" TargetMode="External"/><Relationship Id="rId812" Type="http://schemas.openxmlformats.org/officeDocument/2006/relationships/hyperlink" Target="http://www.cmpca.org/" TargetMode="External"/><Relationship Id="rId2970" Type="http://schemas.openxmlformats.org/officeDocument/2006/relationships/hyperlink" Target="mailto:sue@redlandscommunitychurch.org" TargetMode="External"/><Relationship Id="rId1640" Type="http://schemas.openxmlformats.org/officeDocument/2006/relationships/hyperlink" Target="mailto:office@covenantpres.net" TargetMode="External"/><Relationship Id="rId2971" Type="http://schemas.openxmlformats.org/officeDocument/2006/relationships/hyperlink" Target="http://www.riovistachurch.com/" TargetMode="External"/><Relationship Id="rId1641" Type="http://schemas.openxmlformats.org/officeDocument/2006/relationships/hyperlink" Target="http://eastcobbpres.org/" TargetMode="External"/><Relationship Id="rId2972" Type="http://schemas.openxmlformats.org/officeDocument/2006/relationships/hyperlink" Target="mailto:info@riovistachurch.com" TargetMode="External"/><Relationship Id="rId1675" Type="http://schemas.openxmlformats.org/officeDocument/2006/relationships/hyperlink" Target="mailto:dsrhee1@yahoo.com" TargetMode="External"/><Relationship Id="rId1676" Type="http://schemas.openxmlformats.org/officeDocument/2006/relationships/hyperlink" Target="http://www.westminsterjapanesechurch.org/" TargetMode="External"/><Relationship Id="rId1677" Type="http://schemas.openxmlformats.org/officeDocument/2006/relationships/hyperlink" Target="mailto:wjc.tozawa@gmail.com" TargetMode="External"/><Relationship Id="rId1678" Type="http://schemas.openxmlformats.org/officeDocument/2006/relationships/hyperlink" Target="http://www.wmpca.org/" TargetMode="External"/><Relationship Id="rId1679" Type="http://schemas.openxmlformats.org/officeDocument/2006/relationships/hyperlink" Target="mailto:church@wmpca.org" TargetMode="External"/><Relationship Id="rId849" Type="http://schemas.openxmlformats.org/officeDocument/2006/relationships/hyperlink" Target="http://www.baystreetchurch.org/" TargetMode="External"/><Relationship Id="rId844" Type="http://schemas.openxmlformats.org/officeDocument/2006/relationships/hyperlink" Target="mailto:office@resurrectionathens.com" TargetMode="External"/><Relationship Id="rId843" Type="http://schemas.openxmlformats.org/officeDocument/2006/relationships/hyperlink" Target="http://respresathens.com/" TargetMode="External"/><Relationship Id="rId842" Type="http://schemas.openxmlformats.org/officeDocument/2006/relationships/hyperlink" Target="mailto:office@restpres.org" TargetMode="External"/><Relationship Id="rId841" Type="http://schemas.openxmlformats.org/officeDocument/2006/relationships/hyperlink" Target="http://www.restpres.org/" TargetMode="External"/><Relationship Id="rId848" Type="http://schemas.openxmlformats.org/officeDocument/2006/relationships/hyperlink" Target="mailto:deenab@wcpca.org" TargetMode="External"/><Relationship Id="rId847" Type="http://schemas.openxmlformats.org/officeDocument/2006/relationships/hyperlink" Target="http://www.wcpca.org/" TargetMode="External"/><Relationship Id="rId846" Type="http://schemas.openxmlformats.org/officeDocument/2006/relationships/hyperlink" Target="mailto:office@unionathens.com" TargetMode="External"/><Relationship Id="rId845" Type="http://schemas.openxmlformats.org/officeDocument/2006/relationships/hyperlink" Target="http://unionathens.com/" TargetMode="External"/><Relationship Id="rId1670" Type="http://schemas.openxmlformats.org/officeDocument/2006/relationships/hyperlink" Target="mailto:tbarton@thevinecc.com" TargetMode="External"/><Relationship Id="rId840" Type="http://schemas.openxmlformats.org/officeDocument/2006/relationships/hyperlink" Target="mailto:admin@reformationpca.org" TargetMode="External"/><Relationship Id="rId1671" Type="http://schemas.openxmlformats.org/officeDocument/2006/relationships/hyperlink" Target="http://www.trinitypca.net/" TargetMode="External"/><Relationship Id="rId1672" Type="http://schemas.openxmlformats.org/officeDocument/2006/relationships/hyperlink" Target="mailto:office@trinitypca.net" TargetMode="External"/><Relationship Id="rId1673" Type="http://schemas.openxmlformats.org/officeDocument/2006/relationships/hyperlink" Target="http://www.tuckerpres.org/" TargetMode="External"/><Relationship Id="rId1674" Type="http://schemas.openxmlformats.org/officeDocument/2006/relationships/hyperlink" Target="mailto:church@tuckerpres.org" TargetMode="External"/><Relationship Id="rId1664" Type="http://schemas.openxmlformats.org/officeDocument/2006/relationships/hyperlink" Target="mailto:info@redemptionfellowship.org" TargetMode="External"/><Relationship Id="rId2995" Type="http://schemas.openxmlformats.org/officeDocument/2006/relationships/hyperlink" Target="mailto:gward@emmanuelcedarpark.church" TargetMode="External"/><Relationship Id="rId1665" Type="http://schemas.openxmlformats.org/officeDocument/2006/relationships/hyperlink" Target="http://salemchurch.us/" TargetMode="External"/><Relationship Id="rId2996" Type="http://schemas.openxmlformats.org/officeDocument/2006/relationships/hyperlink" Target="http://www.faithpca.com/" TargetMode="External"/><Relationship Id="rId1666" Type="http://schemas.openxmlformats.org/officeDocument/2006/relationships/hyperlink" Target="mailto:info@salemchurch.us" TargetMode="External"/><Relationship Id="rId2997" Type="http://schemas.openxmlformats.org/officeDocument/2006/relationships/hyperlink" Target="mailto:faithpcasa@gmail.com" TargetMode="External"/><Relationship Id="rId1667" Type="http://schemas.openxmlformats.org/officeDocument/2006/relationships/hyperlink" Target="http://www.therockpca.org/" TargetMode="External"/><Relationship Id="rId2998" Type="http://schemas.openxmlformats.org/officeDocument/2006/relationships/hyperlink" Target="http://www.gracemcallen.org/" TargetMode="External"/><Relationship Id="rId1668" Type="http://schemas.openxmlformats.org/officeDocument/2006/relationships/hyperlink" Target="mailto:pastorjohnstovall@gmail.com" TargetMode="External"/><Relationship Id="rId2999" Type="http://schemas.openxmlformats.org/officeDocument/2006/relationships/hyperlink" Target="mailto:graciousadm@gmail.com" TargetMode="External"/><Relationship Id="rId1669" Type="http://schemas.openxmlformats.org/officeDocument/2006/relationships/hyperlink" Target="http://thevinecc.com/" TargetMode="External"/><Relationship Id="rId839" Type="http://schemas.openxmlformats.org/officeDocument/2006/relationships/hyperlink" Target="http://reformationpca.org/" TargetMode="External"/><Relationship Id="rId838" Type="http://schemas.openxmlformats.org/officeDocument/2006/relationships/hyperlink" Target="mailto:office@redeemerathens.com" TargetMode="External"/><Relationship Id="rId833" Type="http://schemas.openxmlformats.org/officeDocument/2006/relationships/hyperlink" Target="http://oconeefellowship.org/" TargetMode="External"/><Relationship Id="rId832" Type="http://schemas.openxmlformats.org/officeDocument/2006/relationships/hyperlink" Target="mailto:office@northsidepresby.org" TargetMode="External"/><Relationship Id="rId831" Type="http://schemas.openxmlformats.org/officeDocument/2006/relationships/hyperlink" Target="http://northsidepresby.org/" TargetMode="External"/><Relationship Id="rId830" Type="http://schemas.openxmlformats.org/officeDocument/2006/relationships/hyperlink" Target="http://newcovenantpca.com/" TargetMode="External"/><Relationship Id="rId837" Type="http://schemas.openxmlformats.org/officeDocument/2006/relationships/hyperlink" Target="http://www.redeemerathens.com/" TargetMode="External"/><Relationship Id="rId836" Type="http://schemas.openxmlformats.org/officeDocument/2006/relationships/hyperlink" Target="mailto:office@oldpeachtree.org" TargetMode="External"/><Relationship Id="rId835" Type="http://schemas.openxmlformats.org/officeDocument/2006/relationships/hyperlink" Target="http://www.oldpeachtree.org/" TargetMode="External"/><Relationship Id="rId834" Type="http://schemas.openxmlformats.org/officeDocument/2006/relationships/hyperlink" Target="mailto:info@oconeefellowship.org" TargetMode="External"/><Relationship Id="rId2990" Type="http://schemas.openxmlformats.org/officeDocument/2006/relationships/hyperlink" Target="mailto:pastor@covenantrgv.org" TargetMode="External"/><Relationship Id="rId1660" Type="http://schemas.openxmlformats.org/officeDocument/2006/relationships/hyperlink" Target="mailto:Perimeter@Perimeter.org" TargetMode="External"/><Relationship Id="rId2991" Type="http://schemas.openxmlformats.org/officeDocument/2006/relationships/hyperlink" Target="http://www.crosspointeaustin.org/" TargetMode="External"/><Relationship Id="rId1661" Type="http://schemas.openxmlformats.org/officeDocument/2006/relationships/hyperlink" Target="http://poncechurch.org/" TargetMode="External"/><Relationship Id="rId2992" Type="http://schemas.openxmlformats.org/officeDocument/2006/relationships/hyperlink" Target="mailto:admin@crosspointeaustin.org" TargetMode="External"/><Relationship Id="rId1662" Type="http://schemas.openxmlformats.org/officeDocument/2006/relationships/hyperlink" Target="mailto:admin@poncechurch.org" TargetMode="External"/><Relationship Id="rId2993" Type="http://schemas.openxmlformats.org/officeDocument/2006/relationships/hyperlink" Target="mailto:pedro.guzman.reyna@gmail.com" TargetMode="External"/><Relationship Id="rId1663" Type="http://schemas.openxmlformats.org/officeDocument/2006/relationships/hyperlink" Target="http://www.redemptionfellowship.org/" TargetMode="External"/><Relationship Id="rId2994" Type="http://schemas.openxmlformats.org/officeDocument/2006/relationships/hyperlink" Target="http://www.emmanuelcedarpark.church/" TargetMode="External"/><Relationship Id="rId2148" Type="http://schemas.openxmlformats.org/officeDocument/2006/relationships/hyperlink" Target="http://www.forrestongrovechurch.com/" TargetMode="External"/><Relationship Id="rId2149" Type="http://schemas.openxmlformats.org/officeDocument/2006/relationships/hyperlink" Target="mailto:forrestongrove@gmail.com" TargetMode="External"/><Relationship Id="rId3479" Type="http://schemas.openxmlformats.org/officeDocument/2006/relationships/hyperlink" Target="http://allsaintsgb.org/" TargetMode="External"/><Relationship Id="rId3470" Type="http://schemas.openxmlformats.org/officeDocument/2006/relationships/hyperlink" Target="http://sandlickpresbyterianchurch.org/" TargetMode="External"/><Relationship Id="rId2140" Type="http://schemas.openxmlformats.org/officeDocument/2006/relationships/hyperlink" Target="http://www.allsoulspca.org/" TargetMode="External"/><Relationship Id="rId3472" Type="http://schemas.openxmlformats.org/officeDocument/2006/relationships/hyperlink" Target="http://sevenspringspresbyterian.com/" TargetMode="External"/><Relationship Id="rId2141" Type="http://schemas.openxmlformats.org/officeDocument/2006/relationships/hyperlink" Target="mailto:contact@allsoulspca.org" TargetMode="External"/><Relationship Id="rId3471" Type="http://schemas.openxmlformats.org/officeDocument/2006/relationships/hyperlink" Target="mailto:spcsecretary1930@gmail.com" TargetMode="External"/><Relationship Id="rId2142" Type="http://schemas.openxmlformats.org/officeDocument/2006/relationships/hyperlink" Target="http://www.christchurchpca.org/" TargetMode="External"/><Relationship Id="rId3474" Type="http://schemas.openxmlformats.org/officeDocument/2006/relationships/hyperlink" Target="http://www.walnuthillchurch.org/" TargetMode="External"/><Relationship Id="rId2143" Type="http://schemas.openxmlformats.org/officeDocument/2006/relationships/hyperlink" Target="mailto:office@christchurchpca.org" TargetMode="External"/><Relationship Id="rId3473" Type="http://schemas.openxmlformats.org/officeDocument/2006/relationships/hyperlink" Target="mailto:thomas.rickard@sspchurch.org" TargetMode="External"/><Relationship Id="rId2144" Type="http://schemas.openxmlformats.org/officeDocument/2006/relationships/hyperlink" Target="http://www.cfchome.org/" TargetMode="External"/><Relationship Id="rId3476" Type="http://schemas.openxmlformats.org/officeDocument/2006/relationships/hyperlink" Target="http://www.wpcjc.org/" TargetMode="External"/><Relationship Id="rId2145" Type="http://schemas.openxmlformats.org/officeDocument/2006/relationships/hyperlink" Target="mailto:office@cfchome.org" TargetMode="External"/><Relationship Id="rId3475" Type="http://schemas.openxmlformats.org/officeDocument/2006/relationships/hyperlink" Target="mailto:office@walnuthillchurch.org" TargetMode="External"/><Relationship Id="rId2146" Type="http://schemas.openxmlformats.org/officeDocument/2006/relationships/hyperlink" Target="http://exoduspres.org/" TargetMode="External"/><Relationship Id="rId3478" Type="http://schemas.openxmlformats.org/officeDocument/2006/relationships/hyperlink" Target="http://www.westminsterkpt.org/" TargetMode="External"/><Relationship Id="rId2147" Type="http://schemas.openxmlformats.org/officeDocument/2006/relationships/hyperlink" Target="mailto:slawrence@exoduspres.org" TargetMode="External"/><Relationship Id="rId3477" Type="http://schemas.openxmlformats.org/officeDocument/2006/relationships/hyperlink" Target="mailto:info@wpcjc.org" TargetMode="External"/><Relationship Id="rId2137" Type="http://schemas.openxmlformats.org/officeDocument/2006/relationships/hyperlink" Target="mailto:office@trinityslo.org" TargetMode="External"/><Relationship Id="rId3469" Type="http://schemas.openxmlformats.org/officeDocument/2006/relationships/hyperlink" Target="mailto:midwaypca@comcast.net" TargetMode="External"/><Relationship Id="rId2138" Type="http://schemas.openxmlformats.org/officeDocument/2006/relationships/hyperlink" Target="http://www.valleysprings.org/" TargetMode="External"/><Relationship Id="rId3468" Type="http://schemas.openxmlformats.org/officeDocument/2006/relationships/hyperlink" Target="http://www.midwaypca.com/" TargetMode="External"/><Relationship Id="rId2139" Type="http://schemas.openxmlformats.org/officeDocument/2006/relationships/hyperlink" Target="mailto:info@ValleySprings.org" TargetMode="External"/><Relationship Id="rId3461" Type="http://schemas.openxmlformats.org/officeDocument/2006/relationships/hyperlink" Target="mailto:office@christcommunityjc.com" TargetMode="External"/><Relationship Id="rId2130" Type="http://schemas.openxmlformats.org/officeDocument/2006/relationships/hyperlink" Target="http://citychurchhonolulu.org/" TargetMode="External"/><Relationship Id="rId3460" Type="http://schemas.openxmlformats.org/officeDocument/2006/relationships/hyperlink" Target="http://christcommunityjc.com/" TargetMode="External"/><Relationship Id="rId2131" Type="http://schemas.openxmlformats.org/officeDocument/2006/relationships/hyperlink" Target="mailto:citychurchhnl@gmail.com" TargetMode="External"/><Relationship Id="rId3463" Type="http://schemas.openxmlformats.org/officeDocument/2006/relationships/hyperlink" Target="mailto:coeburnpc@gmail.com" TargetMode="External"/><Relationship Id="rId2132" Type="http://schemas.openxmlformats.org/officeDocument/2006/relationships/hyperlink" Target="http://www.tccoahu.org/" TargetMode="External"/><Relationship Id="rId3462" Type="http://schemas.openxmlformats.org/officeDocument/2006/relationships/hyperlink" Target="http://coeburnpca.com.weebly/" TargetMode="External"/><Relationship Id="rId2133" Type="http://schemas.openxmlformats.org/officeDocument/2006/relationships/hyperlink" Target="mailto:info@tccoahu.org" TargetMode="External"/><Relationship Id="rId3465" Type="http://schemas.openxmlformats.org/officeDocument/2006/relationships/hyperlink" Target="http://www.edgemontpres.org/" TargetMode="External"/><Relationship Id="rId2134" Type="http://schemas.openxmlformats.org/officeDocument/2006/relationships/hyperlink" Target="http://www.trinitychurchkailua.org/" TargetMode="External"/><Relationship Id="rId3464" Type="http://schemas.openxmlformats.org/officeDocument/2006/relationships/hyperlink" Target="mailto:cov.presbyterian@gmail.com" TargetMode="External"/><Relationship Id="rId2135" Type="http://schemas.openxmlformats.org/officeDocument/2006/relationships/hyperlink" Target="mailto:church@trinitychurchkailua.org" TargetMode="External"/><Relationship Id="rId3467" Type="http://schemas.openxmlformats.org/officeDocument/2006/relationships/hyperlink" Target="mailto:meadowcreekpca@gmail.com" TargetMode="External"/><Relationship Id="rId2136" Type="http://schemas.openxmlformats.org/officeDocument/2006/relationships/hyperlink" Target="http://www.trinityslo.org/" TargetMode="External"/><Relationship Id="rId3466" Type="http://schemas.openxmlformats.org/officeDocument/2006/relationships/hyperlink" Target="http://meadowcreekpresbyterian.org/" TargetMode="External"/><Relationship Id="rId3490" Type="http://schemas.openxmlformats.org/officeDocument/2006/relationships/hyperlink" Target="mailto:office@cornerstone-pca.com" TargetMode="External"/><Relationship Id="rId2160" Type="http://schemas.openxmlformats.org/officeDocument/2006/relationships/hyperlink" Target="mailto:sjones1256@yahoo.com" TargetMode="External"/><Relationship Id="rId3492" Type="http://schemas.openxmlformats.org/officeDocument/2006/relationships/hyperlink" Target="mailto:Daniel.breed@gmail.com" TargetMode="External"/><Relationship Id="rId2161" Type="http://schemas.openxmlformats.org/officeDocument/2006/relationships/hyperlink" Target="http://www.ccpcanh.org/" TargetMode="External"/><Relationship Id="rId3491" Type="http://schemas.openxmlformats.org/officeDocument/2006/relationships/hyperlink" Target="http://www.emmausroadpca.org/" TargetMode="External"/><Relationship Id="rId2162" Type="http://schemas.openxmlformats.org/officeDocument/2006/relationships/hyperlink" Target="mailto:ccpcainfo@ccpcanh.org" TargetMode="External"/><Relationship Id="rId3494" Type="http://schemas.openxmlformats.org/officeDocument/2006/relationships/hyperlink" Target="mailto:office@faithreformedchurch.org" TargetMode="External"/><Relationship Id="rId2163" Type="http://schemas.openxmlformats.org/officeDocument/2006/relationships/hyperlink" Target="http://www.nashuapca.org/" TargetMode="External"/><Relationship Id="rId3493" Type="http://schemas.openxmlformats.org/officeDocument/2006/relationships/hyperlink" Target="http://www.faithreformedchurch.org/" TargetMode="External"/><Relationship Id="rId2164" Type="http://schemas.openxmlformats.org/officeDocument/2006/relationships/hyperlink" Target="mailto:info@nashuapca.org" TargetMode="External"/><Relationship Id="rId3496" Type="http://schemas.openxmlformats.org/officeDocument/2006/relationships/hyperlink" Target="mailto:dan@friendofsinners.org" TargetMode="External"/><Relationship Id="rId2165" Type="http://schemas.openxmlformats.org/officeDocument/2006/relationships/hyperlink" Target="http://www.ctrportland.org/" TargetMode="External"/><Relationship Id="rId3495" Type="http://schemas.openxmlformats.org/officeDocument/2006/relationships/hyperlink" Target="http://friendofsinners.org/" TargetMode="External"/><Relationship Id="rId2166" Type="http://schemas.openxmlformats.org/officeDocument/2006/relationships/hyperlink" Target="mailto:ctr@ctrportland.org" TargetMode="External"/><Relationship Id="rId3498" Type="http://schemas.openxmlformats.org/officeDocument/2006/relationships/hyperlink" Target="mailto:grc@gibbsville.org" TargetMode="External"/><Relationship Id="rId2167" Type="http://schemas.openxmlformats.org/officeDocument/2006/relationships/hyperlink" Target="http://redeemernh.org/" TargetMode="External"/><Relationship Id="rId3497" Type="http://schemas.openxmlformats.org/officeDocument/2006/relationships/hyperlink" Target="http://www.gibbsville.org/" TargetMode="External"/><Relationship Id="rId2168" Type="http://schemas.openxmlformats.org/officeDocument/2006/relationships/hyperlink" Target="mailto:ctrmanchesternh@gmail.com" TargetMode="External"/><Relationship Id="rId2169" Type="http://schemas.openxmlformats.org/officeDocument/2006/relationships/hyperlink" Target="http://www.exeterpca.org/" TargetMode="External"/><Relationship Id="rId3499" Type="http://schemas.openxmlformats.org/officeDocument/2006/relationships/hyperlink" Target="http://goodhopepres.com/" TargetMode="External"/><Relationship Id="rId2159" Type="http://schemas.openxmlformats.org/officeDocument/2006/relationships/hyperlink" Target="http://www.pca-paxtonil.org/" TargetMode="External"/><Relationship Id="rId3481" Type="http://schemas.openxmlformats.org/officeDocument/2006/relationships/hyperlink" Target="http://www.biblepreschurch.org/" TargetMode="External"/><Relationship Id="rId2150" Type="http://schemas.openxmlformats.org/officeDocument/2006/relationships/hyperlink" Target="http://gracefreeportpca.org/" TargetMode="External"/><Relationship Id="rId3480" Type="http://schemas.openxmlformats.org/officeDocument/2006/relationships/hyperlink" Target="mailto:pastorchad@allsaintsgb.org" TargetMode="External"/><Relationship Id="rId2151" Type="http://schemas.openxmlformats.org/officeDocument/2006/relationships/hyperlink" Target="mailto:pastorcoverstone@gracefreeportpca.org" TargetMode="External"/><Relationship Id="rId3483" Type="http://schemas.openxmlformats.org/officeDocument/2006/relationships/hyperlink" Target="http://christchurchmke.org/" TargetMode="External"/><Relationship Id="rId2152" Type="http://schemas.openxmlformats.org/officeDocument/2006/relationships/hyperlink" Target="http://www.gracepres.org/" TargetMode="External"/><Relationship Id="rId3482" Type="http://schemas.openxmlformats.org/officeDocument/2006/relationships/hyperlink" Target="mailto:jandyperry@gmail.com" TargetMode="External"/><Relationship Id="rId2153" Type="http://schemas.openxmlformats.org/officeDocument/2006/relationships/hyperlink" Target="mailto:pastor@gracepres.org" TargetMode="External"/><Relationship Id="rId3485" Type="http://schemas.openxmlformats.org/officeDocument/2006/relationships/hyperlink" Target="http://www.ccc-pca.org/" TargetMode="External"/><Relationship Id="rId2154" Type="http://schemas.openxmlformats.org/officeDocument/2006/relationships/hyperlink" Target="http://www.hannacitypres.org/" TargetMode="External"/><Relationship Id="rId3484" Type="http://schemas.openxmlformats.org/officeDocument/2006/relationships/hyperlink" Target="mailto:jon@christchurchmke.org" TargetMode="External"/><Relationship Id="rId2155" Type="http://schemas.openxmlformats.org/officeDocument/2006/relationships/hyperlink" Target="mailto:office@hannacitypres.org" TargetMode="External"/><Relationship Id="rId3487" Type="http://schemas.openxmlformats.org/officeDocument/2006/relationships/hyperlink" Target="http://www.clearwaterpresec.com/" TargetMode="External"/><Relationship Id="rId2156" Type="http://schemas.openxmlformats.org/officeDocument/2006/relationships/hyperlink" Target="http://www.pcaredeemer.org/" TargetMode="External"/><Relationship Id="rId3486" Type="http://schemas.openxmlformats.org/officeDocument/2006/relationships/hyperlink" Target="mailto:office@ccc-pca.org" TargetMode="External"/><Relationship Id="rId2157" Type="http://schemas.openxmlformats.org/officeDocument/2006/relationships/hyperlink" Target="http://www.trinitychurchaledo.com/" TargetMode="External"/><Relationship Id="rId3489" Type="http://schemas.openxmlformats.org/officeDocument/2006/relationships/hyperlink" Target="http://www.cornerstone-pca.com/" TargetMode="External"/><Relationship Id="rId2158" Type="http://schemas.openxmlformats.org/officeDocument/2006/relationships/hyperlink" Target="mailto:trinpca@frontiernet.net" TargetMode="External"/><Relationship Id="rId3488" Type="http://schemas.openxmlformats.org/officeDocument/2006/relationships/hyperlink" Target="mailto:pastorben@clearwaterpresec.com" TargetMode="External"/><Relationship Id="rId2104" Type="http://schemas.openxmlformats.org/officeDocument/2006/relationships/hyperlink" Target="mailto:gracepresreno@gmail.com" TargetMode="External"/><Relationship Id="rId3436" Type="http://schemas.openxmlformats.org/officeDocument/2006/relationships/hyperlink" Target="mailto:info@gnchurch.org" TargetMode="External"/><Relationship Id="rId2105" Type="http://schemas.openxmlformats.org/officeDocument/2006/relationships/hyperlink" Target="http://www.gracepres.com/" TargetMode="External"/><Relationship Id="rId3435" Type="http://schemas.openxmlformats.org/officeDocument/2006/relationships/hyperlink" Target="http://www.gnchurch.org/" TargetMode="External"/><Relationship Id="rId2106" Type="http://schemas.openxmlformats.org/officeDocument/2006/relationships/hyperlink" Target="mailto:office@gracepres.com" TargetMode="External"/><Relationship Id="rId3438" Type="http://schemas.openxmlformats.org/officeDocument/2006/relationships/hyperlink" Target="mailto:gracesecretary@cometograce.org" TargetMode="External"/><Relationship Id="rId2107" Type="http://schemas.openxmlformats.org/officeDocument/2006/relationships/hyperlink" Target="http://www.wearegracesac.org/" TargetMode="External"/><Relationship Id="rId3437" Type="http://schemas.openxmlformats.org/officeDocument/2006/relationships/hyperlink" Target="http://www.cometograce.org/" TargetMode="External"/><Relationship Id="rId2108" Type="http://schemas.openxmlformats.org/officeDocument/2006/relationships/hyperlink" Target="mailto:admin@wearegracesac.org" TargetMode="External"/><Relationship Id="rId2109" Type="http://schemas.openxmlformats.org/officeDocument/2006/relationships/hyperlink" Target="http://gracesouthbay.com/" TargetMode="External"/><Relationship Id="rId3439" Type="http://schemas.openxmlformats.org/officeDocument/2006/relationships/hyperlink" Target="http://www.graceredeemer.com/" TargetMode="External"/><Relationship Id="rId3430" Type="http://schemas.openxmlformats.org/officeDocument/2006/relationships/hyperlink" Target="http://www.covenantshorthills.org/" TargetMode="External"/><Relationship Id="rId2100" Type="http://schemas.openxmlformats.org/officeDocument/2006/relationships/hyperlink" Target="mailto:office@graceutah.org" TargetMode="External"/><Relationship Id="rId3432" Type="http://schemas.openxmlformats.org/officeDocument/2006/relationships/hyperlink" Target="http://www.crossroadsnj.org/" TargetMode="External"/><Relationship Id="rId2101" Type="http://schemas.openxmlformats.org/officeDocument/2006/relationships/hyperlink" Target="http://www.gracefresno.com/" TargetMode="External"/><Relationship Id="rId3431" Type="http://schemas.openxmlformats.org/officeDocument/2006/relationships/hyperlink" Target="mailto:info@covenantshorthills.org" TargetMode="External"/><Relationship Id="rId2102" Type="http://schemas.openxmlformats.org/officeDocument/2006/relationships/hyperlink" Target="mailto:pastormock.gracefresno@gmail.com" TargetMode="External"/><Relationship Id="rId3434" Type="http://schemas.openxmlformats.org/officeDocument/2006/relationships/hyperlink" Target="mailto:revfernando@gmail.com" TargetMode="External"/><Relationship Id="rId2103" Type="http://schemas.openxmlformats.org/officeDocument/2006/relationships/hyperlink" Target="http://www.gracepresreno.org/" TargetMode="External"/><Relationship Id="rId3433" Type="http://schemas.openxmlformats.org/officeDocument/2006/relationships/hyperlink" Target="mailto:admin@crossroadsnj.org" TargetMode="External"/><Relationship Id="rId3425" Type="http://schemas.openxmlformats.org/officeDocument/2006/relationships/hyperlink" Target="mailto:info@ccpnewark.com" TargetMode="External"/><Relationship Id="rId3424" Type="http://schemas.openxmlformats.org/officeDocument/2006/relationships/hyperlink" Target="http://www.ccpnewark.com/" TargetMode="External"/><Relationship Id="rId3427" Type="http://schemas.openxmlformats.org/officeDocument/2006/relationships/hyperlink" Target="mailto:ccpmineola@gmail.com" TargetMode="External"/><Relationship Id="rId3426" Type="http://schemas.openxmlformats.org/officeDocument/2006/relationships/hyperlink" Target="mailto:ccpmineola@gmail.com" TargetMode="External"/><Relationship Id="rId3429" Type="http://schemas.openxmlformats.org/officeDocument/2006/relationships/hyperlink" Target="mailto:info@covenantnj.com" TargetMode="External"/><Relationship Id="rId3428" Type="http://schemas.openxmlformats.org/officeDocument/2006/relationships/hyperlink" Target="http://www.covenantnj.com/" TargetMode="External"/><Relationship Id="rId899" Type="http://schemas.openxmlformats.org/officeDocument/2006/relationships/hyperlink" Target="http://christchurchmalawi.org/" TargetMode="External"/><Relationship Id="rId898" Type="http://schemas.openxmlformats.org/officeDocument/2006/relationships/hyperlink" Target="mailto:churchinfo@christchurcha2.org" TargetMode="External"/><Relationship Id="rId897" Type="http://schemas.openxmlformats.org/officeDocument/2006/relationships/hyperlink" Target="http://www.christchurcha2.org/" TargetMode="External"/><Relationship Id="rId896" Type="http://schemas.openxmlformats.org/officeDocument/2006/relationships/hyperlink" Target="mailto:office@christchurchgr.org" TargetMode="External"/><Relationship Id="rId891" Type="http://schemas.openxmlformats.org/officeDocument/2006/relationships/hyperlink" Target="mailto:thomsonmemorialp@bellsouth.net" TargetMode="External"/><Relationship Id="rId890" Type="http://schemas.openxmlformats.org/officeDocument/2006/relationships/hyperlink" Target="http://www.thomsonmemorial.com/" TargetMode="External"/><Relationship Id="rId895" Type="http://schemas.openxmlformats.org/officeDocument/2006/relationships/hyperlink" Target="http://www.christchurchgr.org/" TargetMode="External"/><Relationship Id="rId3421" Type="http://schemas.openxmlformats.org/officeDocument/2006/relationships/hyperlink" Target="mailto:secretary@riverwoodchurch.org" TargetMode="External"/><Relationship Id="rId894" Type="http://schemas.openxmlformats.org/officeDocument/2006/relationships/hyperlink" Target="mailto:liz@woodlandpca.com" TargetMode="External"/><Relationship Id="rId3420" Type="http://schemas.openxmlformats.org/officeDocument/2006/relationships/hyperlink" Target="http://www.riverwoodchurch.org/" TargetMode="External"/><Relationship Id="rId893" Type="http://schemas.openxmlformats.org/officeDocument/2006/relationships/hyperlink" Target="http://woodlandpca.com/" TargetMode="External"/><Relationship Id="rId3423" Type="http://schemas.openxmlformats.org/officeDocument/2006/relationships/hyperlink" Target="mailto:rvise@trinitytuscaloosa.org" TargetMode="External"/><Relationship Id="rId892" Type="http://schemas.openxmlformats.org/officeDocument/2006/relationships/hyperlink" Target="mailto:pflowers_39367@yahoo.com" TargetMode="External"/><Relationship Id="rId3422" Type="http://schemas.openxmlformats.org/officeDocument/2006/relationships/hyperlink" Target="http://www.trinitytuscaloosa.org/" TargetMode="External"/><Relationship Id="rId2126" Type="http://schemas.openxmlformats.org/officeDocument/2006/relationships/hyperlink" Target="http://risenhayward.com/" TargetMode="External"/><Relationship Id="rId3458" Type="http://schemas.openxmlformats.org/officeDocument/2006/relationships/hyperlink" Target="http://christchurchjonesborough.org/" TargetMode="External"/><Relationship Id="rId2127" Type="http://schemas.openxmlformats.org/officeDocument/2006/relationships/hyperlink" Target="mailto:richardhong@risenhayward.com" TargetMode="External"/><Relationship Id="rId3457" Type="http://schemas.openxmlformats.org/officeDocument/2006/relationships/hyperlink" Target="mailto:info@arcadiapca.com" TargetMode="External"/><Relationship Id="rId2128" Type="http://schemas.openxmlformats.org/officeDocument/2006/relationships/hyperlink" Target="http://www.sierraviewpca.org/" TargetMode="External"/><Relationship Id="rId2129" Type="http://schemas.openxmlformats.org/officeDocument/2006/relationships/hyperlink" Target="mailto:office@sierraviewpca.org" TargetMode="External"/><Relationship Id="rId3459" Type="http://schemas.openxmlformats.org/officeDocument/2006/relationships/hyperlink" Target="mailto:broberts@wpcjc.org" TargetMode="External"/><Relationship Id="rId3450" Type="http://schemas.openxmlformats.org/officeDocument/2006/relationships/hyperlink" Target="http://www.redeemerjc.com/" TargetMode="External"/><Relationship Id="rId2120" Type="http://schemas.openxmlformats.org/officeDocument/2006/relationships/hyperlink" Target="http://www.resoakland.com/" TargetMode="External"/><Relationship Id="rId3452" Type="http://schemas.openxmlformats.org/officeDocument/2006/relationships/hyperlink" Target="http://www.redentorpc.com/" TargetMode="External"/><Relationship Id="rId2121" Type="http://schemas.openxmlformats.org/officeDocument/2006/relationships/hyperlink" Target="mailto:info@resoakland.com" TargetMode="External"/><Relationship Id="rId3451" Type="http://schemas.openxmlformats.org/officeDocument/2006/relationships/hyperlink" Target="mailto:mark@redeemerjc.com" TargetMode="External"/><Relationship Id="rId2122" Type="http://schemas.openxmlformats.org/officeDocument/2006/relationships/hyperlink" Target="http://revivepres.church/" TargetMode="External"/><Relationship Id="rId3454" Type="http://schemas.openxmlformats.org/officeDocument/2006/relationships/hyperlink" Target="http://www.abingdonpresbyterianpca.org/" TargetMode="External"/><Relationship Id="rId2123" Type="http://schemas.openxmlformats.org/officeDocument/2006/relationships/hyperlink" Target="mailto:info@revivepres.church" TargetMode="External"/><Relationship Id="rId3453" Type="http://schemas.openxmlformats.org/officeDocument/2006/relationships/hyperlink" Target="mailto:RedentorPC@redentorpc.com" TargetMode="External"/><Relationship Id="rId2124" Type="http://schemas.openxmlformats.org/officeDocument/2006/relationships/hyperlink" Target="http://www.ridgepresbyterian.org/" TargetMode="External"/><Relationship Id="rId3456" Type="http://schemas.openxmlformats.org/officeDocument/2006/relationships/hyperlink" Target="http://www.arcadiapca.com/" TargetMode="External"/><Relationship Id="rId2125" Type="http://schemas.openxmlformats.org/officeDocument/2006/relationships/hyperlink" Target="mailto:office.ridgepres@gmail.com" TargetMode="External"/><Relationship Id="rId3455" Type="http://schemas.openxmlformats.org/officeDocument/2006/relationships/hyperlink" Target="mailto:abingdonpresbyterianchurch@gmail.com" TargetMode="External"/><Relationship Id="rId2115" Type="http://schemas.openxmlformats.org/officeDocument/2006/relationships/hyperlink" Target="mailto:jonaskaleo@gmail.com" TargetMode="External"/><Relationship Id="rId3447" Type="http://schemas.openxmlformats.org/officeDocument/2006/relationships/hyperlink" Target="mailto:sonya@redeemermontclair.com" TargetMode="External"/><Relationship Id="rId2116" Type="http://schemas.openxmlformats.org/officeDocument/2006/relationships/hyperlink" Target="http://www.newlifefremont.org/" TargetMode="External"/><Relationship Id="rId3446" Type="http://schemas.openxmlformats.org/officeDocument/2006/relationships/hyperlink" Target="http://www.redeemermontclair.com/" TargetMode="External"/><Relationship Id="rId2117" Type="http://schemas.openxmlformats.org/officeDocument/2006/relationships/hyperlink" Target="mailto:projectfremont@gmail.com" TargetMode="External"/><Relationship Id="rId3449" Type="http://schemas.openxmlformats.org/officeDocument/2006/relationships/hyperlink" Target="mailto:admin@redeemerhudson.com" TargetMode="External"/><Relationship Id="rId2118" Type="http://schemas.openxmlformats.org/officeDocument/2006/relationships/hyperlink" Target="http://www.redeemersr.org/" TargetMode="External"/><Relationship Id="rId3448" Type="http://schemas.openxmlformats.org/officeDocument/2006/relationships/hyperlink" Target="http://redeemerhudson.com/" TargetMode="External"/><Relationship Id="rId2119" Type="http://schemas.openxmlformats.org/officeDocument/2006/relationships/hyperlink" Target="mailto:office@redeemersr.org" TargetMode="External"/><Relationship Id="rId3441" Type="http://schemas.openxmlformats.org/officeDocument/2006/relationships/hyperlink" Target="mailto:hebronchurch@gmail.com" TargetMode="External"/><Relationship Id="rId2110" Type="http://schemas.openxmlformats.org/officeDocument/2006/relationships/hyperlink" Target="http://www.indeliblegracechurch.org/" TargetMode="External"/><Relationship Id="rId3440" Type="http://schemas.openxmlformats.org/officeDocument/2006/relationships/hyperlink" Target="mailto:info@graceredeemer.com" TargetMode="External"/><Relationship Id="rId2111" Type="http://schemas.openxmlformats.org/officeDocument/2006/relationships/hyperlink" Target="mailto:contact@indeliblegracechurch.org" TargetMode="External"/><Relationship Id="rId3443" Type="http://schemas.openxmlformats.org/officeDocument/2006/relationships/hyperlink" Target="mailto:info@realhope.org" TargetMode="External"/><Relationship Id="rId2112" Type="http://schemas.openxmlformats.org/officeDocument/2006/relationships/hyperlink" Target="http://jordanvalleychurch.org/" TargetMode="External"/><Relationship Id="rId3442" Type="http://schemas.openxmlformats.org/officeDocument/2006/relationships/hyperlink" Target="http://www.realhope.org/" TargetMode="External"/><Relationship Id="rId2113" Type="http://schemas.openxmlformats.org/officeDocument/2006/relationships/hyperlink" Target="mailto:office@jordanvalleychurch.org" TargetMode="External"/><Relationship Id="rId3445" Type="http://schemas.openxmlformats.org/officeDocument/2006/relationships/hyperlink" Target="mailto:knowltonpca@gmail.com" TargetMode="External"/><Relationship Id="rId2114" Type="http://schemas.openxmlformats.org/officeDocument/2006/relationships/hyperlink" Target="http://kahikolu.org/" TargetMode="External"/><Relationship Id="rId3444" Type="http://schemas.openxmlformats.org/officeDocument/2006/relationships/hyperlink" Target="http://www.knowltonpca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ovenantpresbytery.net/" TargetMode="External"/><Relationship Id="rId42" Type="http://schemas.openxmlformats.org/officeDocument/2006/relationships/hyperlink" Target="http://www.gulfcoastpres.org/" TargetMode="External"/><Relationship Id="rId41" Type="http://schemas.openxmlformats.org/officeDocument/2006/relationships/hyperlink" Target="http://www.evangelpresbytery.org/" TargetMode="External"/><Relationship Id="rId44" Type="http://schemas.openxmlformats.org/officeDocument/2006/relationships/hyperlink" Target="http://www.iowapresbytery.org/" TargetMode="External"/><Relationship Id="rId43" Type="http://schemas.openxmlformats.org/officeDocument/2006/relationships/hyperlink" Target="http://www.gulfstreampresbyterypca.org/" TargetMode="External"/><Relationship Id="rId46" Type="http://schemas.openxmlformats.org/officeDocument/2006/relationships/hyperlink" Target="http://www.msvalley.org/" TargetMode="External"/><Relationship Id="rId45" Type="http://schemas.openxmlformats.org/officeDocument/2006/relationships/hyperlink" Target="http://www.lowcountrypresbytery.org/" TargetMode="External"/><Relationship Id="rId48" Type="http://schemas.openxmlformats.org/officeDocument/2006/relationships/hyperlink" Target="http://www.newriverpresbytery.org/" TargetMode="External"/><Relationship Id="rId47" Type="http://schemas.openxmlformats.org/officeDocument/2006/relationships/hyperlink" Target="http://www.njpresbytery.org/" TargetMode="External"/><Relationship Id="rId49" Type="http://schemas.openxmlformats.org/officeDocument/2006/relationships/hyperlink" Target="http://www.nflpresbytery.org/" TargetMode="External"/><Relationship Id="rId31" Type="http://schemas.openxmlformats.org/officeDocument/2006/relationships/hyperlink" Target="http://www.hillsandplains.org/" TargetMode="External"/><Relationship Id="rId30" Type="http://schemas.openxmlformats.org/officeDocument/2006/relationships/hyperlink" Target="http://chicagometropres.blogspot.com/" TargetMode="External"/><Relationship Id="rId33" Type="http://schemas.openxmlformats.org/officeDocument/2006/relationships/hyperlink" Target="https://www.ntpresbytery.org/" TargetMode="External"/><Relationship Id="rId32" Type="http://schemas.openxmlformats.org/officeDocument/2006/relationships/hyperlink" Target="http://www.nashvillepca.org/" TargetMode="External"/><Relationship Id="rId35" Type="http://schemas.openxmlformats.org/officeDocument/2006/relationships/hyperlink" Target="http://www.pcapittsburgh.org/" TargetMode="External"/><Relationship Id="rId34" Type="http://schemas.openxmlformats.org/officeDocument/2006/relationships/hyperlink" Target="http://www.piedmonttriadpresbytery.org/" TargetMode="External"/><Relationship Id="rId37" Type="http://schemas.openxmlformats.org/officeDocument/2006/relationships/hyperlink" Target="https://www.tidewaterpca.org/" TargetMode="External"/><Relationship Id="rId36" Type="http://schemas.openxmlformats.org/officeDocument/2006/relationships/hyperlink" Target="https://www.swflpresbytery.org/" TargetMode="External"/><Relationship Id="rId39" Type="http://schemas.openxmlformats.org/officeDocument/2006/relationships/hyperlink" Target="http://www.presbyteryoftheascension.org/" TargetMode="External"/><Relationship Id="rId38" Type="http://schemas.openxmlformats.org/officeDocument/2006/relationships/hyperlink" Target="http://www.wisconsinpca.com/" TargetMode="External"/><Relationship Id="rId20" Type="http://schemas.openxmlformats.org/officeDocument/2006/relationships/hyperlink" Target="http://www.blueridgepresbytery.org/" TargetMode="External"/><Relationship Id="rId22" Type="http://schemas.openxmlformats.org/officeDocument/2006/relationships/hyperlink" Target="http://cvppca.org/" TargetMode="External"/><Relationship Id="rId21" Type="http://schemas.openxmlformats.org/officeDocument/2006/relationships/hyperlink" Target="https://calvarypresbytery.org/" TargetMode="External"/><Relationship Id="rId24" Type="http://schemas.openxmlformats.org/officeDocument/2006/relationships/hyperlink" Target="http://www.heritage-presbytery.org/" TargetMode="External"/><Relationship Id="rId23" Type="http://schemas.openxmlformats.org/officeDocument/2006/relationships/hyperlink" Target="http://www.easterncanadapres.ca/" TargetMode="External"/><Relationship Id="rId26" Type="http://schemas.openxmlformats.org/officeDocument/2006/relationships/hyperlink" Target="http://www.jrp-pca.org/" TargetMode="External"/><Relationship Id="rId25" Type="http://schemas.openxmlformats.org/officeDocument/2006/relationships/hyperlink" Target="https://highlandspresbytery.org/" TargetMode="External"/><Relationship Id="rId28" Type="http://schemas.openxmlformats.org/officeDocument/2006/relationships/hyperlink" Target="http://www.plattevalleypresbytery.org/" TargetMode="External"/><Relationship Id="rId27" Type="http://schemas.openxmlformats.org/officeDocument/2006/relationships/hyperlink" Target="http://www.philawest.org/" TargetMode="External"/><Relationship Id="rId29" Type="http://schemas.openxmlformats.org/officeDocument/2006/relationships/hyperlink" Target="http://www.centralindianapresbytery.org/" TargetMode="External"/><Relationship Id="rId11" Type="http://schemas.openxmlformats.org/officeDocument/2006/relationships/hyperlink" Target="http://www.rockymountainpresbytery.info/" TargetMode="External"/><Relationship Id="rId10" Type="http://schemas.openxmlformats.org/officeDocument/2006/relationships/hyperlink" Target="http://www.potomacpresbytery.org/" TargetMode="External"/><Relationship Id="rId13" Type="http://schemas.openxmlformats.org/officeDocument/2006/relationships/hyperlink" Target="http://www.snepres.org/" TargetMode="External"/><Relationship Id="rId12" Type="http://schemas.openxmlformats.org/officeDocument/2006/relationships/hyperlink" Target="http://www.southtexaspresbytery.org/" TargetMode="External"/><Relationship Id="rId15" Type="http://schemas.openxmlformats.org/officeDocument/2006/relationships/hyperlink" Target="http://www.epapresbytery.org/" TargetMode="External"/><Relationship Id="rId14" Type="http://schemas.openxmlformats.org/officeDocument/2006/relationships/hyperlink" Target="https://www.tnvalleypres.org//" TargetMode="External"/><Relationship Id="rId17" Type="http://schemas.openxmlformats.org/officeDocument/2006/relationships/hyperlink" Target="http://www.mopres.org/" TargetMode="External"/><Relationship Id="rId16" Type="http://schemas.openxmlformats.org/officeDocument/2006/relationships/hyperlink" Target="http://www.houstonmetropres.org/" TargetMode="External"/><Relationship Id="rId19" Type="http://schemas.openxmlformats.org/officeDocument/2006/relationships/hyperlink" Target="http://www.azpresbytery.org/" TargetMode="External"/><Relationship Id="rId18" Type="http://schemas.openxmlformats.org/officeDocument/2006/relationships/hyperlink" Target="http://www.ovppca.org/" TargetMode="External"/><Relationship Id="rId62" Type="http://schemas.openxmlformats.org/officeDocument/2006/relationships/hyperlink" Target="https://sealpresbytery.com/" TargetMode="External"/><Relationship Id="rId61" Type="http://schemas.openxmlformats.org/officeDocument/2006/relationships/hyperlink" Target="http://www.sflpresbytery.org/" TargetMode="External"/><Relationship Id="rId64" Type="http://schemas.openxmlformats.org/officeDocument/2006/relationships/hyperlink" Target="http://www.suncoastfl.org/" TargetMode="External"/><Relationship Id="rId63" Type="http://schemas.openxmlformats.org/officeDocument/2006/relationships/hyperlink" Target="http://www.slappca.info/" TargetMode="External"/><Relationship Id="rId66" Type="http://schemas.openxmlformats.org/officeDocument/2006/relationships/drawing" Target="../drawings/drawing3.xml"/><Relationship Id="rId65" Type="http://schemas.openxmlformats.org/officeDocument/2006/relationships/hyperlink" Target="https://www.westminsterpresbytery.com/" TargetMode="External"/><Relationship Id="rId60" Type="http://schemas.openxmlformats.org/officeDocument/2006/relationships/hyperlink" Target="https://siouxlandspresbyterypca.org/" TargetMode="External"/><Relationship Id="rId51" Type="http://schemas.openxmlformats.org/officeDocument/2006/relationships/hyperlink" Target="http://www.nwgp.org/" TargetMode="External"/><Relationship Id="rId50" Type="http://schemas.openxmlformats.org/officeDocument/2006/relationships/hyperlink" Target="http://www.nnepca.org/" TargetMode="External"/><Relationship Id="rId53" Type="http://schemas.openxmlformats.org/officeDocument/2006/relationships/hyperlink" Target="https://www.pacificpca.org/" TargetMode="External"/><Relationship Id="rId52" Type="http://schemas.openxmlformats.org/officeDocument/2006/relationships/hyperlink" Target="http://www.ohiopres.org/" TargetMode="External"/><Relationship Id="rId55" Type="http://schemas.openxmlformats.org/officeDocument/2006/relationships/hyperlink" Target="http://www.thepalmettopresbytery.org/" TargetMode="External"/><Relationship Id="rId54" Type="http://schemas.openxmlformats.org/officeDocument/2006/relationships/hyperlink" Target="http://www.pacificnorthwestpresbytery.com/" TargetMode="External"/><Relationship Id="rId57" Type="http://schemas.openxmlformats.org/officeDocument/2006/relationships/hyperlink" Target="https://www.providencepresbytery.com/" TargetMode="External"/><Relationship Id="rId56" Type="http://schemas.openxmlformats.org/officeDocument/2006/relationships/hyperlink" Target="http://www.peedeepres.org/" TargetMode="External"/><Relationship Id="rId59" Type="http://schemas.openxmlformats.org/officeDocument/2006/relationships/hyperlink" Target="https://savannahriverpresbytery.net/" TargetMode="External"/><Relationship Id="rId58" Type="http://schemas.openxmlformats.org/officeDocument/2006/relationships/hyperlink" Target="https://www.rgppca.org/" TargetMode="External"/><Relationship Id="rId1" Type="http://schemas.openxmlformats.org/officeDocument/2006/relationships/hyperlink" Target="https://www.pcakcp.net/" TargetMode="External"/><Relationship Id="rId2" Type="http://schemas.openxmlformats.org/officeDocument/2006/relationships/hyperlink" Target="https://pcaknep.org/" TargetMode="External"/><Relationship Id="rId3" Type="http://schemas.openxmlformats.org/officeDocument/2006/relationships/hyperlink" Target="http://knwp.onmam.com/" TargetMode="External"/><Relationship Id="rId4" Type="http://schemas.openxmlformats.org/officeDocument/2006/relationships/hyperlink" Target="http://www.pca-ksep.org/" TargetMode="External"/><Relationship Id="rId9" Type="http://schemas.openxmlformats.org/officeDocument/2006/relationships/hyperlink" Target="http://www.phillypca.com/" TargetMode="External"/><Relationship Id="rId5" Type="http://schemas.openxmlformats.org/officeDocument/2006/relationships/hyperlink" Target="http://www.easterncarolina.org/" TargetMode="External"/><Relationship Id="rId6" Type="http://schemas.openxmlformats.org/officeDocument/2006/relationships/hyperlink" Target="http://www.matlpres.org/" TargetMode="External"/><Relationship Id="rId7" Type="http://schemas.openxmlformats.org/officeDocument/2006/relationships/hyperlink" Target="http://www.ccpca.net/" TargetMode="External"/><Relationship Id="rId8" Type="http://schemas.openxmlformats.org/officeDocument/2006/relationships/hyperlink" Target="http://www.chespres-pca.org/" TargetMode="Externa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archive.ph/X3iAd" TargetMode="External"/><Relationship Id="rId391" Type="http://schemas.openxmlformats.org/officeDocument/2006/relationships/hyperlink" Target="http://christcentraldurham.com/" TargetMode="External"/><Relationship Id="rId390" Type="http://schemas.openxmlformats.org/officeDocument/2006/relationships/hyperlink" Target="https://archive.ph/WpiLX" TargetMode="External"/><Relationship Id="rId385" Type="http://schemas.openxmlformats.org/officeDocument/2006/relationships/hyperlink" Target="http://www.gracetoronto.ca/" TargetMode="External"/><Relationship Id="rId384" Type="http://schemas.openxmlformats.org/officeDocument/2006/relationships/hyperlink" Target="https://archive.ph/WpiLX" TargetMode="External"/><Relationship Id="rId383" Type="http://schemas.openxmlformats.org/officeDocument/2006/relationships/hyperlink" Target="http://www.gracetoronto.ca/" TargetMode="External"/><Relationship Id="rId382" Type="http://schemas.openxmlformats.org/officeDocument/2006/relationships/hyperlink" Target="https://archive.ph/WpiLX" TargetMode="External"/><Relationship Id="rId389" Type="http://schemas.openxmlformats.org/officeDocument/2006/relationships/hyperlink" Target="http://www.gracetoronto.ca/" TargetMode="External"/><Relationship Id="rId388" Type="http://schemas.openxmlformats.org/officeDocument/2006/relationships/hyperlink" Target="https://archive.ph/WpiLX" TargetMode="External"/><Relationship Id="rId387" Type="http://schemas.openxmlformats.org/officeDocument/2006/relationships/hyperlink" Target="http://www.gracetoronto.ca/" TargetMode="External"/><Relationship Id="rId386" Type="http://schemas.openxmlformats.org/officeDocument/2006/relationships/hyperlink" Target="https://archive.ph/WpiLX" TargetMode="External"/><Relationship Id="rId381" Type="http://schemas.openxmlformats.org/officeDocument/2006/relationships/hyperlink" Target="http://www.gracetoronto.ca/" TargetMode="External"/><Relationship Id="rId380" Type="http://schemas.openxmlformats.org/officeDocument/2006/relationships/hyperlink" Target="https://archive.ph/WpiLX" TargetMode="External"/><Relationship Id="rId379" Type="http://schemas.openxmlformats.org/officeDocument/2006/relationships/hyperlink" Target="http://www.gracetoronto.ca/" TargetMode="External"/><Relationship Id="rId374" Type="http://schemas.openxmlformats.org/officeDocument/2006/relationships/hyperlink" Target="https://archive.ph/QMyjB" TargetMode="External"/><Relationship Id="rId373" Type="http://schemas.openxmlformats.org/officeDocument/2006/relationships/hyperlink" Target="http://www.christchurchtoronto.ca/" TargetMode="External"/><Relationship Id="rId372" Type="http://schemas.openxmlformats.org/officeDocument/2006/relationships/hyperlink" Target="https://archive.ph/QMyjB" TargetMode="External"/><Relationship Id="rId371" Type="http://schemas.openxmlformats.org/officeDocument/2006/relationships/hyperlink" Target="http://www.christchurchtoronto.ca/" TargetMode="External"/><Relationship Id="rId378" Type="http://schemas.openxmlformats.org/officeDocument/2006/relationships/hyperlink" Target="https://archive.ph/QMyjB" TargetMode="External"/><Relationship Id="rId377" Type="http://schemas.openxmlformats.org/officeDocument/2006/relationships/hyperlink" Target="http://www.christchurchtoronto.ca/" TargetMode="External"/><Relationship Id="rId376" Type="http://schemas.openxmlformats.org/officeDocument/2006/relationships/hyperlink" Target="https://archive.ph/QMyjB" TargetMode="External"/><Relationship Id="rId375" Type="http://schemas.openxmlformats.org/officeDocument/2006/relationships/hyperlink" Target="http://www.christchurchtoronto.ca/" TargetMode="External"/><Relationship Id="rId396" Type="http://schemas.openxmlformats.org/officeDocument/2006/relationships/hyperlink" Target="https://archive.ph/X3iAd" TargetMode="External"/><Relationship Id="rId395" Type="http://schemas.openxmlformats.org/officeDocument/2006/relationships/hyperlink" Target="http://christcentraldurham.com/" TargetMode="External"/><Relationship Id="rId394" Type="http://schemas.openxmlformats.org/officeDocument/2006/relationships/hyperlink" Target="https://archive.ph/X3iAd" TargetMode="External"/><Relationship Id="rId393" Type="http://schemas.openxmlformats.org/officeDocument/2006/relationships/hyperlink" Target="http://christcentraldurham.com/" TargetMode="External"/><Relationship Id="rId399" Type="http://schemas.openxmlformats.org/officeDocument/2006/relationships/hyperlink" Target="http://christcentraldurham.com/" TargetMode="External"/><Relationship Id="rId398" Type="http://schemas.openxmlformats.org/officeDocument/2006/relationships/hyperlink" Target="https://archive.ph/X3iAd" TargetMode="External"/><Relationship Id="rId397" Type="http://schemas.openxmlformats.org/officeDocument/2006/relationships/hyperlink" Target="http://christcentraldurham.com/" TargetMode="External"/><Relationship Id="rId1730" Type="http://schemas.openxmlformats.org/officeDocument/2006/relationships/hyperlink" Target="https://archive.is/lrNAP" TargetMode="External"/><Relationship Id="rId1731" Type="http://schemas.openxmlformats.org/officeDocument/2006/relationships/hyperlink" Target="http://www.faithrpc.org" TargetMode="External"/><Relationship Id="rId1732" Type="http://schemas.openxmlformats.org/officeDocument/2006/relationships/hyperlink" Target="https://archive.is/lrNAP" TargetMode="External"/><Relationship Id="rId1733" Type="http://schemas.openxmlformats.org/officeDocument/2006/relationships/hyperlink" Target="http://www.faithrpc.org" TargetMode="External"/><Relationship Id="rId1734" Type="http://schemas.openxmlformats.org/officeDocument/2006/relationships/hyperlink" Target="https://archive.is/lrNAP" TargetMode="External"/><Relationship Id="rId1735" Type="http://schemas.openxmlformats.org/officeDocument/2006/relationships/hyperlink" Target="http://www.faithrpc.org" TargetMode="External"/><Relationship Id="rId1736" Type="http://schemas.openxmlformats.org/officeDocument/2006/relationships/hyperlink" Target="https://archive.is/lrNAP" TargetMode="External"/><Relationship Id="rId1737" Type="http://schemas.openxmlformats.org/officeDocument/2006/relationships/hyperlink" Target="http://www.faithrpc.org" TargetMode="External"/><Relationship Id="rId1738" Type="http://schemas.openxmlformats.org/officeDocument/2006/relationships/hyperlink" Target="https://archive.is/lrNAP" TargetMode="External"/><Relationship Id="rId1739" Type="http://schemas.openxmlformats.org/officeDocument/2006/relationships/hyperlink" Target="http://www.faithrpc.org" TargetMode="External"/><Relationship Id="rId1720" Type="http://schemas.openxmlformats.org/officeDocument/2006/relationships/hyperlink" Target="https://archive.is/ODS8V" TargetMode="External"/><Relationship Id="rId1721" Type="http://schemas.openxmlformats.org/officeDocument/2006/relationships/hyperlink" Target="http://www.marcochurch.com/" TargetMode="External"/><Relationship Id="rId1722" Type="http://schemas.openxmlformats.org/officeDocument/2006/relationships/hyperlink" Target="https://archive.ph/Db56a" TargetMode="External"/><Relationship Id="rId1723" Type="http://schemas.openxmlformats.org/officeDocument/2006/relationships/hyperlink" Target="http://www.faithrpc.org" TargetMode="External"/><Relationship Id="rId1724" Type="http://schemas.openxmlformats.org/officeDocument/2006/relationships/hyperlink" Target="https://archive.is/lrNAP" TargetMode="External"/><Relationship Id="rId1725" Type="http://schemas.openxmlformats.org/officeDocument/2006/relationships/hyperlink" Target="http://www.faithrpc.org" TargetMode="External"/><Relationship Id="rId1726" Type="http://schemas.openxmlformats.org/officeDocument/2006/relationships/hyperlink" Target="https://archive.is/lrNAP" TargetMode="External"/><Relationship Id="rId1727" Type="http://schemas.openxmlformats.org/officeDocument/2006/relationships/hyperlink" Target="http://www.faithrpc.org" TargetMode="External"/><Relationship Id="rId1728" Type="http://schemas.openxmlformats.org/officeDocument/2006/relationships/hyperlink" Target="https://archive.is/lrNAP" TargetMode="External"/><Relationship Id="rId1729" Type="http://schemas.openxmlformats.org/officeDocument/2006/relationships/hyperlink" Target="http://www.faithrpc.org" TargetMode="External"/><Relationship Id="rId1752" Type="http://schemas.openxmlformats.org/officeDocument/2006/relationships/hyperlink" Target="https://archive.ph/Phv95" TargetMode="External"/><Relationship Id="rId1753" Type="http://schemas.openxmlformats.org/officeDocument/2006/relationships/hyperlink" Target="http://www.westpca.com/" TargetMode="External"/><Relationship Id="rId1754" Type="http://schemas.openxmlformats.org/officeDocument/2006/relationships/hyperlink" Target="https://archive.ph/Phv95" TargetMode="External"/><Relationship Id="rId1755" Type="http://schemas.openxmlformats.org/officeDocument/2006/relationships/hyperlink" Target="http://www.westpca.com/" TargetMode="External"/><Relationship Id="rId1756" Type="http://schemas.openxmlformats.org/officeDocument/2006/relationships/hyperlink" Target="https://archive.ph/Phv95" TargetMode="External"/><Relationship Id="rId1757" Type="http://schemas.openxmlformats.org/officeDocument/2006/relationships/hyperlink" Target="http://www.westpca.com/" TargetMode="External"/><Relationship Id="rId1758" Type="http://schemas.openxmlformats.org/officeDocument/2006/relationships/hyperlink" Target="https://archive.ph/Phv95" TargetMode="External"/><Relationship Id="rId1759" Type="http://schemas.openxmlformats.org/officeDocument/2006/relationships/hyperlink" Target="http://www.westpca.com/" TargetMode="External"/><Relationship Id="rId1750" Type="http://schemas.openxmlformats.org/officeDocument/2006/relationships/hyperlink" Target="https://archive.ph/Phv95" TargetMode="External"/><Relationship Id="rId1751" Type="http://schemas.openxmlformats.org/officeDocument/2006/relationships/hyperlink" Target="http://www.westpca.com/" TargetMode="External"/><Relationship Id="rId1741" Type="http://schemas.openxmlformats.org/officeDocument/2006/relationships/hyperlink" Target="http://www.westpca.com/" TargetMode="External"/><Relationship Id="rId1742" Type="http://schemas.openxmlformats.org/officeDocument/2006/relationships/hyperlink" Target="https://archive.ph/Phv95" TargetMode="External"/><Relationship Id="rId1743" Type="http://schemas.openxmlformats.org/officeDocument/2006/relationships/hyperlink" Target="http://www.westpca.com/" TargetMode="External"/><Relationship Id="rId1744" Type="http://schemas.openxmlformats.org/officeDocument/2006/relationships/hyperlink" Target="https://archive.ph/Phv95" TargetMode="External"/><Relationship Id="rId1745" Type="http://schemas.openxmlformats.org/officeDocument/2006/relationships/hyperlink" Target="http://www.westpca.com/" TargetMode="External"/><Relationship Id="rId1746" Type="http://schemas.openxmlformats.org/officeDocument/2006/relationships/hyperlink" Target="https://archive.ph/Phv95" TargetMode="External"/><Relationship Id="rId1747" Type="http://schemas.openxmlformats.org/officeDocument/2006/relationships/hyperlink" Target="http://www.westpca.com/" TargetMode="External"/><Relationship Id="rId1748" Type="http://schemas.openxmlformats.org/officeDocument/2006/relationships/hyperlink" Target="https://archive.ph/Phv95" TargetMode="External"/><Relationship Id="rId1749" Type="http://schemas.openxmlformats.org/officeDocument/2006/relationships/hyperlink" Target="http://www.westpca.com/" TargetMode="External"/><Relationship Id="rId1740" Type="http://schemas.openxmlformats.org/officeDocument/2006/relationships/hyperlink" Target="https://archive.is/lrNAP" TargetMode="External"/><Relationship Id="rId1710" Type="http://schemas.openxmlformats.org/officeDocument/2006/relationships/hyperlink" Target="https://archive.ph/kjOOS" TargetMode="External"/><Relationship Id="rId1711" Type="http://schemas.openxmlformats.org/officeDocument/2006/relationships/hyperlink" Target="http://www.sevenhillschurch.org/" TargetMode="External"/><Relationship Id="rId1712" Type="http://schemas.openxmlformats.org/officeDocument/2006/relationships/hyperlink" Target="https://archive.ph/kjOOS" TargetMode="External"/><Relationship Id="rId1713" Type="http://schemas.openxmlformats.org/officeDocument/2006/relationships/hyperlink" Target="http://www.strongtower.org/" TargetMode="External"/><Relationship Id="rId1714" Type="http://schemas.openxmlformats.org/officeDocument/2006/relationships/hyperlink" Target="https://archive.is/ODS8V" TargetMode="External"/><Relationship Id="rId1715" Type="http://schemas.openxmlformats.org/officeDocument/2006/relationships/hyperlink" Target="http://www.strongtower.org/" TargetMode="External"/><Relationship Id="rId1716" Type="http://schemas.openxmlformats.org/officeDocument/2006/relationships/hyperlink" Target="https://archive.is/ODS8V" TargetMode="External"/><Relationship Id="rId1717" Type="http://schemas.openxmlformats.org/officeDocument/2006/relationships/hyperlink" Target="http://www.strongtower.org/" TargetMode="External"/><Relationship Id="rId1718" Type="http://schemas.openxmlformats.org/officeDocument/2006/relationships/hyperlink" Target="https://archive.is/ODS8V" TargetMode="External"/><Relationship Id="rId1719" Type="http://schemas.openxmlformats.org/officeDocument/2006/relationships/hyperlink" Target="http://www.strongtower.org/" TargetMode="External"/><Relationship Id="rId1700" Type="http://schemas.openxmlformats.org/officeDocument/2006/relationships/hyperlink" Target="https://archive.ph/3drG2" TargetMode="External"/><Relationship Id="rId1701" Type="http://schemas.openxmlformats.org/officeDocument/2006/relationships/hyperlink" Target="http://www.citylifeboston.org/" TargetMode="External"/><Relationship Id="rId1702" Type="http://schemas.openxmlformats.org/officeDocument/2006/relationships/hyperlink" Target="https://archive.ph/3drG2" TargetMode="External"/><Relationship Id="rId1703" Type="http://schemas.openxmlformats.org/officeDocument/2006/relationships/hyperlink" Target="http://www.citylifeboston.org/" TargetMode="External"/><Relationship Id="rId1704" Type="http://schemas.openxmlformats.org/officeDocument/2006/relationships/hyperlink" Target="https://archive.ph/3drG2" TargetMode="External"/><Relationship Id="rId1705" Type="http://schemas.openxmlformats.org/officeDocument/2006/relationships/hyperlink" Target="http://www.citylifeboston.org/" TargetMode="External"/><Relationship Id="rId1706" Type="http://schemas.openxmlformats.org/officeDocument/2006/relationships/hyperlink" Target="https://archive.ph/3drG2" TargetMode="External"/><Relationship Id="rId1707" Type="http://schemas.openxmlformats.org/officeDocument/2006/relationships/hyperlink" Target="http://www.citylifeboston.org/" TargetMode="External"/><Relationship Id="rId1708" Type="http://schemas.openxmlformats.org/officeDocument/2006/relationships/hyperlink" Target="https://archive.ph/3drG2" TargetMode="External"/><Relationship Id="rId1709" Type="http://schemas.openxmlformats.org/officeDocument/2006/relationships/hyperlink" Target="http://www.sevenhillschurch.org/" TargetMode="External"/><Relationship Id="rId40" Type="http://schemas.openxmlformats.org/officeDocument/2006/relationships/hyperlink" Target="https://archive.ph/JS0HV" TargetMode="External"/><Relationship Id="rId42" Type="http://schemas.openxmlformats.org/officeDocument/2006/relationships/hyperlink" Target="https://archive.is/zy6Vw" TargetMode="External"/><Relationship Id="rId41" Type="http://schemas.openxmlformats.org/officeDocument/2006/relationships/hyperlink" Target="http://www.hopecrozet.org/" TargetMode="External"/><Relationship Id="rId44" Type="http://schemas.openxmlformats.org/officeDocument/2006/relationships/hyperlink" Target="https://drive.google.com/file/d/1iJ68jSMyKd1UKShOLZ9FkZWWJvBlV8Hh/view?usp=drive_link" TargetMode="External"/><Relationship Id="rId43" Type="http://schemas.openxmlformats.org/officeDocument/2006/relationships/hyperlink" Target="http://www.hopecrozet.org/" TargetMode="External"/><Relationship Id="rId46" Type="http://schemas.openxmlformats.org/officeDocument/2006/relationships/hyperlink" Target="https://archive.is/zy6Vw" TargetMode="External"/><Relationship Id="rId45" Type="http://schemas.openxmlformats.org/officeDocument/2006/relationships/hyperlink" Target="http://www.hopecrozet.org/" TargetMode="External"/><Relationship Id="rId48" Type="http://schemas.openxmlformats.org/officeDocument/2006/relationships/hyperlink" Target="https://drive.google.com/file/d/1Q1Up3Vy34JGNcxPgA97ihqe-ZXhSPxVX/view?usp=sharing" TargetMode="External"/><Relationship Id="rId47" Type="http://schemas.openxmlformats.org/officeDocument/2006/relationships/hyperlink" Target="http://www.hopecrozet.org/" TargetMode="External"/><Relationship Id="rId49" Type="http://schemas.openxmlformats.org/officeDocument/2006/relationships/hyperlink" Target="http://www.trinitycville.org/" TargetMode="External"/><Relationship Id="rId31" Type="http://schemas.openxmlformats.org/officeDocument/2006/relationships/hyperlink" Target="http://www.gracecovenantpca.org/" TargetMode="External"/><Relationship Id="rId30" Type="http://schemas.openxmlformats.org/officeDocument/2006/relationships/hyperlink" Target="https://archive.ph/JS0HV" TargetMode="External"/><Relationship Id="rId33" Type="http://schemas.openxmlformats.org/officeDocument/2006/relationships/hyperlink" Target="http://www.gracecovenantpca.org/" TargetMode="External"/><Relationship Id="rId32" Type="http://schemas.openxmlformats.org/officeDocument/2006/relationships/hyperlink" Target="https://archive.ph/JS0HV" TargetMode="External"/><Relationship Id="rId35" Type="http://schemas.openxmlformats.org/officeDocument/2006/relationships/hyperlink" Target="http://www.gracecovenantpca.org/" TargetMode="External"/><Relationship Id="rId34" Type="http://schemas.openxmlformats.org/officeDocument/2006/relationships/hyperlink" Target="https://archive.ph/JS0HV" TargetMode="External"/><Relationship Id="rId37" Type="http://schemas.openxmlformats.org/officeDocument/2006/relationships/hyperlink" Target="http://www.gracecovenantpca.org/" TargetMode="External"/><Relationship Id="rId36" Type="http://schemas.openxmlformats.org/officeDocument/2006/relationships/hyperlink" Target="https://archive.ph/JS0HV" TargetMode="External"/><Relationship Id="rId39" Type="http://schemas.openxmlformats.org/officeDocument/2006/relationships/hyperlink" Target="http://www.gracecovenantpca.org/" TargetMode="External"/><Relationship Id="rId38" Type="http://schemas.openxmlformats.org/officeDocument/2006/relationships/hyperlink" Target="https://archive.ph/JS0HV" TargetMode="External"/><Relationship Id="rId20" Type="http://schemas.openxmlformats.org/officeDocument/2006/relationships/hyperlink" Target="https://archive.ph/QUGbw" TargetMode="External"/><Relationship Id="rId22" Type="http://schemas.openxmlformats.org/officeDocument/2006/relationships/hyperlink" Target="https://archive.ph/QUGbw" TargetMode="External"/><Relationship Id="rId21" Type="http://schemas.openxmlformats.org/officeDocument/2006/relationships/hyperlink" Target="http://www.dvpca.org/" TargetMode="External"/><Relationship Id="rId24" Type="http://schemas.openxmlformats.org/officeDocument/2006/relationships/hyperlink" Target="https://archive.ph/JS0HV" TargetMode="External"/><Relationship Id="rId23" Type="http://schemas.openxmlformats.org/officeDocument/2006/relationships/hyperlink" Target="http://www.gracecovenantpca.org/" TargetMode="External"/><Relationship Id="rId26" Type="http://schemas.openxmlformats.org/officeDocument/2006/relationships/hyperlink" Target="https://archive.ph/JS0HV" TargetMode="External"/><Relationship Id="rId25" Type="http://schemas.openxmlformats.org/officeDocument/2006/relationships/hyperlink" Target="http://www.gracecovenantpca.org/" TargetMode="External"/><Relationship Id="rId28" Type="http://schemas.openxmlformats.org/officeDocument/2006/relationships/hyperlink" Target="https://archive.ph/JS0HV" TargetMode="External"/><Relationship Id="rId27" Type="http://schemas.openxmlformats.org/officeDocument/2006/relationships/hyperlink" Target="http://www.gracecovenantpca.org/" TargetMode="External"/><Relationship Id="rId29" Type="http://schemas.openxmlformats.org/officeDocument/2006/relationships/hyperlink" Target="http://www.gracecovenantpca.org/" TargetMode="External"/><Relationship Id="rId11" Type="http://schemas.openxmlformats.org/officeDocument/2006/relationships/hyperlink" Target="http://www.rinconpres.org/" TargetMode="External"/><Relationship Id="rId10" Type="http://schemas.openxmlformats.org/officeDocument/2006/relationships/hyperlink" Target="https://archive.ph/1zp3e" TargetMode="External"/><Relationship Id="rId13" Type="http://schemas.openxmlformats.org/officeDocument/2006/relationships/hyperlink" Target="http://www.rinconpres.org/" TargetMode="External"/><Relationship Id="rId12" Type="http://schemas.openxmlformats.org/officeDocument/2006/relationships/hyperlink" Target="https://archive.ph/3NdSf" TargetMode="External"/><Relationship Id="rId15" Type="http://schemas.openxmlformats.org/officeDocument/2006/relationships/hyperlink" Target="http://www.cov-pres.org/" TargetMode="External"/><Relationship Id="rId14" Type="http://schemas.openxmlformats.org/officeDocument/2006/relationships/hyperlink" Target="https://archive.ph/3NdSf" TargetMode="External"/><Relationship Id="rId17" Type="http://schemas.openxmlformats.org/officeDocument/2006/relationships/hyperlink" Target="http://www.dvpca.org/" TargetMode="External"/><Relationship Id="rId16" Type="http://schemas.openxmlformats.org/officeDocument/2006/relationships/hyperlink" Target="http://archive.today/iBNJJ" TargetMode="External"/><Relationship Id="rId19" Type="http://schemas.openxmlformats.org/officeDocument/2006/relationships/hyperlink" Target="http://www.dvpca.org/" TargetMode="External"/><Relationship Id="rId18" Type="http://schemas.openxmlformats.org/officeDocument/2006/relationships/hyperlink" Target="https://archive.ph/QUGbw" TargetMode="External"/><Relationship Id="rId84" Type="http://schemas.openxmlformats.org/officeDocument/2006/relationships/hyperlink" Target="https://archive.ph/SyrM4" TargetMode="External"/><Relationship Id="rId1774" Type="http://schemas.openxmlformats.org/officeDocument/2006/relationships/hyperlink" Target="https://archive.ph/Phv95" TargetMode="External"/><Relationship Id="rId83" Type="http://schemas.openxmlformats.org/officeDocument/2006/relationships/hyperlink" Target="http://www.downtownpres.org/" TargetMode="External"/><Relationship Id="rId1775" Type="http://schemas.openxmlformats.org/officeDocument/2006/relationships/hyperlink" Target="http://www.westpca.com/" TargetMode="External"/><Relationship Id="rId86" Type="http://schemas.openxmlformats.org/officeDocument/2006/relationships/hyperlink" Target="https://archive.ph/SyrM4" TargetMode="External"/><Relationship Id="rId1776" Type="http://schemas.openxmlformats.org/officeDocument/2006/relationships/hyperlink" Target="https://archive.ph/Phv95" TargetMode="External"/><Relationship Id="rId85" Type="http://schemas.openxmlformats.org/officeDocument/2006/relationships/hyperlink" Target="http://www.downtownpres.org/" TargetMode="External"/><Relationship Id="rId1777" Type="http://schemas.openxmlformats.org/officeDocument/2006/relationships/hyperlink" Target="http://www.westpca.com/" TargetMode="External"/><Relationship Id="rId88" Type="http://schemas.openxmlformats.org/officeDocument/2006/relationships/hyperlink" Target="https://archive.ph/SyrM4" TargetMode="External"/><Relationship Id="rId1778" Type="http://schemas.openxmlformats.org/officeDocument/2006/relationships/hyperlink" Target="https://archive.ph/Phv95" TargetMode="External"/><Relationship Id="rId87" Type="http://schemas.openxmlformats.org/officeDocument/2006/relationships/hyperlink" Target="http://www.downtownpres.org/" TargetMode="External"/><Relationship Id="rId1779" Type="http://schemas.openxmlformats.org/officeDocument/2006/relationships/hyperlink" Target="http://www.westpca.com/" TargetMode="External"/><Relationship Id="rId89" Type="http://schemas.openxmlformats.org/officeDocument/2006/relationships/hyperlink" Target="http://www.downtownpres.org/" TargetMode="External"/><Relationship Id="rId80" Type="http://schemas.openxmlformats.org/officeDocument/2006/relationships/hyperlink" Target="https://archive.ph/SyrM4" TargetMode="External"/><Relationship Id="rId82" Type="http://schemas.openxmlformats.org/officeDocument/2006/relationships/hyperlink" Target="https://archive.ph/SyrM4" TargetMode="External"/><Relationship Id="rId81" Type="http://schemas.openxmlformats.org/officeDocument/2006/relationships/hyperlink" Target="http://www.downtownpres.org/" TargetMode="External"/><Relationship Id="rId1770" Type="http://schemas.openxmlformats.org/officeDocument/2006/relationships/hyperlink" Target="https://archive.ph/Phv95" TargetMode="External"/><Relationship Id="rId1771" Type="http://schemas.openxmlformats.org/officeDocument/2006/relationships/hyperlink" Target="http://www.westpca.com/" TargetMode="External"/><Relationship Id="rId1772" Type="http://schemas.openxmlformats.org/officeDocument/2006/relationships/hyperlink" Target="https://archive.ph/Phv95" TargetMode="External"/><Relationship Id="rId1773" Type="http://schemas.openxmlformats.org/officeDocument/2006/relationships/hyperlink" Target="http://www.westpca.com/" TargetMode="External"/><Relationship Id="rId73" Type="http://schemas.openxmlformats.org/officeDocument/2006/relationships/hyperlink" Target="http://www.downtownpres.org/" TargetMode="External"/><Relationship Id="rId1763" Type="http://schemas.openxmlformats.org/officeDocument/2006/relationships/hyperlink" Target="http://www.westpca.com/" TargetMode="External"/><Relationship Id="rId72" Type="http://schemas.openxmlformats.org/officeDocument/2006/relationships/hyperlink" Target="https://archive.ph/SyrM4" TargetMode="External"/><Relationship Id="rId1764" Type="http://schemas.openxmlformats.org/officeDocument/2006/relationships/hyperlink" Target="https://archive.ph/Phv95" TargetMode="External"/><Relationship Id="rId75" Type="http://schemas.openxmlformats.org/officeDocument/2006/relationships/hyperlink" Target="http://www.downtownpres.org/" TargetMode="External"/><Relationship Id="rId1765" Type="http://schemas.openxmlformats.org/officeDocument/2006/relationships/hyperlink" Target="http://www.westpca.com/" TargetMode="External"/><Relationship Id="rId74" Type="http://schemas.openxmlformats.org/officeDocument/2006/relationships/hyperlink" Target="https://archive.ph/SyrM4" TargetMode="External"/><Relationship Id="rId1766" Type="http://schemas.openxmlformats.org/officeDocument/2006/relationships/hyperlink" Target="https://archive.ph/Phv95" TargetMode="External"/><Relationship Id="rId77" Type="http://schemas.openxmlformats.org/officeDocument/2006/relationships/hyperlink" Target="http://www.downtownpres.org/" TargetMode="External"/><Relationship Id="rId1767" Type="http://schemas.openxmlformats.org/officeDocument/2006/relationships/hyperlink" Target="http://www.westpca.com/" TargetMode="External"/><Relationship Id="rId76" Type="http://schemas.openxmlformats.org/officeDocument/2006/relationships/hyperlink" Target="https://archive.ph/SyrM4" TargetMode="External"/><Relationship Id="rId1768" Type="http://schemas.openxmlformats.org/officeDocument/2006/relationships/hyperlink" Target="https://archive.ph/Phv95" TargetMode="External"/><Relationship Id="rId79" Type="http://schemas.openxmlformats.org/officeDocument/2006/relationships/hyperlink" Target="http://www.downtownpres.org/" TargetMode="External"/><Relationship Id="rId1769" Type="http://schemas.openxmlformats.org/officeDocument/2006/relationships/hyperlink" Target="http://www.westpca.com/" TargetMode="External"/><Relationship Id="rId78" Type="http://schemas.openxmlformats.org/officeDocument/2006/relationships/hyperlink" Target="https://archive.ph/SyrM4" TargetMode="External"/><Relationship Id="rId71" Type="http://schemas.openxmlformats.org/officeDocument/2006/relationships/hyperlink" Target="http://www.downtownpres.org/" TargetMode="External"/><Relationship Id="rId70" Type="http://schemas.openxmlformats.org/officeDocument/2006/relationships/hyperlink" Target="https://archive.ph/PTj8M" TargetMode="External"/><Relationship Id="rId1760" Type="http://schemas.openxmlformats.org/officeDocument/2006/relationships/hyperlink" Target="https://archive.ph/Phv95" TargetMode="External"/><Relationship Id="rId1761" Type="http://schemas.openxmlformats.org/officeDocument/2006/relationships/hyperlink" Target="http://www.westpca.com/" TargetMode="External"/><Relationship Id="rId1762" Type="http://schemas.openxmlformats.org/officeDocument/2006/relationships/hyperlink" Target="https://archive.ph/Phv95" TargetMode="External"/><Relationship Id="rId62" Type="http://schemas.openxmlformats.org/officeDocument/2006/relationships/hyperlink" Target="https://archive.ph/PTj8M" TargetMode="External"/><Relationship Id="rId1796" Type="http://schemas.openxmlformats.org/officeDocument/2006/relationships/hyperlink" Target="https://archive.ph/FWKKj" TargetMode="External"/><Relationship Id="rId61" Type="http://schemas.openxmlformats.org/officeDocument/2006/relationships/hyperlink" Target="http://www.trinitycville.org/" TargetMode="External"/><Relationship Id="rId1797" Type="http://schemas.openxmlformats.org/officeDocument/2006/relationships/hyperlink" Target="http://www.chattvalleypca.org/" TargetMode="External"/><Relationship Id="rId64" Type="http://schemas.openxmlformats.org/officeDocument/2006/relationships/hyperlink" Target="https://archive.ph/PTj8M" TargetMode="External"/><Relationship Id="rId1798" Type="http://schemas.openxmlformats.org/officeDocument/2006/relationships/hyperlink" Target="https://archive.ph/FWKKj" TargetMode="External"/><Relationship Id="rId63" Type="http://schemas.openxmlformats.org/officeDocument/2006/relationships/hyperlink" Target="http://www.trinitycville.org/" TargetMode="External"/><Relationship Id="rId1799" Type="http://schemas.openxmlformats.org/officeDocument/2006/relationships/hyperlink" Target="http://www.chattvalleypca.org/" TargetMode="External"/><Relationship Id="rId66" Type="http://schemas.openxmlformats.org/officeDocument/2006/relationships/hyperlink" Target="https://archive.ph/PTj8M" TargetMode="External"/><Relationship Id="rId65" Type="http://schemas.openxmlformats.org/officeDocument/2006/relationships/hyperlink" Target="http://www.trinitycville.org/" TargetMode="External"/><Relationship Id="rId68" Type="http://schemas.openxmlformats.org/officeDocument/2006/relationships/hyperlink" Target="https://archive.ph/PTj8M" TargetMode="External"/><Relationship Id="rId67" Type="http://schemas.openxmlformats.org/officeDocument/2006/relationships/hyperlink" Target="http://www.trinitycville.org/" TargetMode="External"/><Relationship Id="rId60" Type="http://schemas.openxmlformats.org/officeDocument/2006/relationships/hyperlink" Target="https://archive.ph/PTj8M" TargetMode="External"/><Relationship Id="rId69" Type="http://schemas.openxmlformats.org/officeDocument/2006/relationships/hyperlink" Target="http://www.trinitycville.org/" TargetMode="External"/><Relationship Id="rId1790" Type="http://schemas.openxmlformats.org/officeDocument/2006/relationships/hyperlink" Target="https://archive.ph/Phv95" TargetMode="External"/><Relationship Id="rId1791" Type="http://schemas.openxmlformats.org/officeDocument/2006/relationships/hyperlink" Target="http://www.westpca.com/" TargetMode="External"/><Relationship Id="rId1792" Type="http://schemas.openxmlformats.org/officeDocument/2006/relationships/hyperlink" Target="https://archive.ph/Phv95" TargetMode="External"/><Relationship Id="rId1793" Type="http://schemas.openxmlformats.org/officeDocument/2006/relationships/hyperlink" Target="http://www.chattvalleypca.org/" TargetMode="External"/><Relationship Id="rId1794" Type="http://schemas.openxmlformats.org/officeDocument/2006/relationships/hyperlink" Target="https://archive.ph/FWKKj" TargetMode="External"/><Relationship Id="rId1795" Type="http://schemas.openxmlformats.org/officeDocument/2006/relationships/hyperlink" Target="http://www.chattvalleypca.org/" TargetMode="External"/><Relationship Id="rId51" Type="http://schemas.openxmlformats.org/officeDocument/2006/relationships/hyperlink" Target="http://www.trinitycville.org/" TargetMode="External"/><Relationship Id="rId1785" Type="http://schemas.openxmlformats.org/officeDocument/2006/relationships/hyperlink" Target="http://www.westpca.com/" TargetMode="External"/><Relationship Id="rId50" Type="http://schemas.openxmlformats.org/officeDocument/2006/relationships/hyperlink" Target="https://archive.ph/PTj8M" TargetMode="External"/><Relationship Id="rId1786" Type="http://schemas.openxmlformats.org/officeDocument/2006/relationships/hyperlink" Target="https://archive.ph/Phv95" TargetMode="External"/><Relationship Id="rId53" Type="http://schemas.openxmlformats.org/officeDocument/2006/relationships/hyperlink" Target="http://www.trinitycville.org/" TargetMode="External"/><Relationship Id="rId1787" Type="http://schemas.openxmlformats.org/officeDocument/2006/relationships/hyperlink" Target="http://www.westpca.com/" TargetMode="External"/><Relationship Id="rId52" Type="http://schemas.openxmlformats.org/officeDocument/2006/relationships/hyperlink" Target="https://archive.ph/PTj8M" TargetMode="External"/><Relationship Id="rId1788" Type="http://schemas.openxmlformats.org/officeDocument/2006/relationships/hyperlink" Target="https://archive.ph/Phv95" TargetMode="External"/><Relationship Id="rId55" Type="http://schemas.openxmlformats.org/officeDocument/2006/relationships/hyperlink" Target="http://www.trinitycville.org/" TargetMode="External"/><Relationship Id="rId1789" Type="http://schemas.openxmlformats.org/officeDocument/2006/relationships/hyperlink" Target="http://www.westpca.com/" TargetMode="External"/><Relationship Id="rId54" Type="http://schemas.openxmlformats.org/officeDocument/2006/relationships/hyperlink" Target="https://archive.ph/PTj8M" TargetMode="External"/><Relationship Id="rId57" Type="http://schemas.openxmlformats.org/officeDocument/2006/relationships/hyperlink" Target="http://www.trinitycville.org/" TargetMode="External"/><Relationship Id="rId56" Type="http://schemas.openxmlformats.org/officeDocument/2006/relationships/hyperlink" Target="https://archive.ph/PTj8M" TargetMode="External"/><Relationship Id="rId59" Type="http://schemas.openxmlformats.org/officeDocument/2006/relationships/hyperlink" Target="http://www.trinitycville.org/" TargetMode="External"/><Relationship Id="rId58" Type="http://schemas.openxmlformats.org/officeDocument/2006/relationships/hyperlink" Target="https://archive.ph/PTj8M" TargetMode="External"/><Relationship Id="rId1780" Type="http://schemas.openxmlformats.org/officeDocument/2006/relationships/hyperlink" Target="https://archive.ph/Phv95" TargetMode="External"/><Relationship Id="rId1781" Type="http://schemas.openxmlformats.org/officeDocument/2006/relationships/hyperlink" Target="http://www.westpca.com/" TargetMode="External"/><Relationship Id="rId1782" Type="http://schemas.openxmlformats.org/officeDocument/2006/relationships/hyperlink" Target="https://archive.ph/Phv95" TargetMode="External"/><Relationship Id="rId1783" Type="http://schemas.openxmlformats.org/officeDocument/2006/relationships/hyperlink" Target="http://www.westpca.com/" TargetMode="External"/><Relationship Id="rId1784" Type="http://schemas.openxmlformats.org/officeDocument/2006/relationships/hyperlink" Target="https://archive.ph/Phv95" TargetMode="External"/><Relationship Id="rId349" Type="http://schemas.openxmlformats.org/officeDocument/2006/relationships/hyperlink" Target="http://theredemptionchurch.com/" TargetMode="External"/><Relationship Id="rId348" Type="http://schemas.openxmlformats.org/officeDocument/2006/relationships/hyperlink" Target="https://archive.ph/cBuGJ" TargetMode="External"/><Relationship Id="rId347" Type="http://schemas.openxmlformats.org/officeDocument/2006/relationships/hyperlink" Target="http://theredemptionchurch.com/" TargetMode="External"/><Relationship Id="rId346" Type="http://schemas.openxmlformats.org/officeDocument/2006/relationships/hyperlink" Target="https://archive.is/qa1TS" TargetMode="External"/><Relationship Id="rId341" Type="http://schemas.openxmlformats.org/officeDocument/2006/relationships/hyperlink" Target="http://www.livinghopechicago.org/" TargetMode="External"/><Relationship Id="rId340" Type="http://schemas.openxmlformats.org/officeDocument/2006/relationships/hyperlink" Target="https://archive.is/qa1TS" TargetMode="External"/><Relationship Id="rId345" Type="http://schemas.openxmlformats.org/officeDocument/2006/relationships/hyperlink" Target="http://www.livinghopechicago.org/" TargetMode="External"/><Relationship Id="rId344" Type="http://schemas.openxmlformats.org/officeDocument/2006/relationships/hyperlink" Target="https://archive.is/qa1TS" TargetMode="External"/><Relationship Id="rId343" Type="http://schemas.openxmlformats.org/officeDocument/2006/relationships/hyperlink" Target="http://www.livinghopechicago.org/" TargetMode="External"/><Relationship Id="rId342" Type="http://schemas.openxmlformats.org/officeDocument/2006/relationships/hyperlink" Target="https://archive.is/qa1TS" TargetMode="External"/><Relationship Id="rId338" Type="http://schemas.openxmlformats.org/officeDocument/2006/relationships/hyperlink" Target="https://archive.ph/ZHtA7" TargetMode="External"/><Relationship Id="rId337" Type="http://schemas.openxmlformats.org/officeDocument/2006/relationships/hyperlink" Target="http://www.nscommunity.org/" TargetMode="External"/><Relationship Id="rId336" Type="http://schemas.openxmlformats.org/officeDocument/2006/relationships/hyperlink" Target="https://archive.ph/EbXn3" TargetMode="External"/><Relationship Id="rId335" Type="http://schemas.openxmlformats.org/officeDocument/2006/relationships/hyperlink" Target="http://www.fcfchurch.org/" TargetMode="External"/><Relationship Id="rId339" Type="http://schemas.openxmlformats.org/officeDocument/2006/relationships/hyperlink" Target="http://www.livinghopechicago.org/" TargetMode="External"/><Relationship Id="rId330" Type="http://schemas.openxmlformats.org/officeDocument/2006/relationships/hyperlink" Target="https://archive.ph/EbXn3" TargetMode="External"/><Relationship Id="rId334" Type="http://schemas.openxmlformats.org/officeDocument/2006/relationships/hyperlink" Target="https://archive.ph/EbXn3" TargetMode="External"/><Relationship Id="rId333" Type="http://schemas.openxmlformats.org/officeDocument/2006/relationships/hyperlink" Target="http://www.fcfchurch.org/" TargetMode="External"/><Relationship Id="rId332" Type="http://schemas.openxmlformats.org/officeDocument/2006/relationships/hyperlink" Target="https://archive.ph/EbXn3" TargetMode="External"/><Relationship Id="rId331" Type="http://schemas.openxmlformats.org/officeDocument/2006/relationships/hyperlink" Target="http://www.fcfchurch.org/" TargetMode="External"/><Relationship Id="rId370" Type="http://schemas.openxmlformats.org/officeDocument/2006/relationships/hyperlink" Target="https://archive.ph/QMyjB" TargetMode="External"/><Relationship Id="rId369" Type="http://schemas.openxmlformats.org/officeDocument/2006/relationships/hyperlink" Target="http://www.christchurchtoronto.ca/" TargetMode="External"/><Relationship Id="rId368" Type="http://schemas.openxmlformats.org/officeDocument/2006/relationships/hyperlink" Target="https://archive.ph/QMyjB" TargetMode="External"/><Relationship Id="rId363" Type="http://schemas.openxmlformats.org/officeDocument/2006/relationships/hyperlink" Target="http://www.christchurchtoronto.ca/" TargetMode="External"/><Relationship Id="rId362" Type="http://schemas.openxmlformats.org/officeDocument/2006/relationships/hyperlink" Target="https://archive.ph/QMyjB" TargetMode="External"/><Relationship Id="rId361" Type="http://schemas.openxmlformats.org/officeDocument/2006/relationships/hyperlink" Target="http://www.christchurchtoronto.ca/" TargetMode="External"/><Relationship Id="rId360" Type="http://schemas.openxmlformats.org/officeDocument/2006/relationships/hyperlink" Target="https://archive.ph/Igbym" TargetMode="External"/><Relationship Id="rId367" Type="http://schemas.openxmlformats.org/officeDocument/2006/relationships/hyperlink" Target="http://www.christchurchtoronto.ca/" TargetMode="External"/><Relationship Id="rId366" Type="http://schemas.openxmlformats.org/officeDocument/2006/relationships/hyperlink" Target="https://archive.ph/QMyjB" TargetMode="External"/><Relationship Id="rId365" Type="http://schemas.openxmlformats.org/officeDocument/2006/relationships/hyperlink" Target="http://www.christchurchtoronto.ca/" TargetMode="External"/><Relationship Id="rId364" Type="http://schemas.openxmlformats.org/officeDocument/2006/relationships/hyperlink" Target="https://archive.ph/QMyjB" TargetMode="External"/><Relationship Id="rId95" Type="http://schemas.openxmlformats.org/officeDocument/2006/relationships/hyperlink" Target="http://graceandpeacepres.com/" TargetMode="External"/><Relationship Id="rId94" Type="http://schemas.openxmlformats.org/officeDocument/2006/relationships/hyperlink" Target="https://archive.ph/ajrLY" TargetMode="External"/><Relationship Id="rId97" Type="http://schemas.openxmlformats.org/officeDocument/2006/relationships/hyperlink" Target="http://www.resurrectiongvl.com/" TargetMode="External"/><Relationship Id="rId96" Type="http://schemas.openxmlformats.org/officeDocument/2006/relationships/hyperlink" Target="https://archive.is/aZ9ZT" TargetMode="External"/><Relationship Id="rId99" Type="http://schemas.openxmlformats.org/officeDocument/2006/relationships/hyperlink" Target="http://www.resurrectiongvl.com/" TargetMode="External"/><Relationship Id="rId98" Type="http://schemas.openxmlformats.org/officeDocument/2006/relationships/hyperlink" Target="https://archive.is/6HNi6" TargetMode="External"/><Relationship Id="rId91" Type="http://schemas.openxmlformats.org/officeDocument/2006/relationships/hyperlink" Target="http://www.downtownpres.org/" TargetMode="External"/><Relationship Id="rId90" Type="http://schemas.openxmlformats.org/officeDocument/2006/relationships/hyperlink" Target="https://archive.ph/SyrM4" TargetMode="External"/><Relationship Id="rId93" Type="http://schemas.openxmlformats.org/officeDocument/2006/relationships/hyperlink" Target="http://www.goodshepgvl.com/" TargetMode="External"/><Relationship Id="rId92" Type="http://schemas.openxmlformats.org/officeDocument/2006/relationships/hyperlink" Target="https://archive.ph/SyrM4" TargetMode="External"/><Relationship Id="rId359" Type="http://schemas.openxmlformats.org/officeDocument/2006/relationships/hyperlink" Target="http://www.lawndalepc.com/" TargetMode="External"/><Relationship Id="rId358" Type="http://schemas.openxmlformats.org/officeDocument/2006/relationships/hyperlink" Target="https://archive.ph/cBuGJ" TargetMode="External"/><Relationship Id="rId357" Type="http://schemas.openxmlformats.org/officeDocument/2006/relationships/hyperlink" Target="http://theredemptionchurch.com/" TargetMode="External"/><Relationship Id="rId352" Type="http://schemas.openxmlformats.org/officeDocument/2006/relationships/hyperlink" Target="https://archive.ph/cBuGJ" TargetMode="External"/><Relationship Id="rId351" Type="http://schemas.openxmlformats.org/officeDocument/2006/relationships/hyperlink" Target="http://theredemptionchurch.com/" TargetMode="External"/><Relationship Id="rId350" Type="http://schemas.openxmlformats.org/officeDocument/2006/relationships/hyperlink" Target="https://archive.ph/cBuGJ" TargetMode="External"/><Relationship Id="rId356" Type="http://schemas.openxmlformats.org/officeDocument/2006/relationships/hyperlink" Target="https://archive.ph/cBuGJ" TargetMode="External"/><Relationship Id="rId355" Type="http://schemas.openxmlformats.org/officeDocument/2006/relationships/hyperlink" Target="http://theredemptionchurch.com/" TargetMode="External"/><Relationship Id="rId354" Type="http://schemas.openxmlformats.org/officeDocument/2006/relationships/hyperlink" Target="https://archive.ph/cBuGJ" TargetMode="External"/><Relationship Id="rId353" Type="http://schemas.openxmlformats.org/officeDocument/2006/relationships/hyperlink" Target="http://theredemptionchurch.com/" TargetMode="External"/><Relationship Id="rId305" Type="http://schemas.openxmlformats.org/officeDocument/2006/relationships/hyperlink" Target="http://www.chapelgate.org/" TargetMode="External"/><Relationship Id="rId304" Type="http://schemas.openxmlformats.org/officeDocument/2006/relationships/hyperlink" Target="https://archive.is/c5OA1" TargetMode="External"/><Relationship Id="rId303" Type="http://schemas.openxmlformats.org/officeDocument/2006/relationships/hyperlink" Target="http://www.chapelgate.org/" TargetMode="External"/><Relationship Id="rId302" Type="http://schemas.openxmlformats.org/officeDocument/2006/relationships/hyperlink" Target="https://archive.is/c5OA1" TargetMode="External"/><Relationship Id="rId309" Type="http://schemas.openxmlformats.org/officeDocument/2006/relationships/hyperlink" Target="http://www.epannapolis.org/" TargetMode="External"/><Relationship Id="rId308" Type="http://schemas.openxmlformats.org/officeDocument/2006/relationships/hyperlink" Target="https://archive.ph/DgmfK" TargetMode="External"/><Relationship Id="rId307" Type="http://schemas.openxmlformats.org/officeDocument/2006/relationships/hyperlink" Target="http://www.dayspringlife.org/" TargetMode="External"/><Relationship Id="rId306" Type="http://schemas.openxmlformats.org/officeDocument/2006/relationships/hyperlink" Target="https://archive.is/c5OA1" TargetMode="External"/><Relationship Id="rId301" Type="http://schemas.openxmlformats.org/officeDocument/2006/relationships/hyperlink" Target="http://www.chapelgate.org/" TargetMode="External"/><Relationship Id="rId300" Type="http://schemas.openxmlformats.org/officeDocument/2006/relationships/hyperlink" Target="https://archive.is/c5OA1" TargetMode="External"/><Relationship Id="rId327" Type="http://schemas.openxmlformats.org/officeDocument/2006/relationships/hyperlink" Target="http://www.fcfchurch.org/" TargetMode="External"/><Relationship Id="rId326" Type="http://schemas.openxmlformats.org/officeDocument/2006/relationships/hyperlink" Target="https://archive.ph/EbXn3" TargetMode="External"/><Relationship Id="rId325" Type="http://schemas.openxmlformats.org/officeDocument/2006/relationships/hyperlink" Target="http://www.fcfchurch.org/" TargetMode="External"/><Relationship Id="rId324" Type="http://schemas.openxmlformats.org/officeDocument/2006/relationships/hyperlink" Target="https://archive.ph/LO40m" TargetMode="External"/><Relationship Id="rId329" Type="http://schemas.openxmlformats.org/officeDocument/2006/relationships/hyperlink" Target="http://www.fcfchurch.org/" TargetMode="External"/><Relationship Id="rId328" Type="http://schemas.openxmlformats.org/officeDocument/2006/relationships/hyperlink" Target="https://archive.ph/EbXn3" TargetMode="External"/><Relationship Id="rId323" Type="http://schemas.openxmlformats.org/officeDocument/2006/relationships/hyperlink" Target="http://www.fcfchurch.org/" TargetMode="External"/><Relationship Id="rId322" Type="http://schemas.openxmlformats.org/officeDocument/2006/relationships/hyperlink" Target="https://archive.ph/LO40m" TargetMode="External"/><Relationship Id="rId321" Type="http://schemas.openxmlformats.org/officeDocument/2006/relationships/hyperlink" Target="http://www.fcfchurch.org/" TargetMode="External"/><Relationship Id="rId320" Type="http://schemas.openxmlformats.org/officeDocument/2006/relationships/hyperlink" Target="https://archive.ph/LO40m" TargetMode="External"/><Relationship Id="rId316" Type="http://schemas.openxmlformats.org/officeDocument/2006/relationships/hyperlink" Target="https://archive.ph/LO40m" TargetMode="External"/><Relationship Id="rId315" Type="http://schemas.openxmlformats.org/officeDocument/2006/relationships/hyperlink" Target="http://www.fcfchurch.org/" TargetMode="External"/><Relationship Id="rId314" Type="http://schemas.openxmlformats.org/officeDocument/2006/relationships/hyperlink" Target="https://archive.ph/LO40m" TargetMode="External"/><Relationship Id="rId313" Type="http://schemas.openxmlformats.org/officeDocument/2006/relationships/hyperlink" Target="http://www.fcfchurch.org/" TargetMode="External"/><Relationship Id="rId319" Type="http://schemas.openxmlformats.org/officeDocument/2006/relationships/hyperlink" Target="http://www.fcfchurch.org/" TargetMode="External"/><Relationship Id="rId318" Type="http://schemas.openxmlformats.org/officeDocument/2006/relationships/hyperlink" Target="https://archive.ph/LO40m" TargetMode="External"/><Relationship Id="rId317" Type="http://schemas.openxmlformats.org/officeDocument/2006/relationships/hyperlink" Target="http://www.fcfchurch.org/" TargetMode="External"/><Relationship Id="rId312" Type="http://schemas.openxmlformats.org/officeDocument/2006/relationships/hyperlink" Target="https://archive.ph/LO40m" TargetMode="External"/><Relationship Id="rId311" Type="http://schemas.openxmlformats.org/officeDocument/2006/relationships/hyperlink" Target="http://www.fcfchurch.org/" TargetMode="External"/><Relationship Id="rId310" Type="http://schemas.openxmlformats.org/officeDocument/2006/relationships/hyperlink" Target="https://archive.ph/BrZPC" TargetMode="External"/><Relationship Id="rId297" Type="http://schemas.openxmlformats.org/officeDocument/2006/relationships/hyperlink" Target="http://www.chapelgate.org/" TargetMode="External"/><Relationship Id="rId296" Type="http://schemas.openxmlformats.org/officeDocument/2006/relationships/hyperlink" Target="https://archive.is/c5OA1" TargetMode="External"/><Relationship Id="rId295" Type="http://schemas.openxmlformats.org/officeDocument/2006/relationships/hyperlink" Target="http://www.chapelgate.org/" TargetMode="External"/><Relationship Id="rId294" Type="http://schemas.openxmlformats.org/officeDocument/2006/relationships/hyperlink" Target="https://archive.is/c5OA1" TargetMode="External"/><Relationship Id="rId299" Type="http://schemas.openxmlformats.org/officeDocument/2006/relationships/hyperlink" Target="http://www.chapelgate.org/" TargetMode="External"/><Relationship Id="rId298" Type="http://schemas.openxmlformats.org/officeDocument/2006/relationships/hyperlink" Target="https://archive.is/c5OA1" TargetMode="External"/><Relationship Id="rId271" Type="http://schemas.openxmlformats.org/officeDocument/2006/relationships/hyperlink" Target="http://www.chapelgate.org/" TargetMode="External"/><Relationship Id="rId270" Type="http://schemas.openxmlformats.org/officeDocument/2006/relationships/hyperlink" Target="https://archive.is/c5OA1" TargetMode="External"/><Relationship Id="rId269" Type="http://schemas.openxmlformats.org/officeDocument/2006/relationships/hyperlink" Target="http://www.chapelgate.org/" TargetMode="External"/><Relationship Id="rId264" Type="http://schemas.openxmlformats.org/officeDocument/2006/relationships/hyperlink" Target="https://archive.is/c5OA1" TargetMode="External"/><Relationship Id="rId263" Type="http://schemas.openxmlformats.org/officeDocument/2006/relationships/hyperlink" Target="http://www.chapelgate.org/" TargetMode="External"/><Relationship Id="rId262" Type="http://schemas.openxmlformats.org/officeDocument/2006/relationships/hyperlink" Target="https://archive.is/c5OA1" TargetMode="External"/><Relationship Id="rId261" Type="http://schemas.openxmlformats.org/officeDocument/2006/relationships/hyperlink" Target="http://www.chapelgate.org/" TargetMode="External"/><Relationship Id="rId268" Type="http://schemas.openxmlformats.org/officeDocument/2006/relationships/hyperlink" Target="https://archive.is/c5OA1" TargetMode="External"/><Relationship Id="rId267" Type="http://schemas.openxmlformats.org/officeDocument/2006/relationships/hyperlink" Target="http://www.chapelgate.org/" TargetMode="External"/><Relationship Id="rId266" Type="http://schemas.openxmlformats.org/officeDocument/2006/relationships/hyperlink" Target="https://archive.is/c5OA1" TargetMode="External"/><Relationship Id="rId265" Type="http://schemas.openxmlformats.org/officeDocument/2006/relationships/hyperlink" Target="http://www.chapelgate.org/" TargetMode="External"/><Relationship Id="rId260" Type="http://schemas.openxmlformats.org/officeDocument/2006/relationships/hyperlink" Target="https://archive.is/c5OA1" TargetMode="External"/><Relationship Id="rId259" Type="http://schemas.openxmlformats.org/officeDocument/2006/relationships/hyperlink" Target="http://www.chapelgate.org/" TargetMode="External"/><Relationship Id="rId258" Type="http://schemas.openxmlformats.org/officeDocument/2006/relationships/hyperlink" Target="https://archive.is/c5OA1" TargetMode="External"/><Relationship Id="rId253" Type="http://schemas.openxmlformats.org/officeDocument/2006/relationships/hyperlink" Target="http://www.chapelgate.org/" TargetMode="External"/><Relationship Id="rId252" Type="http://schemas.openxmlformats.org/officeDocument/2006/relationships/hyperlink" Target="https://archive.is/c5OA1" TargetMode="External"/><Relationship Id="rId251" Type="http://schemas.openxmlformats.org/officeDocument/2006/relationships/hyperlink" Target="http://www.chapelgate.org/" TargetMode="External"/><Relationship Id="rId250" Type="http://schemas.openxmlformats.org/officeDocument/2006/relationships/hyperlink" Target="https://archive.is/c5OA1" TargetMode="External"/><Relationship Id="rId257" Type="http://schemas.openxmlformats.org/officeDocument/2006/relationships/hyperlink" Target="http://www.chapelgate.org/" TargetMode="External"/><Relationship Id="rId256" Type="http://schemas.openxmlformats.org/officeDocument/2006/relationships/hyperlink" Target="https://archive.is/c5OA1" TargetMode="External"/><Relationship Id="rId255" Type="http://schemas.openxmlformats.org/officeDocument/2006/relationships/hyperlink" Target="http://www.chapelgate.org/" TargetMode="External"/><Relationship Id="rId254" Type="http://schemas.openxmlformats.org/officeDocument/2006/relationships/hyperlink" Target="https://archive.is/c5OA1" TargetMode="External"/><Relationship Id="rId293" Type="http://schemas.openxmlformats.org/officeDocument/2006/relationships/hyperlink" Target="http://www.chapelgate.org/" TargetMode="External"/><Relationship Id="rId292" Type="http://schemas.openxmlformats.org/officeDocument/2006/relationships/hyperlink" Target="https://archive.is/c5OA1" TargetMode="External"/><Relationship Id="rId291" Type="http://schemas.openxmlformats.org/officeDocument/2006/relationships/hyperlink" Target="http://www.chapelgate.org/" TargetMode="External"/><Relationship Id="rId290" Type="http://schemas.openxmlformats.org/officeDocument/2006/relationships/hyperlink" Target="https://archive.is/c5OA1" TargetMode="External"/><Relationship Id="rId286" Type="http://schemas.openxmlformats.org/officeDocument/2006/relationships/hyperlink" Target="https://archive.is/c5OA1" TargetMode="External"/><Relationship Id="rId285" Type="http://schemas.openxmlformats.org/officeDocument/2006/relationships/hyperlink" Target="http://www.chapelgate.org/" TargetMode="External"/><Relationship Id="rId284" Type="http://schemas.openxmlformats.org/officeDocument/2006/relationships/hyperlink" Target="https://archive.is/c5OA1" TargetMode="External"/><Relationship Id="rId283" Type="http://schemas.openxmlformats.org/officeDocument/2006/relationships/hyperlink" Target="http://www.chapelgate.org/" TargetMode="External"/><Relationship Id="rId289" Type="http://schemas.openxmlformats.org/officeDocument/2006/relationships/hyperlink" Target="http://www.chapelgate.org/" TargetMode="External"/><Relationship Id="rId288" Type="http://schemas.openxmlformats.org/officeDocument/2006/relationships/hyperlink" Target="https://archive.is/c5OA1" TargetMode="External"/><Relationship Id="rId287" Type="http://schemas.openxmlformats.org/officeDocument/2006/relationships/hyperlink" Target="http://www.chapelgate.org/" TargetMode="External"/><Relationship Id="rId282" Type="http://schemas.openxmlformats.org/officeDocument/2006/relationships/hyperlink" Target="https://archive.is/c5OA1" TargetMode="External"/><Relationship Id="rId281" Type="http://schemas.openxmlformats.org/officeDocument/2006/relationships/hyperlink" Target="http://www.chapelgate.org/" TargetMode="External"/><Relationship Id="rId280" Type="http://schemas.openxmlformats.org/officeDocument/2006/relationships/hyperlink" Target="https://archive.is/c5OA1" TargetMode="External"/><Relationship Id="rId275" Type="http://schemas.openxmlformats.org/officeDocument/2006/relationships/hyperlink" Target="http://www.chapelgate.org/" TargetMode="External"/><Relationship Id="rId274" Type="http://schemas.openxmlformats.org/officeDocument/2006/relationships/hyperlink" Target="https://archive.is/c5OA1" TargetMode="External"/><Relationship Id="rId273" Type="http://schemas.openxmlformats.org/officeDocument/2006/relationships/hyperlink" Target="http://www.chapelgate.org/" TargetMode="External"/><Relationship Id="rId272" Type="http://schemas.openxmlformats.org/officeDocument/2006/relationships/hyperlink" Target="https://archive.is/c5OA1" TargetMode="External"/><Relationship Id="rId279" Type="http://schemas.openxmlformats.org/officeDocument/2006/relationships/hyperlink" Target="http://www.chapelgate.org/" TargetMode="External"/><Relationship Id="rId278" Type="http://schemas.openxmlformats.org/officeDocument/2006/relationships/hyperlink" Target="https://archive.is/c5OA1" TargetMode="External"/><Relationship Id="rId277" Type="http://schemas.openxmlformats.org/officeDocument/2006/relationships/hyperlink" Target="http://www.chapelgate.org/" TargetMode="External"/><Relationship Id="rId276" Type="http://schemas.openxmlformats.org/officeDocument/2006/relationships/hyperlink" Target="https://archive.is/c5OA1" TargetMode="External"/><Relationship Id="rId1851" Type="http://schemas.openxmlformats.org/officeDocument/2006/relationships/hyperlink" Target="http://restorationsouthside.org/" TargetMode="External"/><Relationship Id="rId1852" Type="http://schemas.openxmlformats.org/officeDocument/2006/relationships/hyperlink" Target="https://archive.ph/nVthK" TargetMode="External"/><Relationship Id="rId1853" Type="http://schemas.openxmlformats.org/officeDocument/2006/relationships/hyperlink" Target="http://restorationsouthside.org/" TargetMode="External"/><Relationship Id="rId1854" Type="http://schemas.openxmlformats.org/officeDocument/2006/relationships/hyperlink" Target="https://archive.ph/nVthK" TargetMode="External"/><Relationship Id="rId1855" Type="http://schemas.openxmlformats.org/officeDocument/2006/relationships/hyperlink" Target="http://restorationsouthside.org/" TargetMode="External"/><Relationship Id="rId1856" Type="http://schemas.openxmlformats.org/officeDocument/2006/relationships/hyperlink" Target="https://archive.ph/nVthK" TargetMode="External"/><Relationship Id="rId1857" Type="http://schemas.openxmlformats.org/officeDocument/2006/relationships/hyperlink" Target="http://restorationsouthside.org/" TargetMode="External"/><Relationship Id="rId1858" Type="http://schemas.openxmlformats.org/officeDocument/2006/relationships/hyperlink" Target="https://archive.ph/nVthK" TargetMode="External"/><Relationship Id="rId1859" Type="http://schemas.openxmlformats.org/officeDocument/2006/relationships/hyperlink" Target="http://restorationsouthside.org/" TargetMode="External"/><Relationship Id="rId1850" Type="http://schemas.openxmlformats.org/officeDocument/2006/relationships/hyperlink" Target="https://archive.ph/nVthK" TargetMode="External"/><Relationship Id="rId1840" Type="http://schemas.openxmlformats.org/officeDocument/2006/relationships/hyperlink" Target="https://archive.ph/J2Nbn" TargetMode="External"/><Relationship Id="rId1841" Type="http://schemas.openxmlformats.org/officeDocument/2006/relationships/hyperlink" Target="http://www.redeemerknoxville.org/" TargetMode="External"/><Relationship Id="rId1842" Type="http://schemas.openxmlformats.org/officeDocument/2006/relationships/hyperlink" Target="https://archive.ph/J2Nbn" TargetMode="External"/><Relationship Id="rId1843" Type="http://schemas.openxmlformats.org/officeDocument/2006/relationships/hyperlink" Target="http://www.redeemerknoxville.org/" TargetMode="External"/><Relationship Id="rId1844" Type="http://schemas.openxmlformats.org/officeDocument/2006/relationships/hyperlink" Target="https://archive.ph/J2Nbn" TargetMode="External"/><Relationship Id="rId1845" Type="http://schemas.openxmlformats.org/officeDocument/2006/relationships/hyperlink" Target="http://www.redeemerknoxville.org/" TargetMode="External"/><Relationship Id="rId1846" Type="http://schemas.openxmlformats.org/officeDocument/2006/relationships/hyperlink" Target="https://archive.ph/J2Nbn" TargetMode="External"/><Relationship Id="rId1847" Type="http://schemas.openxmlformats.org/officeDocument/2006/relationships/hyperlink" Target="http://restorationsouthside.org/" TargetMode="External"/><Relationship Id="rId1848" Type="http://schemas.openxmlformats.org/officeDocument/2006/relationships/hyperlink" Target="https://archive.ph/nVthK" TargetMode="External"/><Relationship Id="rId1849" Type="http://schemas.openxmlformats.org/officeDocument/2006/relationships/hyperlink" Target="http://restorationsouthside.org/" TargetMode="External"/><Relationship Id="rId1873" Type="http://schemas.openxmlformats.org/officeDocument/2006/relationships/hyperlink" Target="http://restorationsouthside.org/" TargetMode="External"/><Relationship Id="rId1874" Type="http://schemas.openxmlformats.org/officeDocument/2006/relationships/hyperlink" Target="https://archive.ph/nVthK" TargetMode="External"/><Relationship Id="rId1875" Type="http://schemas.openxmlformats.org/officeDocument/2006/relationships/hyperlink" Target="http://restorationsouthside.org/" TargetMode="External"/><Relationship Id="rId1876" Type="http://schemas.openxmlformats.org/officeDocument/2006/relationships/hyperlink" Target="https://archive.ph/nVthK" TargetMode="External"/><Relationship Id="rId1877" Type="http://schemas.openxmlformats.org/officeDocument/2006/relationships/hyperlink" Target="http://www.resurrectionknoxville.com/" TargetMode="External"/><Relationship Id="rId1878" Type="http://schemas.openxmlformats.org/officeDocument/2006/relationships/hyperlink" Target="https://archive.ph/uoSi6" TargetMode="External"/><Relationship Id="rId1879" Type="http://schemas.openxmlformats.org/officeDocument/2006/relationships/hyperlink" Target="http://www.gracecovpca.org/" TargetMode="External"/><Relationship Id="rId1870" Type="http://schemas.openxmlformats.org/officeDocument/2006/relationships/hyperlink" Target="https://archive.ph/nVthK" TargetMode="External"/><Relationship Id="rId1871" Type="http://schemas.openxmlformats.org/officeDocument/2006/relationships/hyperlink" Target="http://restorationsouthside.org/" TargetMode="External"/><Relationship Id="rId1872" Type="http://schemas.openxmlformats.org/officeDocument/2006/relationships/hyperlink" Target="https://archive.ph/nVthK" TargetMode="External"/><Relationship Id="rId1862" Type="http://schemas.openxmlformats.org/officeDocument/2006/relationships/hyperlink" Target="https://archive.ph/nVthK" TargetMode="External"/><Relationship Id="rId1863" Type="http://schemas.openxmlformats.org/officeDocument/2006/relationships/hyperlink" Target="http://restorationsouthside.org/" TargetMode="External"/><Relationship Id="rId1864" Type="http://schemas.openxmlformats.org/officeDocument/2006/relationships/hyperlink" Target="https://archive.ph/nVthK" TargetMode="External"/><Relationship Id="rId1865" Type="http://schemas.openxmlformats.org/officeDocument/2006/relationships/hyperlink" Target="http://restorationsouthside.org/" TargetMode="External"/><Relationship Id="rId1866" Type="http://schemas.openxmlformats.org/officeDocument/2006/relationships/hyperlink" Target="https://archive.ph/nVthK" TargetMode="External"/><Relationship Id="rId1867" Type="http://schemas.openxmlformats.org/officeDocument/2006/relationships/hyperlink" Target="http://restorationsouthside.org/" TargetMode="External"/><Relationship Id="rId1868" Type="http://schemas.openxmlformats.org/officeDocument/2006/relationships/hyperlink" Target="https://archive.ph/nVthK" TargetMode="External"/><Relationship Id="rId1869" Type="http://schemas.openxmlformats.org/officeDocument/2006/relationships/hyperlink" Target="http://restorationsouthside.org/" TargetMode="External"/><Relationship Id="rId1860" Type="http://schemas.openxmlformats.org/officeDocument/2006/relationships/hyperlink" Target="https://archive.ph/nVthK" TargetMode="External"/><Relationship Id="rId1861" Type="http://schemas.openxmlformats.org/officeDocument/2006/relationships/hyperlink" Target="http://restorationsouthside.org/" TargetMode="External"/><Relationship Id="rId1810" Type="http://schemas.openxmlformats.org/officeDocument/2006/relationships/hyperlink" Target="https://archive.ph/WYyio" TargetMode="External"/><Relationship Id="rId1811" Type="http://schemas.openxmlformats.org/officeDocument/2006/relationships/hyperlink" Target="http://www.newcityfellowship.com/" TargetMode="External"/><Relationship Id="rId1812" Type="http://schemas.openxmlformats.org/officeDocument/2006/relationships/hyperlink" Target="https://archive.ph/uoSi6" TargetMode="External"/><Relationship Id="rId1813" Type="http://schemas.openxmlformats.org/officeDocument/2006/relationships/hyperlink" Target="http://www.newcityfellowship.com/" TargetMode="External"/><Relationship Id="rId1814" Type="http://schemas.openxmlformats.org/officeDocument/2006/relationships/hyperlink" Target="https://archive.ph/uoSi6" TargetMode="External"/><Relationship Id="rId1815" Type="http://schemas.openxmlformats.org/officeDocument/2006/relationships/hyperlink" Target="http://www.newcityfellowship.com/" TargetMode="External"/><Relationship Id="rId1816" Type="http://schemas.openxmlformats.org/officeDocument/2006/relationships/hyperlink" Target="https://archive.ph/uoSi6" TargetMode="External"/><Relationship Id="rId1817" Type="http://schemas.openxmlformats.org/officeDocument/2006/relationships/hyperlink" Target="http://www.newcityfellowship.com/" TargetMode="External"/><Relationship Id="rId1818" Type="http://schemas.openxmlformats.org/officeDocument/2006/relationships/hyperlink" Target="https://archive.ph/uoSi6" TargetMode="External"/><Relationship Id="rId1819" Type="http://schemas.openxmlformats.org/officeDocument/2006/relationships/hyperlink" Target="http://newcityeastlake.com/" TargetMode="External"/><Relationship Id="rId1800" Type="http://schemas.openxmlformats.org/officeDocument/2006/relationships/hyperlink" Target="https://archive.ph/FWKKj" TargetMode="External"/><Relationship Id="rId1801" Type="http://schemas.openxmlformats.org/officeDocument/2006/relationships/hyperlink" Target="http://www.chattvalleypca.org/" TargetMode="External"/><Relationship Id="rId1802" Type="http://schemas.openxmlformats.org/officeDocument/2006/relationships/hyperlink" Target="https://archive.ph/FWKKj" TargetMode="External"/><Relationship Id="rId1803" Type="http://schemas.openxmlformats.org/officeDocument/2006/relationships/hyperlink" Target="http://1stpresbyterian.com/" TargetMode="External"/><Relationship Id="rId1804" Type="http://schemas.openxmlformats.org/officeDocument/2006/relationships/hyperlink" Target="https://archive.ph/Kj8mr" TargetMode="External"/><Relationship Id="rId1805" Type="http://schemas.openxmlformats.org/officeDocument/2006/relationships/hyperlink" Target="http://1stpresbyterian.com/" TargetMode="External"/><Relationship Id="rId1806" Type="http://schemas.openxmlformats.org/officeDocument/2006/relationships/hyperlink" Target="https://archive.ph/Kj8mr" TargetMode="External"/><Relationship Id="rId1807" Type="http://schemas.openxmlformats.org/officeDocument/2006/relationships/hyperlink" Target="http://hpfellowship.org/" TargetMode="External"/><Relationship Id="rId1808" Type="http://schemas.openxmlformats.org/officeDocument/2006/relationships/hyperlink" Target="https://archive.ph/WYyio" TargetMode="External"/><Relationship Id="rId1809" Type="http://schemas.openxmlformats.org/officeDocument/2006/relationships/hyperlink" Target="http://hpfellowship.org/" TargetMode="External"/><Relationship Id="rId1830" Type="http://schemas.openxmlformats.org/officeDocument/2006/relationships/hyperlink" Target="https://archive.ph/J1KPW" TargetMode="External"/><Relationship Id="rId1831" Type="http://schemas.openxmlformats.org/officeDocument/2006/relationships/hyperlink" Target="http://www.redeemerknoxville.org/" TargetMode="External"/><Relationship Id="rId1832" Type="http://schemas.openxmlformats.org/officeDocument/2006/relationships/hyperlink" Target="https://archive.ph/J2Nbn" TargetMode="External"/><Relationship Id="rId1833" Type="http://schemas.openxmlformats.org/officeDocument/2006/relationships/hyperlink" Target="http://www.redeemerknoxville.org/" TargetMode="External"/><Relationship Id="rId1834" Type="http://schemas.openxmlformats.org/officeDocument/2006/relationships/hyperlink" Target="https://archive.ph/J2Nbn" TargetMode="External"/><Relationship Id="rId1835" Type="http://schemas.openxmlformats.org/officeDocument/2006/relationships/hyperlink" Target="http://www.redeemerknoxville.org/" TargetMode="External"/><Relationship Id="rId1836" Type="http://schemas.openxmlformats.org/officeDocument/2006/relationships/hyperlink" Target="https://archive.ph/J2Nbn" TargetMode="External"/><Relationship Id="rId1837" Type="http://schemas.openxmlformats.org/officeDocument/2006/relationships/hyperlink" Target="http://www.redeemerknoxville.org/" TargetMode="External"/><Relationship Id="rId1838" Type="http://schemas.openxmlformats.org/officeDocument/2006/relationships/hyperlink" Target="https://archive.ph/J2Nbn" TargetMode="External"/><Relationship Id="rId1839" Type="http://schemas.openxmlformats.org/officeDocument/2006/relationships/hyperlink" Target="http://www.redeemerknoxville.org/" TargetMode="External"/><Relationship Id="rId1820" Type="http://schemas.openxmlformats.org/officeDocument/2006/relationships/hyperlink" Target="https://archive.ph/vBq2F" TargetMode="External"/><Relationship Id="rId1821" Type="http://schemas.openxmlformats.org/officeDocument/2006/relationships/hyperlink" Target="http://newcityeastlake.com/" TargetMode="External"/><Relationship Id="rId1822" Type="http://schemas.openxmlformats.org/officeDocument/2006/relationships/hyperlink" Target="https://archive.ph/vBq2F" TargetMode="External"/><Relationship Id="rId1823" Type="http://schemas.openxmlformats.org/officeDocument/2006/relationships/hyperlink" Target="http://newcityeastlake.com/" TargetMode="External"/><Relationship Id="rId1824" Type="http://schemas.openxmlformats.org/officeDocument/2006/relationships/hyperlink" Target="https://archive.ph/vBq2F" TargetMode="External"/><Relationship Id="rId1825" Type="http://schemas.openxmlformats.org/officeDocument/2006/relationships/hyperlink" Target="http://newcityeastlake.com/" TargetMode="External"/><Relationship Id="rId1826" Type="http://schemas.openxmlformats.org/officeDocument/2006/relationships/hyperlink" Target="https://archive.ph/vBq2F" TargetMode="External"/><Relationship Id="rId1827" Type="http://schemas.openxmlformats.org/officeDocument/2006/relationships/hyperlink" Target="http://newcityeastlake.com/" TargetMode="External"/><Relationship Id="rId1828" Type="http://schemas.openxmlformats.org/officeDocument/2006/relationships/hyperlink" Target="https://archive.ph/vBq2F" TargetMode="External"/><Relationship Id="rId1829" Type="http://schemas.openxmlformats.org/officeDocument/2006/relationships/hyperlink" Target="http://www.nsfellowship.org/" TargetMode="External"/><Relationship Id="rId1895" Type="http://schemas.openxmlformats.org/officeDocument/2006/relationships/hyperlink" Target="http://www.wrpca.org/" TargetMode="External"/><Relationship Id="rId1896" Type="http://schemas.openxmlformats.org/officeDocument/2006/relationships/hyperlink" Target="https://archive.ph/DSs4m" TargetMode="External"/><Relationship Id="rId1897" Type="http://schemas.openxmlformats.org/officeDocument/2006/relationships/hyperlink" Target="http://www.wrpca.org/" TargetMode="External"/><Relationship Id="rId1898" Type="http://schemas.openxmlformats.org/officeDocument/2006/relationships/hyperlink" Target="https://archive.ph/DSs4m" TargetMode="External"/><Relationship Id="rId1899" Type="http://schemas.openxmlformats.org/officeDocument/2006/relationships/hyperlink" Target="http://www.wrpca.org/" TargetMode="External"/><Relationship Id="rId1890" Type="http://schemas.openxmlformats.org/officeDocument/2006/relationships/hyperlink" Target="https://archive.ph/OSLQU" TargetMode="External"/><Relationship Id="rId1891" Type="http://schemas.openxmlformats.org/officeDocument/2006/relationships/hyperlink" Target="http://www.wrpca.org/" TargetMode="External"/><Relationship Id="rId1892" Type="http://schemas.openxmlformats.org/officeDocument/2006/relationships/hyperlink" Target="https://archive.ph/OSLQU" TargetMode="External"/><Relationship Id="rId1893" Type="http://schemas.openxmlformats.org/officeDocument/2006/relationships/hyperlink" Target="http://www.wrpca.org/" TargetMode="External"/><Relationship Id="rId1894" Type="http://schemas.openxmlformats.org/officeDocument/2006/relationships/hyperlink" Target="https://archive.ph/OSLQU" TargetMode="External"/><Relationship Id="rId1884" Type="http://schemas.openxmlformats.org/officeDocument/2006/relationships/hyperlink" Target="https://archive.ph/OSLQU" TargetMode="External"/><Relationship Id="rId1885" Type="http://schemas.openxmlformats.org/officeDocument/2006/relationships/hyperlink" Target="http://www.wrpca.org/" TargetMode="External"/><Relationship Id="rId1886" Type="http://schemas.openxmlformats.org/officeDocument/2006/relationships/hyperlink" Target="https://archive.ph/OSLQU" TargetMode="External"/><Relationship Id="rId1887" Type="http://schemas.openxmlformats.org/officeDocument/2006/relationships/hyperlink" Target="http://www.wrpca.org/" TargetMode="External"/><Relationship Id="rId1888" Type="http://schemas.openxmlformats.org/officeDocument/2006/relationships/hyperlink" Target="https://archive.ph/OSLQU" TargetMode="External"/><Relationship Id="rId1889" Type="http://schemas.openxmlformats.org/officeDocument/2006/relationships/hyperlink" Target="http://www.wrpca.org/" TargetMode="External"/><Relationship Id="rId1880" Type="http://schemas.openxmlformats.org/officeDocument/2006/relationships/hyperlink" Target="https://archive.ph/xJfmG" TargetMode="External"/><Relationship Id="rId1881" Type="http://schemas.openxmlformats.org/officeDocument/2006/relationships/hyperlink" Target="http://www.wrpca.org/" TargetMode="External"/><Relationship Id="rId1882" Type="http://schemas.openxmlformats.org/officeDocument/2006/relationships/hyperlink" Target="https://archive.ph/OSLQU" TargetMode="External"/><Relationship Id="rId1883" Type="http://schemas.openxmlformats.org/officeDocument/2006/relationships/hyperlink" Target="http://www.wrpca.org/" TargetMode="External"/><Relationship Id="rId1059" Type="http://schemas.openxmlformats.org/officeDocument/2006/relationships/hyperlink" Target="http://www.cpcsb.org/" TargetMode="External"/><Relationship Id="rId228" Type="http://schemas.openxmlformats.org/officeDocument/2006/relationships/hyperlink" Target="https://archive.ph/wW2mj" TargetMode="External"/><Relationship Id="rId227" Type="http://schemas.openxmlformats.org/officeDocument/2006/relationships/hyperlink" Target="http://www.redeemindy.org/" TargetMode="External"/><Relationship Id="rId226" Type="http://schemas.openxmlformats.org/officeDocument/2006/relationships/hyperlink" Target="https://archive.is/mY9B2" TargetMode="External"/><Relationship Id="rId225" Type="http://schemas.openxmlformats.org/officeDocument/2006/relationships/hyperlink" Target="http://www.newcityorlando.com/" TargetMode="External"/><Relationship Id="rId229" Type="http://schemas.openxmlformats.org/officeDocument/2006/relationships/hyperlink" Target="http://www.redeemindy.org/" TargetMode="External"/><Relationship Id="rId1050" Type="http://schemas.openxmlformats.org/officeDocument/2006/relationships/hyperlink" Target="https://archive.ph/mHScK" TargetMode="External"/><Relationship Id="rId220" Type="http://schemas.openxmlformats.org/officeDocument/2006/relationships/hyperlink" Target="https://archive.is/mY9B2" TargetMode="External"/><Relationship Id="rId1051" Type="http://schemas.openxmlformats.org/officeDocument/2006/relationships/hyperlink" Target="http://hopelexington.org/" TargetMode="External"/><Relationship Id="rId1052" Type="http://schemas.openxmlformats.org/officeDocument/2006/relationships/hyperlink" Target="https://archive.ph/Gq80D" TargetMode="External"/><Relationship Id="rId1053" Type="http://schemas.openxmlformats.org/officeDocument/2006/relationships/hyperlink" Target="http://hopelexington.org/" TargetMode="External"/><Relationship Id="rId1054" Type="http://schemas.openxmlformats.org/officeDocument/2006/relationships/hyperlink" Target="https://archive.ph/Gq80D" TargetMode="External"/><Relationship Id="rId224" Type="http://schemas.openxmlformats.org/officeDocument/2006/relationships/hyperlink" Target="https://archive.is/mY9B2" TargetMode="External"/><Relationship Id="rId1055" Type="http://schemas.openxmlformats.org/officeDocument/2006/relationships/hyperlink" Target="http://hopelexington.org/" TargetMode="External"/><Relationship Id="rId223" Type="http://schemas.openxmlformats.org/officeDocument/2006/relationships/hyperlink" Target="http://www.newcityorlando.com/" TargetMode="External"/><Relationship Id="rId1056" Type="http://schemas.openxmlformats.org/officeDocument/2006/relationships/hyperlink" Target="https://archive.ph/Gq80D" TargetMode="External"/><Relationship Id="rId222" Type="http://schemas.openxmlformats.org/officeDocument/2006/relationships/hyperlink" Target="https://archive.is/mY9B2" TargetMode="External"/><Relationship Id="rId1057" Type="http://schemas.openxmlformats.org/officeDocument/2006/relationships/hyperlink" Target="http://bridgessgv.com/" TargetMode="External"/><Relationship Id="rId221" Type="http://schemas.openxmlformats.org/officeDocument/2006/relationships/hyperlink" Target="http://www.newcityorlando.com/" TargetMode="External"/><Relationship Id="rId1058" Type="http://schemas.openxmlformats.org/officeDocument/2006/relationships/hyperlink" Target="https://archive.is/wip/ZfbFL" TargetMode="External"/><Relationship Id="rId1048" Type="http://schemas.openxmlformats.org/officeDocument/2006/relationships/hyperlink" Target="https://archive.ph/mHScK" TargetMode="External"/><Relationship Id="rId1049" Type="http://schemas.openxmlformats.org/officeDocument/2006/relationships/hyperlink" Target="http://www.covenantrichmond.org/" TargetMode="External"/><Relationship Id="rId217" Type="http://schemas.openxmlformats.org/officeDocument/2006/relationships/hyperlink" Target="http://www.newcityorlando.com/" TargetMode="External"/><Relationship Id="rId216" Type="http://schemas.openxmlformats.org/officeDocument/2006/relationships/hyperlink" Target="https://archive.is/mY9B2" TargetMode="External"/><Relationship Id="rId215" Type="http://schemas.openxmlformats.org/officeDocument/2006/relationships/hyperlink" Target="http://www.newcityorlando.com/" TargetMode="External"/><Relationship Id="rId214" Type="http://schemas.openxmlformats.org/officeDocument/2006/relationships/hyperlink" Target="https://archive.is/mY9B2" TargetMode="External"/><Relationship Id="rId219" Type="http://schemas.openxmlformats.org/officeDocument/2006/relationships/hyperlink" Target="http://www.newcityorlando.com/" TargetMode="External"/><Relationship Id="rId218" Type="http://schemas.openxmlformats.org/officeDocument/2006/relationships/hyperlink" Target="https://archive.is/mY9B2" TargetMode="External"/><Relationship Id="rId1040" Type="http://schemas.openxmlformats.org/officeDocument/2006/relationships/hyperlink" Target="https://archive.ph/s4xDk" TargetMode="External"/><Relationship Id="rId1041" Type="http://schemas.openxmlformats.org/officeDocument/2006/relationships/hyperlink" Target="http://www.trinityslo.org/" TargetMode="External"/><Relationship Id="rId1042" Type="http://schemas.openxmlformats.org/officeDocument/2006/relationships/hyperlink" Target="https://archive.ph/s4xDk" TargetMode="External"/><Relationship Id="rId1043" Type="http://schemas.openxmlformats.org/officeDocument/2006/relationships/hyperlink" Target="http://www.covenantrichmond.org/" TargetMode="External"/><Relationship Id="rId213" Type="http://schemas.openxmlformats.org/officeDocument/2006/relationships/hyperlink" Target="http://www.newcityorlando.com/" TargetMode="External"/><Relationship Id="rId1044" Type="http://schemas.openxmlformats.org/officeDocument/2006/relationships/hyperlink" Target="https://archive.ph/lhxgg" TargetMode="External"/><Relationship Id="rId212" Type="http://schemas.openxmlformats.org/officeDocument/2006/relationships/hyperlink" Target="https://archive.is/mY9B2" TargetMode="External"/><Relationship Id="rId1045" Type="http://schemas.openxmlformats.org/officeDocument/2006/relationships/hyperlink" Target="http://www.covenantrichmond.org/" TargetMode="External"/><Relationship Id="rId211" Type="http://schemas.openxmlformats.org/officeDocument/2006/relationships/hyperlink" Target="http://www.newcityorlando.com/" TargetMode="External"/><Relationship Id="rId1046" Type="http://schemas.openxmlformats.org/officeDocument/2006/relationships/hyperlink" Target="https://archive.ph/mHScK" TargetMode="External"/><Relationship Id="rId210" Type="http://schemas.openxmlformats.org/officeDocument/2006/relationships/hyperlink" Target="https://archive.is/VJtwn" TargetMode="External"/><Relationship Id="rId1047" Type="http://schemas.openxmlformats.org/officeDocument/2006/relationships/hyperlink" Target="http://www.covenantrichmond.org/" TargetMode="External"/><Relationship Id="rId249" Type="http://schemas.openxmlformats.org/officeDocument/2006/relationships/hyperlink" Target="http://www.chapelgate.org/" TargetMode="External"/><Relationship Id="rId248" Type="http://schemas.openxmlformats.org/officeDocument/2006/relationships/hyperlink" Target="https://archive.is/c5OA1" TargetMode="External"/><Relationship Id="rId247" Type="http://schemas.openxmlformats.org/officeDocument/2006/relationships/hyperlink" Target="http://www.chapelgate.org/" TargetMode="External"/><Relationship Id="rId1070" Type="http://schemas.openxmlformats.org/officeDocument/2006/relationships/hyperlink" Target="https://archive.is/wip/10UHi" TargetMode="External"/><Relationship Id="rId1071" Type="http://schemas.openxmlformats.org/officeDocument/2006/relationships/hyperlink" Target="http://www.gracepasadena.org/" TargetMode="External"/><Relationship Id="rId1072" Type="http://schemas.openxmlformats.org/officeDocument/2006/relationships/hyperlink" Target="https://archive.is/wip/R9ZfY" TargetMode="External"/><Relationship Id="rId242" Type="http://schemas.openxmlformats.org/officeDocument/2006/relationships/hyperlink" Target="https://archive.ph/G45PP" TargetMode="External"/><Relationship Id="rId1073" Type="http://schemas.openxmlformats.org/officeDocument/2006/relationships/hyperlink" Target="http://www.pacificcrossroads.org/" TargetMode="External"/><Relationship Id="rId241" Type="http://schemas.openxmlformats.org/officeDocument/2006/relationships/hyperlink" Target="http://www.aisquith.org/" TargetMode="External"/><Relationship Id="rId1074" Type="http://schemas.openxmlformats.org/officeDocument/2006/relationships/hyperlink" Target="https://archive.is/GmdAT" TargetMode="External"/><Relationship Id="rId240" Type="http://schemas.openxmlformats.org/officeDocument/2006/relationships/hyperlink" Target="https://archive.ph/G45PP" TargetMode="External"/><Relationship Id="rId1075" Type="http://schemas.openxmlformats.org/officeDocument/2006/relationships/hyperlink" Target="http://www.pacificcrossroads.org/" TargetMode="External"/><Relationship Id="rId1076" Type="http://schemas.openxmlformats.org/officeDocument/2006/relationships/hyperlink" Target="https://archive.is/GmdAT" TargetMode="External"/><Relationship Id="rId246" Type="http://schemas.openxmlformats.org/officeDocument/2006/relationships/hyperlink" Target="https://archive.is/c5OA1" TargetMode="External"/><Relationship Id="rId1077" Type="http://schemas.openxmlformats.org/officeDocument/2006/relationships/hyperlink" Target="http://www.crosssound.org/" TargetMode="External"/><Relationship Id="rId245" Type="http://schemas.openxmlformats.org/officeDocument/2006/relationships/hyperlink" Target="http://www.chapelgate.org/" TargetMode="External"/><Relationship Id="rId1078" Type="http://schemas.openxmlformats.org/officeDocument/2006/relationships/hyperlink" Target="https://www.crosssound.org/about" TargetMode="External"/><Relationship Id="rId244" Type="http://schemas.openxmlformats.org/officeDocument/2006/relationships/hyperlink" Target="https://archive.ph/G45PP" TargetMode="External"/><Relationship Id="rId1079" Type="http://schemas.openxmlformats.org/officeDocument/2006/relationships/hyperlink" Target="http://www.faithanchorage.org/" TargetMode="External"/><Relationship Id="rId243" Type="http://schemas.openxmlformats.org/officeDocument/2006/relationships/hyperlink" Target="http://www.aisquith.org/" TargetMode="External"/><Relationship Id="rId239" Type="http://schemas.openxmlformats.org/officeDocument/2006/relationships/hyperlink" Target="http://www.aisquith.org/" TargetMode="External"/><Relationship Id="rId238" Type="http://schemas.openxmlformats.org/officeDocument/2006/relationships/hyperlink" Target="https://archive.ph/G45PP" TargetMode="External"/><Relationship Id="rId237" Type="http://schemas.openxmlformats.org/officeDocument/2006/relationships/hyperlink" Target="http://www.aisquith.org/" TargetMode="External"/><Relationship Id="rId236" Type="http://schemas.openxmlformats.org/officeDocument/2006/relationships/hyperlink" Target="https://archive.ph/wW2mj" TargetMode="External"/><Relationship Id="rId1060" Type="http://schemas.openxmlformats.org/officeDocument/2006/relationships/hyperlink" Target="https://archive.is/PGZiN" TargetMode="External"/><Relationship Id="rId1061" Type="http://schemas.openxmlformats.org/officeDocument/2006/relationships/hyperlink" Target="http://www.cpcsb.org/" TargetMode="External"/><Relationship Id="rId231" Type="http://schemas.openxmlformats.org/officeDocument/2006/relationships/hyperlink" Target="http://www.redeemindy.org/" TargetMode="External"/><Relationship Id="rId1062" Type="http://schemas.openxmlformats.org/officeDocument/2006/relationships/hyperlink" Target="https://archive.is/PGZiN" TargetMode="External"/><Relationship Id="rId230" Type="http://schemas.openxmlformats.org/officeDocument/2006/relationships/hyperlink" Target="https://archive.ph/wW2mj" TargetMode="External"/><Relationship Id="rId1063" Type="http://schemas.openxmlformats.org/officeDocument/2006/relationships/hyperlink" Target="http://www.cpcsb.org/" TargetMode="External"/><Relationship Id="rId1064" Type="http://schemas.openxmlformats.org/officeDocument/2006/relationships/hyperlink" Target="https://archive.is/PGZiN" TargetMode="External"/><Relationship Id="rId1065" Type="http://schemas.openxmlformats.org/officeDocument/2006/relationships/hyperlink" Target="http://www.cpcsb.org/" TargetMode="External"/><Relationship Id="rId235" Type="http://schemas.openxmlformats.org/officeDocument/2006/relationships/hyperlink" Target="http://www.redeemindy.org/" TargetMode="External"/><Relationship Id="rId1066" Type="http://schemas.openxmlformats.org/officeDocument/2006/relationships/hyperlink" Target="https://archive.is/PGZiN" TargetMode="External"/><Relationship Id="rId234" Type="http://schemas.openxmlformats.org/officeDocument/2006/relationships/hyperlink" Target="https://archive.ph/wW2mj" TargetMode="External"/><Relationship Id="rId1067" Type="http://schemas.openxmlformats.org/officeDocument/2006/relationships/hyperlink" Target="http://www.cpcsb.org/" TargetMode="External"/><Relationship Id="rId233" Type="http://schemas.openxmlformats.org/officeDocument/2006/relationships/hyperlink" Target="http://www.redeemindy.org/" TargetMode="External"/><Relationship Id="rId1068" Type="http://schemas.openxmlformats.org/officeDocument/2006/relationships/hyperlink" Target="https://archive.is/PGZiN" TargetMode="External"/><Relationship Id="rId232" Type="http://schemas.openxmlformats.org/officeDocument/2006/relationships/hyperlink" Target="https://archive.ph/wW2mj" TargetMode="External"/><Relationship Id="rId1069" Type="http://schemas.openxmlformats.org/officeDocument/2006/relationships/hyperlink" Target="http://www.citylightchurch.org/" TargetMode="External"/><Relationship Id="rId1015" Type="http://schemas.openxmlformats.org/officeDocument/2006/relationships/hyperlink" Target="http://www.trinitypresfw.org/" TargetMode="External"/><Relationship Id="rId1016" Type="http://schemas.openxmlformats.org/officeDocument/2006/relationships/hyperlink" Target="https://archive.ph/GuDUS" TargetMode="External"/><Relationship Id="rId1017" Type="http://schemas.openxmlformats.org/officeDocument/2006/relationships/hyperlink" Target="http://www.trinitypresfw.org/" TargetMode="External"/><Relationship Id="rId1018" Type="http://schemas.openxmlformats.org/officeDocument/2006/relationships/hyperlink" Target="https://archive.ph/GuDUS" TargetMode="External"/><Relationship Id="rId1019" Type="http://schemas.openxmlformats.org/officeDocument/2006/relationships/hyperlink" Target="http://www.gracepres.com/" TargetMode="External"/><Relationship Id="rId1010" Type="http://schemas.openxmlformats.org/officeDocument/2006/relationships/hyperlink" Target="https://archive.ph/GuDUS" TargetMode="External"/><Relationship Id="rId1011" Type="http://schemas.openxmlformats.org/officeDocument/2006/relationships/hyperlink" Target="http://www.trinitypresfw.org/" TargetMode="External"/><Relationship Id="rId1012" Type="http://schemas.openxmlformats.org/officeDocument/2006/relationships/hyperlink" Target="https://archive.ph/GuDUS" TargetMode="External"/><Relationship Id="rId1013" Type="http://schemas.openxmlformats.org/officeDocument/2006/relationships/hyperlink" Target="http://www.trinitypresfw.org/" TargetMode="External"/><Relationship Id="rId1014" Type="http://schemas.openxmlformats.org/officeDocument/2006/relationships/hyperlink" Target="https://archive.ph/GuDUS" TargetMode="External"/><Relationship Id="rId1004" Type="http://schemas.openxmlformats.org/officeDocument/2006/relationships/hyperlink" Target="https://archive.ph/3wuzq" TargetMode="External"/><Relationship Id="rId1005" Type="http://schemas.openxmlformats.org/officeDocument/2006/relationships/hyperlink" Target="http://www.redeemerrockwall.org/" TargetMode="External"/><Relationship Id="rId1006" Type="http://schemas.openxmlformats.org/officeDocument/2006/relationships/hyperlink" Target="https://archive.ph/1QC0L" TargetMode="External"/><Relationship Id="rId1007" Type="http://schemas.openxmlformats.org/officeDocument/2006/relationships/hyperlink" Target="http://www.trinitypresfw.org/" TargetMode="External"/><Relationship Id="rId1008" Type="http://schemas.openxmlformats.org/officeDocument/2006/relationships/hyperlink" Target="https://archive.ph/GuDUS" TargetMode="External"/><Relationship Id="rId1009" Type="http://schemas.openxmlformats.org/officeDocument/2006/relationships/hyperlink" Target="http://www.trinitypresfw.org/" TargetMode="External"/><Relationship Id="rId1000" Type="http://schemas.openxmlformats.org/officeDocument/2006/relationships/hyperlink" Target="https://archive.ph/h02oB" TargetMode="External"/><Relationship Id="rId1001" Type="http://schemas.openxmlformats.org/officeDocument/2006/relationships/hyperlink" Target="http://www.newstpeters.org/" TargetMode="External"/><Relationship Id="rId1002" Type="http://schemas.openxmlformats.org/officeDocument/2006/relationships/hyperlink" Target="https://archive.ph/h02oB" TargetMode="External"/><Relationship Id="rId1003" Type="http://schemas.openxmlformats.org/officeDocument/2006/relationships/hyperlink" Target="http://www.pcpc.org/" TargetMode="External"/><Relationship Id="rId1037" Type="http://schemas.openxmlformats.org/officeDocument/2006/relationships/hyperlink" Target="http://www.trinityslo.org/" TargetMode="External"/><Relationship Id="rId1038" Type="http://schemas.openxmlformats.org/officeDocument/2006/relationships/hyperlink" Target="https://archive.ph/s4xDk" TargetMode="External"/><Relationship Id="rId1039" Type="http://schemas.openxmlformats.org/officeDocument/2006/relationships/hyperlink" Target="http://www.trinityslo.org/" TargetMode="External"/><Relationship Id="rId206" Type="http://schemas.openxmlformats.org/officeDocument/2006/relationships/hyperlink" Target="https://archive.is/VJtwn" TargetMode="External"/><Relationship Id="rId205" Type="http://schemas.openxmlformats.org/officeDocument/2006/relationships/hyperlink" Target="http://www.lakebaldwinchurch.com/" TargetMode="External"/><Relationship Id="rId204" Type="http://schemas.openxmlformats.org/officeDocument/2006/relationships/hyperlink" Target="https://archive.ph/PmyUY" TargetMode="External"/><Relationship Id="rId203" Type="http://schemas.openxmlformats.org/officeDocument/2006/relationships/hyperlink" Target="http://westcharlottechurch.com/" TargetMode="External"/><Relationship Id="rId209" Type="http://schemas.openxmlformats.org/officeDocument/2006/relationships/hyperlink" Target="http://www.lakebaldwinchurch.com/" TargetMode="External"/><Relationship Id="rId208" Type="http://schemas.openxmlformats.org/officeDocument/2006/relationships/hyperlink" Target="https://archive.is/VJtwn" TargetMode="External"/><Relationship Id="rId207" Type="http://schemas.openxmlformats.org/officeDocument/2006/relationships/hyperlink" Target="http://www.lakebaldwinchurch.com/" TargetMode="External"/><Relationship Id="rId1030" Type="http://schemas.openxmlformats.org/officeDocument/2006/relationships/hyperlink" Target="https://archive.ph/4yb91" TargetMode="External"/><Relationship Id="rId1031" Type="http://schemas.openxmlformats.org/officeDocument/2006/relationships/hyperlink" Target="http://www.trinityslo.org/" TargetMode="External"/><Relationship Id="rId1032" Type="http://schemas.openxmlformats.org/officeDocument/2006/relationships/hyperlink" Target="https://archive.ph/s4xDk" TargetMode="External"/><Relationship Id="rId202" Type="http://schemas.openxmlformats.org/officeDocument/2006/relationships/hyperlink" Target="https://archive.ph/PmyUY" TargetMode="External"/><Relationship Id="rId1033" Type="http://schemas.openxmlformats.org/officeDocument/2006/relationships/hyperlink" Target="http://www.trinityslo.org/" TargetMode="External"/><Relationship Id="rId201" Type="http://schemas.openxmlformats.org/officeDocument/2006/relationships/hyperlink" Target="http://westcharlottechurch.com/" TargetMode="External"/><Relationship Id="rId1034" Type="http://schemas.openxmlformats.org/officeDocument/2006/relationships/hyperlink" Target="https://archive.ph/s4xDk" TargetMode="External"/><Relationship Id="rId200" Type="http://schemas.openxmlformats.org/officeDocument/2006/relationships/hyperlink" Target="https://archive.ph/PmyUY" TargetMode="External"/><Relationship Id="rId1035" Type="http://schemas.openxmlformats.org/officeDocument/2006/relationships/hyperlink" Target="http://www.trinityslo.org/" TargetMode="External"/><Relationship Id="rId1036" Type="http://schemas.openxmlformats.org/officeDocument/2006/relationships/hyperlink" Target="https://archive.ph/s4xDk" TargetMode="External"/><Relationship Id="rId1026" Type="http://schemas.openxmlformats.org/officeDocument/2006/relationships/hyperlink" Target="https://archive.ph/0McwY" TargetMode="External"/><Relationship Id="rId1027" Type="http://schemas.openxmlformats.org/officeDocument/2006/relationships/hyperlink" Target="http://www.resoakland.com/" TargetMode="External"/><Relationship Id="rId1028" Type="http://schemas.openxmlformats.org/officeDocument/2006/relationships/hyperlink" Target="https://archive.ph/0McwY" TargetMode="External"/><Relationship Id="rId1029" Type="http://schemas.openxmlformats.org/officeDocument/2006/relationships/hyperlink" Target="http://risenhayward.com/" TargetMode="External"/><Relationship Id="rId1020" Type="http://schemas.openxmlformats.org/officeDocument/2006/relationships/hyperlink" Target="https://archive.ph/KM9S2" TargetMode="External"/><Relationship Id="rId1021" Type="http://schemas.openxmlformats.org/officeDocument/2006/relationships/hyperlink" Target="http://www.wearegracesac.org/" TargetMode="External"/><Relationship Id="rId1022" Type="http://schemas.openxmlformats.org/officeDocument/2006/relationships/hyperlink" Target="https://archive.ph/tDBmR" TargetMode="External"/><Relationship Id="rId1023" Type="http://schemas.openxmlformats.org/officeDocument/2006/relationships/hyperlink" Target="http://gracesouthbay.com/" TargetMode="External"/><Relationship Id="rId1024" Type="http://schemas.openxmlformats.org/officeDocument/2006/relationships/hyperlink" Target="https://archive.ph/OV2sI" TargetMode="External"/><Relationship Id="rId1025" Type="http://schemas.openxmlformats.org/officeDocument/2006/relationships/hyperlink" Target="http://www.resoakland.com/" TargetMode="External"/><Relationship Id="rId1910" Type="http://schemas.openxmlformats.org/officeDocument/2006/relationships/hyperlink" Target="https://archive.ph/DSs4m" TargetMode="External"/><Relationship Id="rId1911" Type="http://schemas.openxmlformats.org/officeDocument/2006/relationships/hyperlink" Target="http://www.trinitytuscaloosa.org/" TargetMode="External"/><Relationship Id="rId1912" Type="http://schemas.openxmlformats.org/officeDocument/2006/relationships/hyperlink" Target="https://archive.ph/xvMFF" TargetMode="External"/><Relationship Id="rId1913" Type="http://schemas.openxmlformats.org/officeDocument/2006/relationships/hyperlink" Target="http://www.trinitytuscaloosa.org/" TargetMode="External"/><Relationship Id="rId1914" Type="http://schemas.openxmlformats.org/officeDocument/2006/relationships/hyperlink" Target="https://archive.ph/xvMFF" TargetMode="External"/><Relationship Id="rId1915" Type="http://schemas.openxmlformats.org/officeDocument/2006/relationships/hyperlink" Target="http://www.trinitytuscaloosa.org/" TargetMode="External"/><Relationship Id="rId1916" Type="http://schemas.openxmlformats.org/officeDocument/2006/relationships/hyperlink" Target="https://archive.ph/xvMFF" TargetMode="External"/><Relationship Id="rId1917" Type="http://schemas.openxmlformats.org/officeDocument/2006/relationships/hyperlink" Target="http://www.trinitytuscaloosa.org/" TargetMode="External"/><Relationship Id="rId1918" Type="http://schemas.openxmlformats.org/officeDocument/2006/relationships/hyperlink" Target="https://archive.ph/xvMFF" TargetMode="External"/><Relationship Id="rId1919" Type="http://schemas.openxmlformats.org/officeDocument/2006/relationships/hyperlink" Target="http://www.trinitytuscaloosa.org/" TargetMode="External"/><Relationship Id="rId1900" Type="http://schemas.openxmlformats.org/officeDocument/2006/relationships/hyperlink" Target="https://archive.ph/DSs4m" TargetMode="External"/><Relationship Id="rId1901" Type="http://schemas.openxmlformats.org/officeDocument/2006/relationships/hyperlink" Target="http://www.wrpca.org/" TargetMode="External"/><Relationship Id="rId1902" Type="http://schemas.openxmlformats.org/officeDocument/2006/relationships/hyperlink" Target="https://archive.ph/DSs4m" TargetMode="External"/><Relationship Id="rId1903" Type="http://schemas.openxmlformats.org/officeDocument/2006/relationships/hyperlink" Target="http://www.wrpca.org/" TargetMode="External"/><Relationship Id="rId1904" Type="http://schemas.openxmlformats.org/officeDocument/2006/relationships/hyperlink" Target="https://archive.ph/DSs4m" TargetMode="External"/><Relationship Id="rId1905" Type="http://schemas.openxmlformats.org/officeDocument/2006/relationships/hyperlink" Target="http://www.wrpca.org/" TargetMode="External"/><Relationship Id="rId1906" Type="http://schemas.openxmlformats.org/officeDocument/2006/relationships/hyperlink" Target="https://archive.ph/DSs4m" TargetMode="External"/><Relationship Id="rId1907" Type="http://schemas.openxmlformats.org/officeDocument/2006/relationships/hyperlink" Target="http://www.wrpca.org/" TargetMode="External"/><Relationship Id="rId1908" Type="http://schemas.openxmlformats.org/officeDocument/2006/relationships/hyperlink" Target="https://archive.ph/DSs4m" TargetMode="External"/><Relationship Id="rId1909" Type="http://schemas.openxmlformats.org/officeDocument/2006/relationships/hyperlink" Target="http://www.wrpca.org/" TargetMode="External"/><Relationship Id="rId1090" Type="http://schemas.openxmlformats.org/officeDocument/2006/relationships/hyperlink" Target="https://archive.ph/RkIux" TargetMode="External"/><Relationship Id="rId1091" Type="http://schemas.openxmlformats.org/officeDocument/2006/relationships/hyperlink" Target="http://www.westminsterpca.net/" TargetMode="External"/><Relationship Id="rId1092" Type="http://schemas.openxmlformats.org/officeDocument/2006/relationships/hyperlink" Target="https://archive.ph/iS7Ey" TargetMode="External"/><Relationship Id="rId1093" Type="http://schemas.openxmlformats.org/officeDocument/2006/relationships/hyperlink" Target="http://libertiriverwards.org/" TargetMode="External"/><Relationship Id="rId1094" Type="http://schemas.openxmlformats.org/officeDocument/2006/relationships/hyperlink" Target="https://archive.is/wip/o878w" TargetMode="External"/><Relationship Id="rId1095" Type="http://schemas.openxmlformats.org/officeDocument/2006/relationships/hyperlink" Target="http://libertiriverwards.org/" TargetMode="External"/><Relationship Id="rId1096" Type="http://schemas.openxmlformats.org/officeDocument/2006/relationships/hyperlink" Target="https://archive.is/wip/o878w" TargetMode="External"/><Relationship Id="rId1097" Type="http://schemas.openxmlformats.org/officeDocument/2006/relationships/hyperlink" Target="http://libertiriverwards.org/" TargetMode="External"/><Relationship Id="rId1098" Type="http://schemas.openxmlformats.org/officeDocument/2006/relationships/hyperlink" Target="https://archive.is/wip/o878w" TargetMode="External"/><Relationship Id="rId1099" Type="http://schemas.openxmlformats.org/officeDocument/2006/relationships/hyperlink" Target="http://libertiriverwards.org/" TargetMode="External"/><Relationship Id="rId1080" Type="http://schemas.openxmlformats.org/officeDocument/2006/relationships/hyperlink" Target="https://archive.is/qbJXH" TargetMode="External"/><Relationship Id="rId1081" Type="http://schemas.openxmlformats.org/officeDocument/2006/relationships/hyperlink" Target="http://www.sacredroadministries.com/" TargetMode="External"/><Relationship Id="rId1082" Type="http://schemas.openxmlformats.org/officeDocument/2006/relationships/hyperlink" Target="https://archive.is/ZLlpb" TargetMode="External"/><Relationship Id="rId1083" Type="http://schemas.openxmlformats.org/officeDocument/2006/relationships/hyperlink" Target="http://www.oaksparish.org/" TargetMode="External"/><Relationship Id="rId1084" Type="http://schemas.openxmlformats.org/officeDocument/2006/relationships/hyperlink" Target="https://archive.is/VerlR" TargetMode="External"/><Relationship Id="rId1085" Type="http://schemas.openxmlformats.org/officeDocument/2006/relationships/hyperlink" Target="http://www.oaksparish.org/" TargetMode="External"/><Relationship Id="rId1086" Type="http://schemas.openxmlformats.org/officeDocument/2006/relationships/hyperlink" Target="https://archive.is/VerlR" TargetMode="External"/><Relationship Id="rId1087" Type="http://schemas.openxmlformats.org/officeDocument/2006/relationships/hyperlink" Target="http://trinitychurchseattle.org/" TargetMode="External"/><Relationship Id="rId1088" Type="http://schemas.openxmlformats.org/officeDocument/2006/relationships/hyperlink" Target="https://archive.is/4iYh2" TargetMode="External"/><Relationship Id="rId1089" Type="http://schemas.openxmlformats.org/officeDocument/2006/relationships/hyperlink" Target="http://northaugustafellowship.org/" TargetMode="External"/><Relationship Id="rId1930" Type="http://schemas.openxmlformats.org/officeDocument/2006/relationships/hyperlink" Target="https://archive.ph/YQ6It" TargetMode="External"/><Relationship Id="rId1931" Type="http://schemas.openxmlformats.org/officeDocument/2006/relationships/hyperlink" Target="http://www.redeemermontclair.com/" TargetMode="External"/><Relationship Id="rId1932" Type="http://schemas.openxmlformats.org/officeDocument/2006/relationships/hyperlink" Target="https://archive.ph/gk9L6" TargetMode="External"/><Relationship Id="rId1933" Type="http://schemas.openxmlformats.org/officeDocument/2006/relationships/hyperlink" Target="http://www.redeemermontclair.com/" TargetMode="External"/><Relationship Id="rId1934" Type="http://schemas.openxmlformats.org/officeDocument/2006/relationships/hyperlink" Target="https://archive.ph/gk9L6" TargetMode="External"/><Relationship Id="rId1935" Type="http://schemas.openxmlformats.org/officeDocument/2006/relationships/hyperlink" Target="http://www.redeemermontclair.com/" TargetMode="External"/><Relationship Id="rId1936" Type="http://schemas.openxmlformats.org/officeDocument/2006/relationships/hyperlink" Target="https://archive.ph/gk9L6" TargetMode="External"/><Relationship Id="rId1937" Type="http://schemas.openxmlformats.org/officeDocument/2006/relationships/hyperlink" Target="http://www.redeemermontclair.com/" TargetMode="External"/><Relationship Id="rId1938" Type="http://schemas.openxmlformats.org/officeDocument/2006/relationships/hyperlink" Target="https://archive.ph/gk9L6" TargetMode="External"/><Relationship Id="rId1939" Type="http://schemas.openxmlformats.org/officeDocument/2006/relationships/hyperlink" Target="http://www.redeemermontclair.com/" TargetMode="External"/><Relationship Id="rId1920" Type="http://schemas.openxmlformats.org/officeDocument/2006/relationships/hyperlink" Target="https://archive.ph/xvMFF" TargetMode="External"/><Relationship Id="rId1921" Type="http://schemas.openxmlformats.org/officeDocument/2006/relationships/hyperlink" Target="http://www.trinitytuscaloosa.org/" TargetMode="External"/><Relationship Id="rId1922" Type="http://schemas.openxmlformats.org/officeDocument/2006/relationships/hyperlink" Target="https://archive.ph/xvMFF" TargetMode="External"/><Relationship Id="rId1923" Type="http://schemas.openxmlformats.org/officeDocument/2006/relationships/hyperlink" Target="http://www.ccpnewark.com/" TargetMode="External"/><Relationship Id="rId1924" Type="http://schemas.openxmlformats.org/officeDocument/2006/relationships/hyperlink" Target="https://archive.ph/bedvj" TargetMode="External"/><Relationship Id="rId1925" Type="http://schemas.openxmlformats.org/officeDocument/2006/relationships/hyperlink" Target="http://www.ccpnewark.com/" TargetMode="External"/><Relationship Id="rId1926" Type="http://schemas.openxmlformats.org/officeDocument/2006/relationships/hyperlink" Target="https://archive.ph/bedvj" TargetMode="External"/><Relationship Id="rId1927" Type="http://schemas.openxmlformats.org/officeDocument/2006/relationships/hyperlink" Target="http://www.crossroadsnj.org/" TargetMode="External"/><Relationship Id="rId1928" Type="http://schemas.openxmlformats.org/officeDocument/2006/relationships/hyperlink" Target="https://archive.is/JxkxF" TargetMode="External"/><Relationship Id="rId1929" Type="http://schemas.openxmlformats.org/officeDocument/2006/relationships/hyperlink" Target="http://www.graceredeemer.com/" TargetMode="External"/><Relationship Id="rId1950" Type="http://schemas.openxmlformats.org/officeDocument/2006/relationships/hyperlink" Target="https://archive.ph/9oMHN" TargetMode="External"/><Relationship Id="rId1951" Type="http://schemas.openxmlformats.org/officeDocument/2006/relationships/hyperlink" Target="http://www.redeemerjc.com/" TargetMode="External"/><Relationship Id="rId1952" Type="http://schemas.openxmlformats.org/officeDocument/2006/relationships/hyperlink" Target="https://archive.ph/9oMHN" TargetMode="External"/><Relationship Id="rId1953" Type="http://schemas.openxmlformats.org/officeDocument/2006/relationships/hyperlink" Target="http://www.redeemerjc.com/" TargetMode="External"/><Relationship Id="rId1954" Type="http://schemas.openxmlformats.org/officeDocument/2006/relationships/hyperlink" Target="https://archive.ph/9oMHN" TargetMode="External"/><Relationship Id="rId1955" Type="http://schemas.openxmlformats.org/officeDocument/2006/relationships/hyperlink" Target="http://friendofsinners.org/" TargetMode="External"/><Relationship Id="rId1956" Type="http://schemas.openxmlformats.org/officeDocument/2006/relationships/hyperlink" Target="https://archive.ph/lWPQ4" TargetMode="External"/><Relationship Id="rId1957" Type="http://schemas.openxmlformats.org/officeDocument/2006/relationships/drawing" Target="../drawings/drawing4.xml"/><Relationship Id="rId1940" Type="http://schemas.openxmlformats.org/officeDocument/2006/relationships/hyperlink" Target="https://archive.ph/gk9L6" TargetMode="External"/><Relationship Id="rId1941" Type="http://schemas.openxmlformats.org/officeDocument/2006/relationships/hyperlink" Target="http://www.redeemermontclair.com/" TargetMode="External"/><Relationship Id="rId1942" Type="http://schemas.openxmlformats.org/officeDocument/2006/relationships/hyperlink" Target="https://archive.ph/gk9L6" TargetMode="External"/><Relationship Id="rId1943" Type="http://schemas.openxmlformats.org/officeDocument/2006/relationships/hyperlink" Target="http://redeemerhudson.com/" TargetMode="External"/><Relationship Id="rId1944" Type="http://schemas.openxmlformats.org/officeDocument/2006/relationships/hyperlink" Target="https://archive.ph/UaiWh" TargetMode="External"/><Relationship Id="rId1945" Type="http://schemas.openxmlformats.org/officeDocument/2006/relationships/hyperlink" Target="http://www.redeemerjc.com/" TargetMode="External"/><Relationship Id="rId1946" Type="http://schemas.openxmlformats.org/officeDocument/2006/relationships/hyperlink" Target="https://archive.ph/9oMHN" TargetMode="External"/><Relationship Id="rId1947" Type="http://schemas.openxmlformats.org/officeDocument/2006/relationships/hyperlink" Target="http://www.redeemerjc.com/" TargetMode="External"/><Relationship Id="rId1948" Type="http://schemas.openxmlformats.org/officeDocument/2006/relationships/hyperlink" Target="https://archive.ph/9oMHN" TargetMode="External"/><Relationship Id="rId1949" Type="http://schemas.openxmlformats.org/officeDocument/2006/relationships/hyperlink" Target="http://www.redeemerjc.com/" TargetMode="External"/><Relationship Id="rId509" Type="http://schemas.openxmlformats.org/officeDocument/2006/relationships/hyperlink" Target="http://www.newlifedresher.org/" TargetMode="External"/><Relationship Id="rId508" Type="http://schemas.openxmlformats.org/officeDocument/2006/relationships/hyperlink" Target="https://archive.is/vzYHC" TargetMode="External"/><Relationship Id="rId503" Type="http://schemas.openxmlformats.org/officeDocument/2006/relationships/hyperlink" Target="http://www.newlifedresher.org/" TargetMode="External"/><Relationship Id="rId502" Type="http://schemas.openxmlformats.org/officeDocument/2006/relationships/hyperlink" Target="https://archive.is/vzYHC" TargetMode="External"/><Relationship Id="rId501" Type="http://schemas.openxmlformats.org/officeDocument/2006/relationships/hyperlink" Target="http://www.newlifedresher.org/" TargetMode="External"/><Relationship Id="rId500" Type="http://schemas.openxmlformats.org/officeDocument/2006/relationships/hyperlink" Target="https://archive.is/vzYHC" TargetMode="External"/><Relationship Id="rId507" Type="http://schemas.openxmlformats.org/officeDocument/2006/relationships/hyperlink" Target="http://www.newlifedresher.org/" TargetMode="External"/><Relationship Id="rId506" Type="http://schemas.openxmlformats.org/officeDocument/2006/relationships/hyperlink" Target="https://archive.is/vzYHC" TargetMode="External"/><Relationship Id="rId505" Type="http://schemas.openxmlformats.org/officeDocument/2006/relationships/hyperlink" Target="http://www.newlifedresher.org/" TargetMode="External"/><Relationship Id="rId504" Type="http://schemas.openxmlformats.org/officeDocument/2006/relationships/hyperlink" Target="https://archive.is/vzYHC" TargetMode="External"/><Relationship Id="rId1114" Type="http://schemas.openxmlformats.org/officeDocument/2006/relationships/hyperlink" Target="https://drive.google.com/file/d/1yMvRM__6kKUeNLsNoKwLOW2IK7sFYCYy/view?usp=drive_link" TargetMode="External"/><Relationship Id="rId1115" Type="http://schemas.openxmlformats.org/officeDocument/2006/relationships/hyperlink" Target="http://www.newlifeglenside.com/" TargetMode="External"/><Relationship Id="rId1116" Type="http://schemas.openxmlformats.org/officeDocument/2006/relationships/hyperlink" Target="https://drive.google.com/file/d/1yMvRM__6kKUeNLsNoKwLOW2IK7sFYCYy/view?usp=drive_link" TargetMode="External"/><Relationship Id="rId1117" Type="http://schemas.openxmlformats.org/officeDocument/2006/relationships/hyperlink" Target="http://www.renewalchurch.org/" TargetMode="External"/><Relationship Id="rId1118" Type="http://schemas.openxmlformats.org/officeDocument/2006/relationships/hyperlink" Target="https://archive.is/wip/yk4uW" TargetMode="External"/><Relationship Id="rId1119" Type="http://schemas.openxmlformats.org/officeDocument/2006/relationships/hyperlink" Target="http://www.renewalchurch.org/" TargetMode="External"/><Relationship Id="rId525" Type="http://schemas.openxmlformats.org/officeDocument/2006/relationships/hyperlink" Target="http://www.cpcclarkesville.org/" TargetMode="External"/><Relationship Id="rId524" Type="http://schemas.openxmlformats.org/officeDocument/2006/relationships/hyperlink" Target="https://archive.ph/BVspF" TargetMode="External"/><Relationship Id="rId523" Type="http://schemas.openxmlformats.org/officeDocument/2006/relationships/hyperlink" Target="http://www.olivetpca.org/" TargetMode="External"/><Relationship Id="rId522" Type="http://schemas.openxmlformats.org/officeDocument/2006/relationships/hyperlink" Target="https://archive.ph/6leym" TargetMode="External"/><Relationship Id="rId529" Type="http://schemas.openxmlformats.org/officeDocument/2006/relationships/hyperlink" Target="http://goodshepherdathens.com/" TargetMode="External"/><Relationship Id="rId528" Type="http://schemas.openxmlformats.org/officeDocument/2006/relationships/hyperlink" Target="https://archive.ph/mVxaf" TargetMode="External"/><Relationship Id="rId527" Type="http://schemas.openxmlformats.org/officeDocument/2006/relationships/hyperlink" Target="http://www.ctkbraselton.org/" TargetMode="External"/><Relationship Id="rId526" Type="http://schemas.openxmlformats.org/officeDocument/2006/relationships/hyperlink" Target="https://archive.ph/RABIp" TargetMode="External"/><Relationship Id="rId521" Type="http://schemas.openxmlformats.org/officeDocument/2006/relationships/hyperlink" Target="http://www.covpres.com/" TargetMode="External"/><Relationship Id="rId1110" Type="http://schemas.openxmlformats.org/officeDocument/2006/relationships/hyperlink" Target="https://drive.google.com/file/d/1yMvRM__6kKUeNLsNoKwLOW2IK7sFYCYy/view?usp=drive_link" TargetMode="External"/><Relationship Id="rId520" Type="http://schemas.openxmlformats.org/officeDocument/2006/relationships/hyperlink" Target="https://archive.ph/6leym" TargetMode="External"/><Relationship Id="rId1111" Type="http://schemas.openxmlformats.org/officeDocument/2006/relationships/hyperlink" Target="http://www.newlifeglenside.com/" TargetMode="External"/><Relationship Id="rId1112" Type="http://schemas.openxmlformats.org/officeDocument/2006/relationships/hyperlink" Target="https://drive.google.com/file/d/1yMvRM__6kKUeNLsNoKwLOW2IK7sFYCYy/view?usp=drive_link" TargetMode="External"/><Relationship Id="rId1113" Type="http://schemas.openxmlformats.org/officeDocument/2006/relationships/hyperlink" Target="http://www.newlifeglenside.com/" TargetMode="External"/><Relationship Id="rId1103" Type="http://schemas.openxmlformats.org/officeDocument/2006/relationships/hyperlink" Target="http://libertiriverwards.org/" TargetMode="External"/><Relationship Id="rId1104" Type="http://schemas.openxmlformats.org/officeDocument/2006/relationships/hyperlink" Target="https://archive.is/wip/o878w" TargetMode="External"/><Relationship Id="rId1105" Type="http://schemas.openxmlformats.org/officeDocument/2006/relationships/hyperlink" Target="http://www.newlifeglenside.com/" TargetMode="External"/><Relationship Id="rId1106" Type="http://schemas.openxmlformats.org/officeDocument/2006/relationships/hyperlink" Target="https://drive.google.com/file/d/1yMvRM__6kKUeNLsNoKwLOW2IK7sFYCYy/view?usp=drive_link" TargetMode="External"/><Relationship Id="rId1107" Type="http://schemas.openxmlformats.org/officeDocument/2006/relationships/hyperlink" Target="http://www.newlifeglenside.com/" TargetMode="External"/><Relationship Id="rId1108" Type="http://schemas.openxmlformats.org/officeDocument/2006/relationships/hyperlink" Target="https://drive.google.com/file/d/1yMvRM__6kKUeNLsNoKwLOW2IK7sFYCYy/view?usp=drive_link" TargetMode="External"/><Relationship Id="rId1109" Type="http://schemas.openxmlformats.org/officeDocument/2006/relationships/hyperlink" Target="http://www.newlifeglenside.com/" TargetMode="External"/><Relationship Id="rId519" Type="http://schemas.openxmlformats.org/officeDocument/2006/relationships/hyperlink" Target="http://www.covpres.com/" TargetMode="External"/><Relationship Id="rId514" Type="http://schemas.openxmlformats.org/officeDocument/2006/relationships/hyperlink" Target="https://archive.ph/HFCig" TargetMode="External"/><Relationship Id="rId513" Type="http://schemas.openxmlformats.org/officeDocument/2006/relationships/hyperlink" Target="http://briarwood.org/" TargetMode="External"/><Relationship Id="rId512" Type="http://schemas.openxmlformats.org/officeDocument/2006/relationships/hyperlink" Target="https://archive.is/vzYHC" TargetMode="External"/><Relationship Id="rId511" Type="http://schemas.openxmlformats.org/officeDocument/2006/relationships/hyperlink" Target="http://www.newlifedresher.org/" TargetMode="External"/><Relationship Id="rId518" Type="http://schemas.openxmlformats.org/officeDocument/2006/relationships/hyperlink" Target="https://archive.ph/6leym" TargetMode="External"/><Relationship Id="rId517" Type="http://schemas.openxmlformats.org/officeDocument/2006/relationships/hyperlink" Target="http://www.covpres.com/" TargetMode="External"/><Relationship Id="rId516" Type="http://schemas.openxmlformats.org/officeDocument/2006/relationships/hyperlink" Target="https://archive.ph/HFCig" TargetMode="External"/><Relationship Id="rId515" Type="http://schemas.openxmlformats.org/officeDocument/2006/relationships/hyperlink" Target="http://briarwood.org/" TargetMode="External"/><Relationship Id="rId510" Type="http://schemas.openxmlformats.org/officeDocument/2006/relationships/hyperlink" Target="https://archive.is/vzYHC" TargetMode="External"/><Relationship Id="rId1100" Type="http://schemas.openxmlformats.org/officeDocument/2006/relationships/hyperlink" Target="https://archive.is/wip/o878w" TargetMode="External"/><Relationship Id="rId1101" Type="http://schemas.openxmlformats.org/officeDocument/2006/relationships/hyperlink" Target="http://libertiriverwards.org/" TargetMode="External"/><Relationship Id="rId1102" Type="http://schemas.openxmlformats.org/officeDocument/2006/relationships/hyperlink" Target="https://archive.is/wip/o878w" TargetMode="External"/><Relationship Id="rId590" Type="http://schemas.openxmlformats.org/officeDocument/2006/relationships/hyperlink" Target="https://archive.ph/DyXGP" TargetMode="External"/><Relationship Id="rId589" Type="http://schemas.openxmlformats.org/officeDocument/2006/relationships/hyperlink" Target="http://www.graceblueridge.com/" TargetMode="External"/><Relationship Id="rId588" Type="http://schemas.openxmlformats.org/officeDocument/2006/relationships/hyperlink" Target="https://archive.ph/DyXGP" TargetMode="External"/><Relationship Id="rId1170" Type="http://schemas.openxmlformats.org/officeDocument/2006/relationships/hyperlink" Target="https://archive.is/wip/mZVC5" TargetMode="External"/><Relationship Id="rId1171" Type="http://schemas.openxmlformats.org/officeDocument/2006/relationships/hyperlink" Target="http://www.christchurchgso.com/" TargetMode="External"/><Relationship Id="rId583" Type="http://schemas.openxmlformats.org/officeDocument/2006/relationships/hyperlink" Target="http://www.gracedover.com/" TargetMode="External"/><Relationship Id="rId1172" Type="http://schemas.openxmlformats.org/officeDocument/2006/relationships/hyperlink" Target="https://archive.is/wip/mZVC5" TargetMode="External"/><Relationship Id="rId582" Type="http://schemas.openxmlformats.org/officeDocument/2006/relationships/hyperlink" Target="https://archive.is/wip/Gcfkx" TargetMode="External"/><Relationship Id="rId1173" Type="http://schemas.openxmlformats.org/officeDocument/2006/relationships/hyperlink" Target="http://www.christchurchgso.com/" TargetMode="External"/><Relationship Id="rId581" Type="http://schemas.openxmlformats.org/officeDocument/2006/relationships/hyperlink" Target="http://www.gracedover.com/" TargetMode="External"/><Relationship Id="rId1174" Type="http://schemas.openxmlformats.org/officeDocument/2006/relationships/hyperlink" Target="https://archive.is/wip/mZVC5" TargetMode="External"/><Relationship Id="rId580" Type="http://schemas.openxmlformats.org/officeDocument/2006/relationships/hyperlink" Target="https://archive.is/wip/Gcfkx" TargetMode="External"/><Relationship Id="rId1175" Type="http://schemas.openxmlformats.org/officeDocument/2006/relationships/hyperlink" Target="http://www.christchurchgso.com/" TargetMode="External"/><Relationship Id="rId587" Type="http://schemas.openxmlformats.org/officeDocument/2006/relationships/hyperlink" Target="http://www.graceblueridge.com/" TargetMode="External"/><Relationship Id="rId1176" Type="http://schemas.openxmlformats.org/officeDocument/2006/relationships/hyperlink" Target="https://archive.is/wip/mZVC5" TargetMode="External"/><Relationship Id="rId586" Type="http://schemas.openxmlformats.org/officeDocument/2006/relationships/hyperlink" Target="https://archive.is/wip/Gcfkx" TargetMode="External"/><Relationship Id="rId1177" Type="http://schemas.openxmlformats.org/officeDocument/2006/relationships/hyperlink" Target="http://www.christchurchgso.com/" TargetMode="External"/><Relationship Id="rId585" Type="http://schemas.openxmlformats.org/officeDocument/2006/relationships/hyperlink" Target="http://www.gracedover.com/" TargetMode="External"/><Relationship Id="rId1178" Type="http://schemas.openxmlformats.org/officeDocument/2006/relationships/hyperlink" Target="https://archive.is/wip/mZVC5" TargetMode="External"/><Relationship Id="rId584" Type="http://schemas.openxmlformats.org/officeDocument/2006/relationships/hyperlink" Target="https://archive.is/wip/Gcfkx" TargetMode="External"/><Relationship Id="rId1179" Type="http://schemas.openxmlformats.org/officeDocument/2006/relationships/hyperlink" Target="http://www.christchurchgso.com/" TargetMode="External"/><Relationship Id="rId1169" Type="http://schemas.openxmlformats.org/officeDocument/2006/relationships/hyperlink" Target="http://www.christchurchgso.com/" TargetMode="External"/><Relationship Id="rId579" Type="http://schemas.openxmlformats.org/officeDocument/2006/relationships/hyperlink" Target="http://www.gracedover.com/" TargetMode="External"/><Relationship Id="rId578" Type="http://schemas.openxmlformats.org/officeDocument/2006/relationships/hyperlink" Target="https://archive.is/wip/Gcfkx" TargetMode="External"/><Relationship Id="rId577" Type="http://schemas.openxmlformats.org/officeDocument/2006/relationships/hyperlink" Target="http://www.gracedover.com/" TargetMode="External"/><Relationship Id="rId1160" Type="http://schemas.openxmlformats.org/officeDocument/2006/relationships/hyperlink" Target="https://archive.is/wip/AAifc" TargetMode="External"/><Relationship Id="rId572" Type="http://schemas.openxmlformats.org/officeDocument/2006/relationships/hyperlink" Target="https://archive.is/wip/Gcfkx" TargetMode="External"/><Relationship Id="rId1161" Type="http://schemas.openxmlformats.org/officeDocument/2006/relationships/hyperlink" Target="http://www.christchurchgso.com/" TargetMode="External"/><Relationship Id="rId571" Type="http://schemas.openxmlformats.org/officeDocument/2006/relationships/hyperlink" Target="http://www.gracedover.com/" TargetMode="External"/><Relationship Id="rId1162" Type="http://schemas.openxmlformats.org/officeDocument/2006/relationships/hyperlink" Target="https://archive.is/wip/mZVC5" TargetMode="External"/><Relationship Id="rId570" Type="http://schemas.openxmlformats.org/officeDocument/2006/relationships/hyperlink" Target="https://archive.is/wip/Gcfkx" TargetMode="External"/><Relationship Id="rId1163" Type="http://schemas.openxmlformats.org/officeDocument/2006/relationships/hyperlink" Target="http://www.christchurchgso.com/" TargetMode="External"/><Relationship Id="rId1164" Type="http://schemas.openxmlformats.org/officeDocument/2006/relationships/hyperlink" Target="https://archive.is/wip/mZVC5" TargetMode="External"/><Relationship Id="rId576" Type="http://schemas.openxmlformats.org/officeDocument/2006/relationships/hyperlink" Target="https://archive.is/wip/Gcfkx" TargetMode="External"/><Relationship Id="rId1165" Type="http://schemas.openxmlformats.org/officeDocument/2006/relationships/hyperlink" Target="http://www.christchurchgso.com/" TargetMode="External"/><Relationship Id="rId575" Type="http://schemas.openxmlformats.org/officeDocument/2006/relationships/hyperlink" Target="http://www.gracedover.com/" TargetMode="External"/><Relationship Id="rId1166" Type="http://schemas.openxmlformats.org/officeDocument/2006/relationships/hyperlink" Target="https://archive.is/wip/mZVC5" TargetMode="External"/><Relationship Id="rId574" Type="http://schemas.openxmlformats.org/officeDocument/2006/relationships/hyperlink" Target="https://archive.is/wip/Gcfkx" TargetMode="External"/><Relationship Id="rId1167" Type="http://schemas.openxmlformats.org/officeDocument/2006/relationships/hyperlink" Target="http://www.christchurchgso.com/" TargetMode="External"/><Relationship Id="rId573" Type="http://schemas.openxmlformats.org/officeDocument/2006/relationships/hyperlink" Target="http://www.gracedover.com/" TargetMode="External"/><Relationship Id="rId1168" Type="http://schemas.openxmlformats.org/officeDocument/2006/relationships/hyperlink" Target="https://archive.is/wip/mZVC5" TargetMode="External"/><Relationship Id="rId1190" Type="http://schemas.openxmlformats.org/officeDocument/2006/relationships/hyperlink" Target="https://archive.ph/kOcpd" TargetMode="External"/><Relationship Id="rId1191" Type="http://schemas.openxmlformats.org/officeDocument/2006/relationships/hyperlink" Target="http://hopechurchws.org/" TargetMode="External"/><Relationship Id="rId1192" Type="http://schemas.openxmlformats.org/officeDocument/2006/relationships/hyperlink" Target="https://archive.ph/kOcpd" TargetMode="External"/><Relationship Id="rId1193" Type="http://schemas.openxmlformats.org/officeDocument/2006/relationships/hyperlink" Target="http://hopechurchws.org/" TargetMode="External"/><Relationship Id="rId1194" Type="http://schemas.openxmlformats.org/officeDocument/2006/relationships/hyperlink" Target="https://archive.ph/kOcpd" TargetMode="External"/><Relationship Id="rId1195" Type="http://schemas.openxmlformats.org/officeDocument/2006/relationships/hyperlink" Target="http://hopechurchws.org/" TargetMode="External"/><Relationship Id="rId1196" Type="http://schemas.openxmlformats.org/officeDocument/2006/relationships/hyperlink" Target="https://archive.ph/kOcpd" TargetMode="External"/><Relationship Id="rId1197" Type="http://schemas.openxmlformats.org/officeDocument/2006/relationships/hyperlink" Target="http://hopechurchws.org/" TargetMode="External"/><Relationship Id="rId1198" Type="http://schemas.openxmlformats.org/officeDocument/2006/relationships/hyperlink" Target="https://archive.ph/kOcpd" TargetMode="External"/><Relationship Id="rId1199" Type="http://schemas.openxmlformats.org/officeDocument/2006/relationships/hyperlink" Target="http://hopechurchws.org/" TargetMode="External"/><Relationship Id="rId599" Type="http://schemas.openxmlformats.org/officeDocument/2006/relationships/hyperlink" Target="http://www.gracemillsriver.org/" TargetMode="External"/><Relationship Id="rId1180" Type="http://schemas.openxmlformats.org/officeDocument/2006/relationships/hyperlink" Target="https://archive.is/wip/mZVC5" TargetMode="External"/><Relationship Id="rId1181" Type="http://schemas.openxmlformats.org/officeDocument/2006/relationships/hyperlink" Target="http://www.christchurchgso.com/" TargetMode="External"/><Relationship Id="rId1182" Type="http://schemas.openxmlformats.org/officeDocument/2006/relationships/hyperlink" Target="https://archive.is/wip/mZVC5" TargetMode="External"/><Relationship Id="rId594" Type="http://schemas.openxmlformats.org/officeDocument/2006/relationships/hyperlink" Target="https://archive.ph/DyXGP" TargetMode="External"/><Relationship Id="rId1183" Type="http://schemas.openxmlformats.org/officeDocument/2006/relationships/hyperlink" Target="http://www.christchurchgso.com/" TargetMode="External"/><Relationship Id="rId593" Type="http://schemas.openxmlformats.org/officeDocument/2006/relationships/hyperlink" Target="http://www.graceblueridge.com/" TargetMode="External"/><Relationship Id="rId1184" Type="http://schemas.openxmlformats.org/officeDocument/2006/relationships/hyperlink" Target="https://archive.is/wip/mZVC5" TargetMode="External"/><Relationship Id="rId592" Type="http://schemas.openxmlformats.org/officeDocument/2006/relationships/hyperlink" Target="https://archive.ph/DyXGP" TargetMode="External"/><Relationship Id="rId1185" Type="http://schemas.openxmlformats.org/officeDocument/2006/relationships/hyperlink" Target="http://hopechurchws.org/" TargetMode="External"/><Relationship Id="rId591" Type="http://schemas.openxmlformats.org/officeDocument/2006/relationships/hyperlink" Target="http://www.graceblueridge.com/" TargetMode="External"/><Relationship Id="rId1186" Type="http://schemas.openxmlformats.org/officeDocument/2006/relationships/hyperlink" Target="https://archive.ph/kOcpd" TargetMode="External"/><Relationship Id="rId598" Type="http://schemas.openxmlformats.org/officeDocument/2006/relationships/hyperlink" Target="https://archive.ph/sNQ2r" TargetMode="External"/><Relationship Id="rId1187" Type="http://schemas.openxmlformats.org/officeDocument/2006/relationships/hyperlink" Target="http://hopechurchws.org/" TargetMode="External"/><Relationship Id="rId597" Type="http://schemas.openxmlformats.org/officeDocument/2006/relationships/hyperlink" Target="http://www.gracemillsriver.org/" TargetMode="External"/><Relationship Id="rId1188" Type="http://schemas.openxmlformats.org/officeDocument/2006/relationships/hyperlink" Target="https://archive.ph/kOcpd" TargetMode="External"/><Relationship Id="rId596" Type="http://schemas.openxmlformats.org/officeDocument/2006/relationships/hyperlink" Target="https://archive.ph/DyXGP" TargetMode="External"/><Relationship Id="rId1189" Type="http://schemas.openxmlformats.org/officeDocument/2006/relationships/hyperlink" Target="http://hopechurchws.org/" TargetMode="External"/><Relationship Id="rId595" Type="http://schemas.openxmlformats.org/officeDocument/2006/relationships/hyperlink" Target="http://www.graceblueridge.com/" TargetMode="External"/><Relationship Id="rId1136" Type="http://schemas.openxmlformats.org/officeDocument/2006/relationships/hyperlink" Target="https://archive.is/wip/UEo8o" TargetMode="External"/><Relationship Id="rId1137" Type="http://schemas.openxmlformats.org/officeDocument/2006/relationships/hyperlink" Target="http://www.tenth.org/" TargetMode="External"/><Relationship Id="rId1138" Type="http://schemas.openxmlformats.org/officeDocument/2006/relationships/hyperlink" Target="https://archive.is/wip/UEo8o" TargetMode="External"/><Relationship Id="rId1139" Type="http://schemas.openxmlformats.org/officeDocument/2006/relationships/hyperlink" Target="http://www.tenth.org/" TargetMode="External"/><Relationship Id="rId547" Type="http://schemas.openxmlformats.org/officeDocument/2006/relationships/hyperlink" Target="http://www.cornerstonepca.com/" TargetMode="External"/><Relationship Id="rId546" Type="http://schemas.openxmlformats.org/officeDocument/2006/relationships/hyperlink" Target="https://archive.is/wip/NWqPe" TargetMode="External"/><Relationship Id="rId545" Type="http://schemas.openxmlformats.org/officeDocument/2006/relationships/hyperlink" Target="http://www.citychurchwilmington.com/" TargetMode="External"/><Relationship Id="rId544" Type="http://schemas.openxmlformats.org/officeDocument/2006/relationships/hyperlink" Target="https://archive.ph/kEVez" TargetMode="External"/><Relationship Id="rId549" Type="http://schemas.openxmlformats.org/officeDocument/2006/relationships/hyperlink" Target="http://www.cornerstonepca.com/" TargetMode="External"/><Relationship Id="rId548" Type="http://schemas.openxmlformats.org/officeDocument/2006/relationships/hyperlink" Target="https://archive.is/LXO8n" TargetMode="External"/><Relationship Id="rId1130" Type="http://schemas.openxmlformats.org/officeDocument/2006/relationships/hyperlink" Target="https://archive.is/wip/yk4uW" TargetMode="External"/><Relationship Id="rId1131" Type="http://schemas.openxmlformats.org/officeDocument/2006/relationships/hyperlink" Target="http://www.tenth.org/" TargetMode="External"/><Relationship Id="rId543" Type="http://schemas.openxmlformats.org/officeDocument/2006/relationships/hyperlink" Target="http://www.universityreformedchurch.org/" TargetMode="External"/><Relationship Id="rId1132" Type="http://schemas.openxmlformats.org/officeDocument/2006/relationships/hyperlink" Target="https://archive.is/wip/UEo8o" TargetMode="External"/><Relationship Id="rId542" Type="http://schemas.openxmlformats.org/officeDocument/2006/relationships/hyperlink" Target="https://archive.ph/kEVez" TargetMode="External"/><Relationship Id="rId1133" Type="http://schemas.openxmlformats.org/officeDocument/2006/relationships/hyperlink" Target="http://www.tenth.org/" TargetMode="External"/><Relationship Id="rId541" Type="http://schemas.openxmlformats.org/officeDocument/2006/relationships/hyperlink" Target="http://www.universityreformedchurch.org/" TargetMode="External"/><Relationship Id="rId1134" Type="http://schemas.openxmlformats.org/officeDocument/2006/relationships/hyperlink" Target="https://archive.is/wip/UEo8o" TargetMode="External"/><Relationship Id="rId540" Type="http://schemas.openxmlformats.org/officeDocument/2006/relationships/hyperlink" Target="https://archive.ph/kEVez" TargetMode="External"/><Relationship Id="rId1135" Type="http://schemas.openxmlformats.org/officeDocument/2006/relationships/hyperlink" Target="http://www.tenth.org/" TargetMode="External"/><Relationship Id="rId1125" Type="http://schemas.openxmlformats.org/officeDocument/2006/relationships/hyperlink" Target="http://www.renewalchurch.org/" TargetMode="External"/><Relationship Id="rId1126" Type="http://schemas.openxmlformats.org/officeDocument/2006/relationships/hyperlink" Target="https://archive.is/wip/yk4uW" TargetMode="External"/><Relationship Id="rId1127" Type="http://schemas.openxmlformats.org/officeDocument/2006/relationships/hyperlink" Target="http://www.renewalchurch.org/" TargetMode="External"/><Relationship Id="rId1128" Type="http://schemas.openxmlformats.org/officeDocument/2006/relationships/hyperlink" Target="https://archive.is/wip/yk4uW" TargetMode="External"/><Relationship Id="rId1129" Type="http://schemas.openxmlformats.org/officeDocument/2006/relationships/hyperlink" Target="http://www.renewalchurch.org/" TargetMode="External"/><Relationship Id="rId536" Type="http://schemas.openxmlformats.org/officeDocument/2006/relationships/hyperlink" Target="https://archive.ph/kEVez" TargetMode="External"/><Relationship Id="rId535" Type="http://schemas.openxmlformats.org/officeDocument/2006/relationships/hyperlink" Target="http://www.universityreformedchurch.org/" TargetMode="External"/><Relationship Id="rId534" Type="http://schemas.openxmlformats.org/officeDocument/2006/relationships/hyperlink" Target="https://archive.ph/kEVez" TargetMode="External"/><Relationship Id="rId533" Type="http://schemas.openxmlformats.org/officeDocument/2006/relationships/hyperlink" Target="http://www.universityreformedchurch.org/" TargetMode="External"/><Relationship Id="rId539" Type="http://schemas.openxmlformats.org/officeDocument/2006/relationships/hyperlink" Target="http://www.universityreformedchurch.org/" TargetMode="External"/><Relationship Id="rId538" Type="http://schemas.openxmlformats.org/officeDocument/2006/relationships/hyperlink" Target="https://archive.ph/kEVez" TargetMode="External"/><Relationship Id="rId537" Type="http://schemas.openxmlformats.org/officeDocument/2006/relationships/hyperlink" Target="http://www.universityreformedchurch.org/" TargetMode="External"/><Relationship Id="rId1120" Type="http://schemas.openxmlformats.org/officeDocument/2006/relationships/hyperlink" Target="https://archive.is/wip/yk4uW" TargetMode="External"/><Relationship Id="rId532" Type="http://schemas.openxmlformats.org/officeDocument/2006/relationships/hyperlink" Target="https://archive.ph/kEVez" TargetMode="External"/><Relationship Id="rId1121" Type="http://schemas.openxmlformats.org/officeDocument/2006/relationships/hyperlink" Target="http://www.renewalchurch.org/" TargetMode="External"/><Relationship Id="rId531" Type="http://schemas.openxmlformats.org/officeDocument/2006/relationships/hyperlink" Target="http://www.universityreformedchurch.org/" TargetMode="External"/><Relationship Id="rId1122" Type="http://schemas.openxmlformats.org/officeDocument/2006/relationships/hyperlink" Target="https://archive.is/wip/yk4uW" TargetMode="External"/><Relationship Id="rId530" Type="http://schemas.openxmlformats.org/officeDocument/2006/relationships/hyperlink" Target="https://archive.ph/KLU4I" TargetMode="External"/><Relationship Id="rId1123" Type="http://schemas.openxmlformats.org/officeDocument/2006/relationships/hyperlink" Target="http://www.renewalchurch.org/" TargetMode="External"/><Relationship Id="rId1124" Type="http://schemas.openxmlformats.org/officeDocument/2006/relationships/hyperlink" Target="https://archive.is/wip/yk4uW" TargetMode="External"/><Relationship Id="rId1158" Type="http://schemas.openxmlformats.org/officeDocument/2006/relationships/hyperlink" Target="https://archive.is/wip/AAifc" TargetMode="External"/><Relationship Id="rId1159" Type="http://schemas.openxmlformats.org/officeDocument/2006/relationships/hyperlink" Target="http://www.slpca.org/" TargetMode="External"/><Relationship Id="rId569" Type="http://schemas.openxmlformats.org/officeDocument/2006/relationships/hyperlink" Target="http://www.gracedover.com/" TargetMode="External"/><Relationship Id="rId568" Type="http://schemas.openxmlformats.org/officeDocument/2006/relationships/hyperlink" Target="https://archive.is/LXO8n" TargetMode="External"/><Relationship Id="rId567" Type="http://schemas.openxmlformats.org/officeDocument/2006/relationships/hyperlink" Target="http://www.cornerstonepca.com/" TargetMode="External"/><Relationship Id="rId566" Type="http://schemas.openxmlformats.org/officeDocument/2006/relationships/hyperlink" Target="https://archive.is/LXO8n" TargetMode="External"/><Relationship Id="rId561" Type="http://schemas.openxmlformats.org/officeDocument/2006/relationships/hyperlink" Target="http://www.cornerstonepca.com/" TargetMode="External"/><Relationship Id="rId1150" Type="http://schemas.openxmlformats.org/officeDocument/2006/relationships/hyperlink" Target="https://archive.is/wip/AAifc" TargetMode="External"/><Relationship Id="rId560" Type="http://schemas.openxmlformats.org/officeDocument/2006/relationships/hyperlink" Target="https://archive.is/LXO8n" TargetMode="External"/><Relationship Id="rId1151" Type="http://schemas.openxmlformats.org/officeDocument/2006/relationships/hyperlink" Target="http://www.slpca.org/" TargetMode="External"/><Relationship Id="rId1152" Type="http://schemas.openxmlformats.org/officeDocument/2006/relationships/hyperlink" Target="https://archive.is/wip/AAifc" TargetMode="External"/><Relationship Id="rId1153" Type="http://schemas.openxmlformats.org/officeDocument/2006/relationships/hyperlink" Target="http://www.slpca.org/" TargetMode="External"/><Relationship Id="rId565" Type="http://schemas.openxmlformats.org/officeDocument/2006/relationships/hyperlink" Target="http://www.cornerstonepca.com/" TargetMode="External"/><Relationship Id="rId1154" Type="http://schemas.openxmlformats.org/officeDocument/2006/relationships/hyperlink" Target="https://archive.is/wip/AAifc" TargetMode="External"/><Relationship Id="rId564" Type="http://schemas.openxmlformats.org/officeDocument/2006/relationships/hyperlink" Target="https://archive.is/LXO8n" TargetMode="External"/><Relationship Id="rId1155" Type="http://schemas.openxmlformats.org/officeDocument/2006/relationships/hyperlink" Target="http://www.slpca.org/" TargetMode="External"/><Relationship Id="rId563" Type="http://schemas.openxmlformats.org/officeDocument/2006/relationships/hyperlink" Target="http://www.cornerstonepca.com/" TargetMode="External"/><Relationship Id="rId1156" Type="http://schemas.openxmlformats.org/officeDocument/2006/relationships/hyperlink" Target="https://archive.is/wip/AAifc" TargetMode="External"/><Relationship Id="rId562" Type="http://schemas.openxmlformats.org/officeDocument/2006/relationships/hyperlink" Target="https://archive.is/LXO8n" TargetMode="External"/><Relationship Id="rId1157" Type="http://schemas.openxmlformats.org/officeDocument/2006/relationships/hyperlink" Target="http://www.slpca.org/" TargetMode="External"/><Relationship Id="rId1147" Type="http://schemas.openxmlformats.org/officeDocument/2006/relationships/hyperlink" Target="http://www.slpca.org/" TargetMode="External"/><Relationship Id="rId1148" Type="http://schemas.openxmlformats.org/officeDocument/2006/relationships/hyperlink" Target="https://archive.is/wip/AAifc" TargetMode="External"/><Relationship Id="rId1149" Type="http://schemas.openxmlformats.org/officeDocument/2006/relationships/hyperlink" Target="http://www.slpca.org/" TargetMode="External"/><Relationship Id="rId558" Type="http://schemas.openxmlformats.org/officeDocument/2006/relationships/hyperlink" Target="https://archive.is/LXO8n" TargetMode="External"/><Relationship Id="rId557" Type="http://schemas.openxmlformats.org/officeDocument/2006/relationships/hyperlink" Target="http://www.cornerstonepca.com/" TargetMode="External"/><Relationship Id="rId556" Type="http://schemas.openxmlformats.org/officeDocument/2006/relationships/hyperlink" Target="https://archive.is/LXO8n" TargetMode="External"/><Relationship Id="rId555" Type="http://schemas.openxmlformats.org/officeDocument/2006/relationships/hyperlink" Target="http://www.cornerstonepca.com/" TargetMode="External"/><Relationship Id="rId559" Type="http://schemas.openxmlformats.org/officeDocument/2006/relationships/hyperlink" Target="http://www.cornerstonepca.com/" TargetMode="External"/><Relationship Id="rId550" Type="http://schemas.openxmlformats.org/officeDocument/2006/relationships/hyperlink" Target="https://archive.is/LXO8n" TargetMode="External"/><Relationship Id="rId1140" Type="http://schemas.openxmlformats.org/officeDocument/2006/relationships/hyperlink" Target="https://archive.is/wip/UEo8o" TargetMode="External"/><Relationship Id="rId1141" Type="http://schemas.openxmlformats.org/officeDocument/2006/relationships/hyperlink" Target="http://www.tenth.org/" TargetMode="External"/><Relationship Id="rId1142" Type="http://schemas.openxmlformats.org/officeDocument/2006/relationships/hyperlink" Target="https://archive.is/wip/eUbdy" TargetMode="External"/><Relationship Id="rId554" Type="http://schemas.openxmlformats.org/officeDocument/2006/relationships/hyperlink" Target="https://archive.is/LXO8n" TargetMode="External"/><Relationship Id="rId1143" Type="http://schemas.openxmlformats.org/officeDocument/2006/relationships/hyperlink" Target="http://www.ironworkswestchester.org/" TargetMode="External"/><Relationship Id="rId553" Type="http://schemas.openxmlformats.org/officeDocument/2006/relationships/hyperlink" Target="http://www.cornerstonepca.com/" TargetMode="External"/><Relationship Id="rId1144" Type="http://schemas.openxmlformats.org/officeDocument/2006/relationships/hyperlink" Target="https://archive.ph/3yG5Y" TargetMode="External"/><Relationship Id="rId552" Type="http://schemas.openxmlformats.org/officeDocument/2006/relationships/hyperlink" Target="https://archive.is/LXO8n" TargetMode="External"/><Relationship Id="rId1145" Type="http://schemas.openxmlformats.org/officeDocument/2006/relationships/hyperlink" Target="http://www.renewalmainline.org/" TargetMode="External"/><Relationship Id="rId551" Type="http://schemas.openxmlformats.org/officeDocument/2006/relationships/hyperlink" Target="http://www.cornerstonepca.com/" TargetMode="External"/><Relationship Id="rId1146" Type="http://schemas.openxmlformats.org/officeDocument/2006/relationships/hyperlink" Target="https://archive.is/wip/C8ABF" TargetMode="External"/><Relationship Id="rId495" Type="http://schemas.openxmlformats.org/officeDocument/2006/relationships/hyperlink" Target="http://www.newlifedresher.org/" TargetMode="External"/><Relationship Id="rId494" Type="http://schemas.openxmlformats.org/officeDocument/2006/relationships/hyperlink" Target="https://archive.is/wip/sMucZ" TargetMode="External"/><Relationship Id="rId493" Type="http://schemas.openxmlformats.org/officeDocument/2006/relationships/hyperlink" Target="http://hopemontco.org/" TargetMode="External"/><Relationship Id="rId492" Type="http://schemas.openxmlformats.org/officeDocument/2006/relationships/hyperlink" Target="https://archive.is/wip/sMucZ" TargetMode="External"/><Relationship Id="rId499" Type="http://schemas.openxmlformats.org/officeDocument/2006/relationships/hyperlink" Target="http://www.newlifedresher.org/" TargetMode="External"/><Relationship Id="rId498" Type="http://schemas.openxmlformats.org/officeDocument/2006/relationships/hyperlink" Target="https://archive.is/vzYHC" TargetMode="External"/><Relationship Id="rId497" Type="http://schemas.openxmlformats.org/officeDocument/2006/relationships/hyperlink" Target="http://www.newlifedresher.org/" TargetMode="External"/><Relationship Id="rId496" Type="http://schemas.openxmlformats.org/officeDocument/2006/relationships/hyperlink" Target="https://archive.is/vzYHC" TargetMode="External"/><Relationship Id="rId1213" Type="http://schemas.openxmlformats.org/officeDocument/2006/relationships/hyperlink" Target="http://www.redeemerws.org/" TargetMode="External"/><Relationship Id="rId1214" Type="http://schemas.openxmlformats.org/officeDocument/2006/relationships/hyperlink" Target="https://archive.is/wip/Kuo4R" TargetMode="External"/><Relationship Id="rId1215" Type="http://schemas.openxmlformats.org/officeDocument/2006/relationships/hyperlink" Target="http://www.redeemerws.org/" TargetMode="External"/><Relationship Id="rId1216" Type="http://schemas.openxmlformats.org/officeDocument/2006/relationships/hyperlink" Target="https://archive.is/wip/Kuo4R" TargetMode="External"/><Relationship Id="rId1217" Type="http://schemas.openxmlformats.org/officeDocument/2006/relationships/hyperlink" Target="http://www.redeemerws.org/" TargetMode="External"/><Relationship Id="rId1218" Type="http://schemas.openxmlformats.org/officeDocument/2006/relationships/hyperlink" Target="https://archive.is/wip/Kuo4R" TargetMode="External"/><Relationship Id="rId1219" Type="http://schemas.openxmlformats.org/officeDocument/2006/relationships/hyperlink" Target="http://www.redeemerws.org/" TargetMode="External"/><Relationship Id="rId1210" Type="http://schemas.openxmlformats.org/officeDocument/2006/relationships/hyperlink" Target="https://archive.is/wip/Kuo4R" TargetMode="External"/><Relationship Id="rId1211" Type="http://schemas.openxmlformats.org/officeDocument/2006/relationships/hyperlink" Target="http://www.redeemerws.org/" TargetMode="External"/><Relationship Id="rId1212" Type="http://schemas.openxmlformats.org/officeDocument/2006/relationships/hyperlink" Target="https://archive.is/wip/Kuo4R" TargetMode="External"/><Relationship Id="rId1202" Type="http://schemas.openxmlformats.org/officeDocument/2006/relationships/hyperlink" Target="https://archive.ph/kOcpd" TargetMode="External"/><Relationship Id="rId1203" Type="http://schemas.openxmlformats.org/officeDocument/2006/relationships/hyperlink" Target="http://hopechurchws.org/" TargetMode="External"/><Relationship Id="rId1204" Type="http://schemas.openxmlformats.org/officeDocument/2006/relationships/hyperlink" Target="https://archive.ph/kOcpd" TargetMode="External"/><Relationship Id="rId1205" Type="http://schemas.openxmlformats.org/officeDocument/2006/relationships/hyperlink" Target="http://hopechurchws.org/" TargetMode="External"/><Relationship Id="rId1206" Type="http://schemas.openxmlformats.org/officeDocument/2006/relationships/hyperlink" Target="https://archive.ph/kOcpd" TargetMode="External"/><Relationship Id="rId1207" Type="http://schemas.openxmlformats.org/officeDocument/2006/relationships/hyperlink" Target="http://www.redeemerws.org/" TargetMode="External"/><Relationship Id="rId1208" Type="http://schemas.openxmlformats.org/officeDocument/2006/relationships/hyperlink" Target="https://archive.is/wip/Kuo4R" TargetMode="External"/><Relationship Id="rId1209" Type="http://schemas.openxmlformats.org/officeDocument/2006/relationships/hyperlink" Target="http://www.redeemerws.org/" TargetMode="External"/><Relationship Id="rId1200" Type="http://schemas.openxmlformats.org/officeDocument/2006/relationships/hyperlink" Target="https://archive.ph/kOcpd" TargetMode="External"/><Relationship Id="rId1201" Type="http://schemas.openxmlformats.org/officeDocument/2006/relationships/hyperlink" Target="http://hopechurchws.org/" TargetMode="External"/><Relationship Id="rId1235" Type="http://schemas.openxmlformats.org/officeDocument/2006/relationships/hyperlink" Target="http://trinitychurchws.com/" TargetMode="External"/><Relationship Id="rId1236" Type="http://schemas.openxmlformats.org/officeDocument/2006/relationships/hyperlink" Target="https://archive.is/wip/dDor5" TargetMode="External"/><Relationship Id="rId1237" Type="http://schemas.openxmlformats.org/officeDocument/2006/relationships/hyperlink" Target="http://trinitychurchws.com/" TargetMode="External"/><Relationship Id="rId1238" Type="http://schemas.openxmlformats.org/officeDocument/2006/relationships/hyperlink" Target="https://archive.is/wip/dDor5" TargetMode="External"/><Relationship Id="rId1239" Type="http://schemas.openxmlformats.org/officeDocument/2006/relationships/hyperlink" Target="http://www.cityreformed.org/" TargetMode="External"/><Relationship Id="rId409" Type="http://schemas.openxmlformats.org/officeDocument/2006/relationships/hyperlink" Target="http://ctkraleigh.org/" TargetMode="External"/><Relationship Id="rId404" Type="http://schemas.openxmlformats.org/officeDocument/2006/relationships/hyperlink" Target="https://archive.ph/X3iAd" TargetMode="External"/><Relationship Id="rId403" Type="http://schemas.openxmlformats.org/officeDocument/2006/relationships/hyperlink" Target="http://christcentraldurham.com/" TargetMode="External"/><Relationship Id="rId402" Type="http://schemas.openxmlformats.org/officeDocument/2006/relationships/hyperlink" Target="https://archive.ph/X3iAd" TargetMode="External"/><Relationship Id="rId401" Type="http://schemas.openxmlformats.org/officeDocument/2006/relationships/hyperlink" Target="http://christcentraldurham.com/" TargetMode="External"/><Relationship Id="rId408" Type="http://schemas.openxmlformats.org/officeDocument/2006/relationships/hyperlink" Target="https://archive.ph/Oi5tq" TargetMode="External"/><Relationship Id="rId407" Type="http://schemas.openxmlformats.org/officeDocument/2006/relationships/hyperlink" Target="http://www.christourhopechurch.com/" TargetMode="External"/><Relationship Id="rId406" Type="http://schemas.openxmlformats.org/officeDocument/2006/relationships/hyperlink" Target="https://archive.ph/Z6Q8v" TargetMode="External"/><Relationship Id="rId405" Type="http://schemas.openxmlformats.org/officeDocument/2006/relationships/hyperlink" Target="http://www.cccpca.org/" TargetMode="External"/><Relationship Id="rId1230" Type="http://schemas.openxmlformats.org/officeDocument/2006/relationships/hyperlink" Target="https://archive.is/MGrqM" TargetMode="External"/><Relationship Id="rId400" Type="http://schemas.openxmlformats.org/officeDocument/2006/relationships/hyperlink" Target="https://archive.ph/X3iAd" TargetMode="External"/><Relationship Id="rId1231" Type="http://schemas.openxmlformats.org/officeDocument/2006/relationships/hyperlink" Target="http://trinitychurchws.com/" TargetMode="External"/><Relationship Id="rId1232" Type="http://schemas.openxmlformats.org/officeDocument/2006/relationships/hyperlink" Target="https://archive.is/wip/dDor5" TargetMode="External"/><Relationship Id="rId1233" Type="http://schemas.openxmlformats.org/officeDocument/2006/relationships/hyperlink" Target="http://trinitychurchws.com/" TargetMode="External"/><Relationship Id="rId1234" Type="http://schemas.openxmlformats.org/officeDocument/2006/relationships/hyperlink" Target="https://archive.is/wip/dDor5" TargetMode="External"/><Relationship Id="rId1224" Type="http://schemas.openxmlformats.org/officeDocument/2006/relationships/hyperlink" Target="https://archive.is/wip/Kuo4R" TargetMode="External"/><Relationship Id="rId1225" Type="http://schemas.openxmlformats.org/officeDocument/2006/relationships/hyperlink" Target="http://www.salempresws.org/" TargetMode="External"/><Relationship Id="rId1226" Type="http://schemas.openxmlformats.org/officeDocument/2006/relationships/hyperlink" Target="https://archive.is/MGrqM" TargetMode="External"/><Relationship Id="rId1227" Type="http://schemas.openxmlformats.org/officeDocument/2006/relationships/hyperlink" Target="http://www.salempresws.org/" TargetMode="External"/><Relationship Id="rId1228" Type="http://schemas.openxmlformats.org/officeDocument/2006/relationships/hyperlink" Target="https://archive.is/MGrqM" TargetMode="External"/><Relationship Id="rId1229" Type="http://schemas.openxmlformats.org/officeDocument/2006/relationships/hyperlink" Target="http://www.salempresws.org/" TargetMode="External"/><Relationship Id="rId1220" Type="http://schemas.openxmlformats.org/officeDocument/2006/relationships/hyperlink" Target="https://archive.is/wip/Kuo4R" TargetMode="External"/><Relationship Id="rId1221" Type="http://schemas.openxmlformats.org/officeDocument/2006/relationships/hyperlink" Target="http://www.redeemerws.org/" TargetMode="External"/><Relationship Id="rId1222" Type="http://schemas.openxmlformats.org/officeDocument/2006/relationships/hyperlink" Target="https://archive.is/wip/Kuo4R" TargetMode="External"/><Relationship Id="rId1223" Type="http://schemas.openxmlformats.org/officeDocument/2006/relationships/hyperlink" Target="http://www.redeemerws.org/" TargetMode="External"/><Relationship Id="rId469" Type="http://schemas.openxmlformats.org/officeDocument/2006/relationships/hyperlink" Target="http://trinityparkchurch.org/" TargetMode="External"/><Relationship Id="rId468" Type="http://schemas.openxmlformats.org/officeDocument/2006/relationships/hyperlink" Target="https://archive.ph/HiToI" TargetMode="External"/><Relationship Id="rId467" Type="http://schemas.openxmlformats.org/officeDocument/2006/relationships/hyperlink" Target="http://trinityparkchurch.org/" TargetMode="External"/><Relationship Id="rId1290" Type="http://schemas.openxmlformats.org/officeDocument/2006/relationships/hyperlink" Target="https://archive.ph/tjRoL" TargetMode="External"/><Relationship Id="rId1291" Type="http://schemas.openxmlformats.org/officeDocument/2006/relationships/hyperlink" Target="http://www.emmanuelarlington.org/" TargetMode="External"/><Relationship Id="rId1292" Type="http://schemas.openxmlformats.org/officeDocument/2006/relationships/hyperlink" Target="https://archive.ph/tjRoL" TargetMode="External"/><Relationship Id="rId462" Type="http://schemas.openxmlformats.org/officeDocument/2006/relationships/hyperlink" Target="https://archive.ph/HiToI" TargetMode="External"/><Relationship Id="rId1293" Type="http://schemas.openxmlformats.org/officeDocument/2006/relationships/hyperlink" Target="http://www.emmanuelarlington.org/" TargetMode="External"/><Relationship Id="rId461" Type="http://schemas.openxmlformats.org/officeDocument/2006/relationships/hyperlink" Target="http://trinityparkchurch.org/" TargetMode="External"/><Relationship Id="rId1294" Type="http://schemas.openxmlformats.org/officeDocument/2006/relationships/hyperlink" Target="https://archive.ph/tjRoL" TargetMode="External"/><Relationship Id="rId460" Type="http://schemas.openxmlformats.org/officeDocument/2006/relationships/hyperlink" Target="https://archive.ph/HiToI" TargetMode="External"/><Relationship Id="rId1295" Type="http://schemas.openxmlformats.org/officeDocument/2006/relationships/hyperlink" Target="http://www.gracedc.net/" TargetMode="External"/><Relationship Id="rId1296" Type="http://schemas.openxmlformats.org/officeDocument/2006/relationships/hyperlink" Target="https://archive.ph/32h40" TargetMode="External"/><Relationship Id="rId466" Type="http://schemas.openxmlformats.org/officeDocument/2006/relationships/hyperlink" Target="https://archive.ph/HiToI" TargetMode="External"/><Relationship Id="rId1297" Type="http://schemas.openxmlformats.org/officeDocument/2006/relationships/hyperlink" Target="http://www.gracedc.net/" TargetMode="External"/><Relationship Id="rId465" Type="http://schemas.openxmlformats.org/officeDocument/2006/relationships/hyperlink" Target="http://trinityparkchurch.org/" TargetMode="External"/><Relationship Id="rId1298" Type="http://schemas.openxmlformats.org/officeDocument/2006/relationships/hyperlink" Target="https://archive.ph/32h40" TargetMode="External"/><Relationship Id="rId464" Type="http://schemas.openxmlformats.org/officeDocument/2006/relationships/hyperlink" Target="https://archive.ph/HiToI" TargetMode="External"/><Relationship Id="rId1299" Type="http://schemas.openxmlformats.org/officeDocument/2006/relationships/hyperlink" Target="http://www.gracedc.net/" TargetMode="External"/><Relationship Id="rId463" Type="http://schemas.openxmlformats.org/officeDocument/2006/relationships/hyperlink" Target="http://trinityparkchurch.org/" TargetMode="External"/><Relationship Id="rId459" Type="http://schemas.openxmlformats.org/officeDocument/2006/relationships/hyperlink" Target="http://trinityparkchurch.org/" TargetMode="External"/><Relationship Id="rId458" Type="http://schemas.openxmlformats.org/officeDocument/2006/relationships/hyperlink" Target="https://archive.ph/mkWQj" TargetMode="External"/><Relationship Id="rId457" Type="http://schemas.openxmlformats.org/officeDocument/2006/relationships/hyperlink" Target="http://www.redeemerpca.com/" TargetMode="External"/><Relationship Id="rId456" Type="http://schemas.openxmlformats.org/officeDocument/2006/relationships/hyperlink" Target="https://archive.ph/mkWQj" TargetMode="External"/><Relationship Id="rId1280" Type="http://schemas.openxmlformats.org/officeDocument/2006/relationships/hyperlink" Target="https://archive.ph/KMcK4" TargetMode="External"/><Relationship Id="rId1281" Type="http://schemas.openxmlformats.org/officeDocument/2006/relationships/hyperlink" Target="http://www.ccapca.org/" TargetMode="External"/><Relationship Id="rId451" Type="http://schemas.openxmlformats.org/officeDocument/2006/relationships/hyperlink" Target="http://www.redeemerpca.com/" TargetMode="External"/><Relationship Id="rId1282" Type="http://schemas.openxmlformats.org/officeDocument/2006/relationships/hyperlink" Target="https://archive.ph/afzFM" TargetMode="External"/><Relationship Id="rId450" Type="http://schemas.openxmlformats.org/officeDocument/2006/relationships/hyperlink" Target="https://archive.ph/mkWQj" TargetMode="External"/><Relationship Id="rId1283" Type="http://schemas.openxmlformats.org/officeDocument/2006/relationships/hyperlink" Target="http://www.emmanuelarlington.org/" TargetMode="External"/><Relationship Id="rId1284" Type="http://schemas.openxmlformats.org/officeDocument/2006/relationships/hyperlink" Target="https://archive.ph/tjRoL" TargetMode="External"/><Relationship Id="rId1285" Type="http://schemas.openxmlformats.org/officeDocument/2006/relationships/hyperlink" Target="http://www.emmanuelarlington.org/" TargetMode="External"/><Relationship Id="rId455" Type="http://schemas.openxmlformats.org/officeDocument/2006/relationships/hyperlink" Target="http://www.redeemerpca.com/" TargetMode="External"/><Relationship Id="rId1286" Type="http://schemas.openxmlformats.org/officeDocument/2006/relationships/hyperlink" Target="https://archive.ph/tjRoL" TargetMode="External"/><Relationship Id="rId454" Type="http://schemas.openxmlformats.org/officeDocument/2006/relationships/hyperlink" Target="https://archive.ph/mkWQj" TargetMode="External"/><Relationship Id="rId1287" Type="http://schemas.openxmlformats.org/officeDocument/2006/relationships/hyperlink" Target="http://www.emmanuelarlington.org/" TargetMode="External"/><Relationship Id="rId453" Type="http://schemas.openxmlformats.org/officeDocument/2006/relationships/hyperlink" Target="http://www.redeemerpca.com/" TargetMode="External"/><Relationship Id="rId1288" Type="http://schemas.openxmlformats.org/officeDocument/2006/relationships/hyperlink" Target="https://archive.ph/tjRoL" TargetMode="External"/><Relationship Id="rId452" Type="http://schemas.openxmlformats.org/officeDocument/2006/relationships/hyperlink" Target="https://archive.ph/mkWQj" TargetMode="External"/><Relationship Id="rId1289" Type="http://schemas.openxmlformats.org/officeDocument/2006/relationships/hyperlink" Target="http://www.emmanuelarlington.org/" TargetMode="External"/><Relationship Id="rId491" Type="http://schemas.openxmlformats.org/officeDocument/2006/relationships/hyperlink" Target="http://hopemontco.org/" TargetMode="External"/><Relationship Id="rId490" Type="http://schemas.openxmlformats.org/officeDocument/2006/relationships/hyperlink" Target="https://archive.is/wip/6aqvb" TargetMode="External"/><Relationship Id="rId489" Type="http://schemas.openxmlformats.org/officeDocument/2006/relationships/hyperlink" Target="http://www.gracepointnorth.org/" TargetMode="External"/><Relationship Id="rId484" Type="http://schemas.openxmlformats.org/officeDocument/2006/relationships/hyperlink" Target="https://archive.is/BF22U" TargetMode="External"/><Relationship Id="rId483" Type="http://schemas.openxmlformats.org/officeDocument/2006/relationships/hyperlink" Target="http://www.calvary-wg.org/" TargetMode="External"/><Relationship Id="rId482" Type="http://schemas.openxmlformats.org/officeDocument/2006/relationships/hyperlink" Target="https://archive.is/BF22U" TargetMode="External"/><Relationship Id="rId481" Type="http://schemas.openxmlformats.org/officeDocument/2006/relationships/hyperlink" Target="http://www.calvary-wg.org/" TargetMode="External"/><Relationship Id="rId488" Type="http://schemas.openxmlformats.org/officeDocument/2006/relationships/hyperlink" Target="https://archive.is/wip/6aqvb" TargetMode="External"/><Relationship Id="rId487" Type="http://schemas.openxmlformats.org/officeDocument/2006/relationships/hyperlink" Target="http://www.gracepointnorth.org/" TargetMode="External"/><Relationship Id="rId486" Type="http://schemas.openxmlformats.org/officeDocument/2006/relationships/hyperlink" Target="https://archive.is/wip/6aqvb" TargetMode="External"/><Relationship Id="rId485" Type="http://schemas.openxmlformats.org/officeDocument/2006/relationships/hyperlink" Target="http://www.gracepointnorth.org/" TargetMode="External"/><Relationship Id="rId480" Type="http://schemas.openxmlformats.org/officeDocument/2006/relationships/hyperlink" Target="https://archive.is/BF22U" TargetMode="External"/><Relationship Id="rId479" Type="http://schemas.openxmlformats.org/officeDocument/2006/relationships/hyperlink" Target="http://www.calvary-wg.org/" TargetMode="External"/><Relationship Id="rId478" Type="http://schemas.openxmlformats.org/officeDocument/2006/relationships/hyperlink" Target="https://archive.is/BF22U" TargetMode="External"/><Relationship Id="rId473" Type="http://schemas.openxmlformats.org/officeDocument/2006/relationships/hyperlink" Target="http://trinityparkchurch.org/" TargetMode="External"/><Relationship Id="rId472" Type="http://schemas.openxmlformats.org/officeDocument/2006/relationships/hyperlink" Target="https://archive.ph/HiToI" TargetMode="External"/><Relationship Id="rId471" Type="http://schemas.openxmlformats.org/officeDocument/2006/relationships/hyperlink" Target="http://trinityparkchurch.org/" TargetMode="External"/><Relationship Id="rId470" Type="http://schemas.openxmlformats.org/officeDocument/2006/relationships/hyperlink" Target="https://archive.ph/HiToI" TargetMode="External"/><Relationship Id="rId477" Type="http://schemas.openxmlformats.org/officeDocument/2006/relationships/hyperlink" Target="http://www.calvary-wg.org/" TargetMode="External"/><Relationship Id="rId476" Type="http://schemas.openxmlformats.org/officeDocument/2006/relationships/hyperlink" Target="https://archive.ph/HiToI" TargetMode="External"/><Relationship Id="rId475" Type="http://schemas.openxmlformats.org/officeDocument/2006/relationships/hyperlink" Target="http://trinityparkchurch.org/" TargetMode="External"/><Relationship Id="rId474" Type="http://schemas.openxmlformats.org/officeDocument/2006/relationships/hyperlink" Target="https://archive.ph/HiToI" TargetMode="External"/><Relationship Id="rId1257" Type="http://schemas.openxmlformats.org/officeDocument/2006/relationships/hyperlink" Target="http://www.gracepca.com/" TargetMode="External"/><Relationship Id="rId1258" Type="http://schemas.openxmlformats.org/officeDocument/2006/relationships/hyperlink" Target="https://archive.ph/1yTos" TargetMode="External"/><Relationship Id="rId1259" Type="http://schemas.openxmlformats.org/officeDocument/2006/relationships/hyperlink" Target="http://welcometoredeemer.com/" TargetMode="External"/><Relationship Id="rId426" Type="http://schemas.openxmlformats.org/officeDocument/2006/relationships/hyperlink" Target="https://archive.ph/9Jk01" TargetMode="External"/><Relationship Id="rId425" Type="http://schemas.openxmlformats.org/officeDocument/2006/relationships/hyperlink" Target="http://ctkraleigh.org/" TargetMode="External"/><Relationship Id="rId424" Type="http://schemas.openxmlformats.org/officeDocument/2006/relationships/hyperlink" Target="https://archive.ph/9Jk01" TargetMode="External"/><Relationship Id="rId423" Type="http://schemas.openxmlformats.org/officeDocument/2006/relationships/hyperlink" Target="http://ctkraleigh.org/" TargetMode="External"/><Relationship Id="rId429" Type="http://schemas.openxmlformats.org/officeDocument/2006/relationships/hyperlink" Target="http://downtownpresilm.org/" TargetMode="External"/><Relationship Id="rId428" Type="http://schemas.openxmlformats.org/officeDocument/2006/relationships/hyperlink" Target="https://archive.ph/wip/5Kmad" TargetMode="External"/><Relationship Id="rId427" Type="http://schemas.openxmlformats.org/officeDocument/2006/relationships/hyperlink" Target="http://www.cgsonline.org/" TargetMode="External"/><Relationship Id="rId1250" Type="http://schemas.openxmlformats.org/officeDocument/2006/relationships/hyperlink" Target="https://archive.ph/WWOy7" TargetMode="External"/><Relationship Id="rId1251" Type="http://schemas.openxmlformats.org/officeDocument/2006/relationships/hyperlink" Target="http://www.graceandpeacepgh.org/" TargetMode="External"/><Relationship Id="rId1252" Type="http://schemas.openxmlformats.org/officeDocument/2006/relationships/hyperlink" Target="https://archive.ph/ajoYj" TargetMode="External"/><Relationship Id="rId422" Type="http://schemas.openxmlformats.org/officeDocument/2006/relationships/hyperlink" Target="https://archive.ph/9Jk01" TargetMode="External"/><Relationship Id="rId1253" Type="http://schemas.openxmlformats.org/officeDocument/2006/relationships/hyperlink" Target="http://www.gracepca.com/" TargetMode="External"/><Relationship Id="rId421" Type="http://schemas.openxmlformats.org/officeDocument/2006/relationships/hyperlink" Target="http://ctkraleigh.org/" TargetMode="External"/><Relationship Id="rId1254" Type="http://schemas.openxmlformats.org/officeDocument/2006/relationships/hyperlink" Target="https://archive.ph/1yTos" TargetMode="External"/><Relationship Id="rId420" Type="http://schemas.openxmlformats.org/officeDocument/2006/relationships/hyperlink" Target="https://archive.ph/9Jk01" TargetMode="External"/><Relationship Id="rId1255" Type="http://schemas.openxmlformats.org/officeDocument/2006/relationships/hyperlink" Target="http://www.gracepca.com/" TargetMode="External"/><Relationship Id="rId1256" Type="http://schemas.openxmlformats.org/officeDocument/2006/relationships/hyperlink" Target="https://archive.ph/1yTos" TargetMode="External"/><Relationship Id="rId1246" Type="http://schemas.openxmlformats.org/officeDocument/2006/relationships/hyperlink" Target="https://archive.ph/RiiDF" TargetMode="External"/><Relationship Id="rId1247" Type="http://schemas.openxmlformats.org/officeDocument/2006/relationships/hyperlink" Target="http://www.cityreformed.org/" TargetMode="External"/><Relationship Id="rId1248" Type="http://schemas.openxmlformats.org/officeDocument/2006/relationships/hyperlink" Target="https://archive.ph/RiiDF" TargetMode="External"/><Relationship Id="rId1249" Type="http://schemas.openxmlformats.org/officeDocument/2006/relationships/hyperlink" Target="http://www.covcommunity.org/" TargetMode="External"/><Relationship Id="rId415" Type="http://schemas.openxmlformats.org/officeDocument/2006/relationships/hyperlink" Target="http://ctkraleigh.org/" TargetMode="External"/><Relationship Id="rId414" Type="http://schemas.openxmlformats.org/officeDocument/2006/relationships/hyperlink" Target="https://archive.ph/9Jk01" TargetMode="External"/><Relationship Id="rId413" Type="http://schemas.openxmlformats.org/officeDocument/2006/relationships/hyperlink" Target="http://ctkraleigh.org/" TargetMode="External"/><Relationship Id="rId412" Type="http://schemas.openxmlformats.org/officeDocument/2006/relationships/hyperlink" Target="https://archive.ph/9Jk01" TargetMode="External"/><Relationship Id="rId419" Type="http://schemas.openxmlformats.org/officeDocument/2006/relationships/hyperlink" Target="http://ctkraleigh.org/" TargetMode="External"/><Relationship Id="rId418" Type="http://schemas.openxmlformats.org/officeDocument/2006/relationships/hyperlink" Target="https://archive.ph/9Jk01" TargetMode="External"/><Relationship Id="rId417" Type="http://schemas.openxmlformats.org/officeDocument/2006/relationships/hyperlink" Target="http://ctkraleigh.org/" TargetMode="External"/><Relationship Id="rId416" Type="http://schemas.openxmlformats.org/officeDocument/2006/relationships/hyperlink" Target="https://archive.ph/9Jk01" TargetMode="External"/><Relationship Id="rId1240" Type="http://schemas.openxmlformats.org/officeDocument/2006/relationships/hyperlink" Target="https://archive.ph/RiiDF" TargetMode="External"/><Relationship Id="rId1241" Type="http://schemas.openxmlformats.org/officeDocument/2006/relationships/hyperlink" Target="http://www.cityreformed.org/" TargetMode="External"/><Relationship Id="rId411" Type="http://schemas.openxmlformats.org/officeDocument/2006/relationships/hyperlink" Target="http://ctkraleigh.org/" TargetMode="External"/><Relationship Id="rId1242" Type="http://schemas.openxmlformats.org/officeDocument/2006/relationships/hyperlink" Target="https://archive.ph/RiiDF" TargetMode="External"/><Relationship Id="rId410" Type="http://schemas.openxmlformats.org/officeDocument/2006/relationships/hyperlink" Target="https://archive.ph/9Jk01" TargetMode="External"/><Relationship Id="rId1243" Type="http://schemas.openxmlformats.org/officeDocument/2006/relationships/hyperlink" Target="http://www.cityreformed.org/" TargetMode="External"/><Relationship Id="rId1244" Type="http://schemas.openxmlformats.org/officeDocument/2006/relationships/hyperlink" Target="https://archive.ph/RiiDF" TargetMode="External"/><Relationship Id="rId1245" Type="http://schemas.openxmlformats.org/officeDocument/2006/relationships/hyperlink" Target="http://www.cityreformed.org/" TargetMode="External"/><Relationship Id="rId1279" Type="http://schemas.openxmlformats.org/officeDocument/2006/relationships/hyperlink" Target="http://capitalpresfairfax.org/" TargetMode="External"/><Relationship Id="rId448" Type="http://schemas.openxmlformats.org/officeDocument/2006/relationships/hyperlink" Target="https://archive.ph/mkWQj" TargetMode="External"/><Relationship Id="rId447" Type="http://schemas.openxmlformats.org/officeDocument/2006/relationships/hyperlink" Target="http://www.redeemerpca.com/" TargetMode="External"/><Relationship Id="rId446" Type="http://schemas.openxmlformats.org/officeDocument/2006/relationships/hyperlink" Target="https://archive.ph/mkWQj" TargetMode="External"/><Relationship Id="rId445" Type="http://schemas.openxmlformats.org/officeDocument/2006/relationships/hyperlink" Target="http://www.redeemerpca.com/" TargetMode="External"/><Relationship Id="rId449" Type="http://schemas.openxmlformats.org/officeDocument/2006/relationships/hyperlink" Target="http://www.redeemerpca.com/" TargetMode="External"/><Relationship Id="rId1270" Type="http://schemas.openxmlformats.org/officeDocument/2006/relationships/hyperlink" Target="https://archive.ph/vDe1i" TargetMode="External"/><Relationship Id="rId440" Type="http://schemas.openxmlformats.org/officeDocument/2006/relationships/hyperlink" Target="https://archive.ph/pdJKe" TargetMode="External"/><Relationship Id="rId1271" Type="http://schemas.openxmlformats.org/officeDocument/2006/relationships/hyperlink" Target="http://www.tpckearney.org/" TargetMode="External"/><Relationship Id="rId1272" Type="http://schemas.openxmlformats.org/officeDocument/2006/relationships/hyperlink" Target="https://archive.ph/vDe1i" TargetMode="External"/><Relationship Id="rId1273" Type="http://schemas.openxmlformats.org/officeDocument/2006/relationships/hyperlink" Target="http://www.tpckearney.org/" TargetMode="External"/><Relationship Id="rId1274" Type="http://schemas.openxmlformats.org/officeDocument/2006/relationships/hyperlink" Target="https://archive.ph/vDe1i" TargetMode="External"/><Relationship Id="rId444" Type="http://schemas.openxmlformats.org/officeDocument/2006/relationships/hyperlink" Target="https://archive.ph/mkWQj" TargetMode="External"/><Relationship Id="rId1275" Type="http://schemas.openxmlformats.org/officeDocument/2006/relationships/hyperlink" Target="http://www.tpckearney.org/" TargetMode="External"/><Relationship Id="rId443" Type="http://schemas.openxmlformats.org/officeDocument/2006/relationships/hyperlink" Target="http://www.redeemerpca.com/" TargetMode="External"/><Relationship Id="rId1276" Type="http://schemas.openxmlformats.org/officeDocument/2006/relationships/hyperlink" Target="https://archive.ph/vDe1i" TargetMode="External"/><Relationship Id="rId442" Type="http://schemas.openxmlformats.org/officeDocument/2006/relationships/hyperlink" Target="https://archive.ph/mkWQj" TargetMode="External"/><Relationship Id="rId1277" Type="http://schemas.openxmlformats.org/officeDocument/2006/relationships/hyperlink" Target="http://www.tpckearney.org/" TargetMode="External"/><Relationship Id="rId441" Type="http://schemas.openxmlformats.org/officeDocument/2006/relationships/hyperlink" Target="http://www.redeemerpca.com/" TargetMode="External"/><Relationship Id="rId1278" Type="http://schemas.openxmlformats.org/officeDocument/2006/relationships/hyperlink" Target="https://archive.ph/vDe1i" TargetMode="External"/><Relationship Id="rId1268" Type="http://schemas.openxmlformats.org/officeDocument/2006/relationships/hyperlink" Target="https://archive.ph/vDe1i" TargetMode="External"/><Relationship Id="rId1269" Type="http://schemas.openxmlformats.org/officeDocument/2006/relationships/hyperlink" Target="http://www.tpckearney.org/" TargetMode="External"/><Relationship Id="rId437" Type="http://schemas.openxmlformats.org/officeDocument/2006/relationships/hyperlink" Target="http://www.midtown-church.org/" TargetMode="External"/><Relationship Id="rId436" Type="http://schemas.openxmlformats.org/officeDocument/2006/relationships/hyperlink" Target="https://archive.ph/NJshs" TargetMode="External"/><Relationship Id="rId435" Type="http://schemas.openxmlformats.org/officeDocument/2006/relationships/hyperlink" Target="http://www.midtown-church.org/" TargetMode="External"/><Relationship Id="rId434" Type="http://schemas.openxmlformats.org/officeDocument/2006/relationships/hyperlink" Target="https://archive.ph/NJshs" TargetMode="External"/><Relationship Id="rId439" Type="http://schemas.openxmlformats.org/officeDocument/2006/relationships/hyperlink" Target="http://www.reconciliationrdu.com/" TargetMode="External"/><Relationship Id="rId438" Type="http://schemas.openxmlformats.org/officeDocument/2006/relationships/hyperlink" Target="https://archive.ph/NJshs" TargetMode="External"/><Relationship Id="rId1260" Type="http://schemas.openxmlformats.org/officeDocument/2006/relationships/hyperlink" Target="https://drive.google.com/file/d/1Lw8zvNQURa9DO9GHNX2fBoPvbYjoZRw_/view?usp=drive_link" TargetMode="External"/><Relationship Id="rId1261" Type="http://schemas.openxmlformats.org/officeDocument/2006/relationships/hyperlink" Target="http://welcometoredeemer.com/" TargetMode="External"/><Relationship Id="rId1262" Type="http://schemas.openxmlformats.org/officeDocument/2006/relationships/hyperlink" Target="https://drive.google.com/file/d/1-Y56Hsmg1-5Xa5-iZsVnZcT1oTSKsTcq/view?usp=drive_link" TargetMode="External"/><Relationship Id="rId1263" Type="http://schemas.openxmlformats.org/officeDocument/2006/relationships/hyperlink" Target="http://www.tpckearney.org/" TargetMode="External"/><Relationship Id="rId433" Type="http://schemas.openxmlformats.org/officeDocument/2006/relationships/hyperlink" Target="http://www.midtown-church.org/" TargetMode="External"/><Relationship Id="rId1264" Type="http://schemas.openxmlformats.org/officeDocument/2006/relationships/hyperlink" Target="https://archive.ph/vDe1i" TargetMode="External"/><Relationship Id="rId432" Type="http://schemas.openxmlformats.org/officeDocument/2006/relationships/hyperlink" Target="https://archive.ph/NJshs" TargetMode="External"/><Relationship Id="rId1265" Type="http://schemas.openxmlformats.org/officeDocument/2006/relationships/hyperlink" Target="http://www.tpckearney.org/" TargetMode="External"/><Relationship Id="rId431" Type="http://schemas.openxmlformats.org/officeDocument/2006/relationships/hyperlink" Target="http://www.midtown-church.org/" TargetMode="External"/><Relationship Id="rId1266" Type="http://schemas.openxmlformats.org/officeDocument/2006/relationships/hyperlink" Target="https://archive.ph/vDe1i" TargetMode="External"/><Relationship Id="rId430" Type="http://schemas.openxmlformats.org/officeDocument/2006/relationships/hyperlink" Target="https://archive.ph/1dr6T" TargetMode="External"/><Relationship Id="rId1267" Type="http://schemas.openxmlformats.org/officeDocument/2006/relationships/hyperlink" Target="http://www.tpckearney.org/" TargetMode="External"/><Relationship Id="rId1" Type="http://schemas.openxmlformats.org/officeDocument/2006/relationships/hyperlink" Target="http://ascensionphx.org/" TargetMode="External"/><Relationship Id="rId2" Type="http://schemas.openxmlformats.org/officeDocument/2006/relationships/hyperlink" Target="https://archive.ph/8GnV7" TargetMode="External"/><Relationship Id="rId3" Type="http://schemas.openxmlformats.org/officeDocument/2006/relationships/hyperlink" Target="http://ascensionphx.org/" TargetMode="External"/><Relationship Id="rId4" Type="http://schemas.openxmlformats.org/officeDocument/2006/relationships/hyperlink" Target="https://archive.ph/8GnV7" TargetMode="External"/><Relationship Id="rId9" Type="http://schemas.openxmlformats.org/officeDocument/2006/relationships/hyperlink" Target="http://www.newvalleychurch.org/" TargetMode="External"/><Relationship Id="rId5" Type="http://schemas.openxmlformats.org/officeDocument/2006/relationships/hyperlink" Target="http://ascensionphx.org/" TargetMode="External"/><Relationship Id="rId6" Type="http://schemas.openxmlformats.org/officeDocument/2006/relationships/hyperlink" Target="https://archive.ph/8GnV7" TargetMode="External"/><Relationship Id="rId7" Type="http://schemas.openxmlformats.org/officeDocument/2006/relationships/hyperlink" Target="http://www.cfcpca.org/" TargetMode="External"/><Relationship Id="rId8" Type="http://schemas.openxmlformats.org/officeDocument/2006/relationships/hyperlink" Target="https://archive.ph/HxqaZ" TargetMode="External"/><Relationship Id="rId808" Type="http://schemas.openxmlformats.org/officeDocument/2006/relationships/hyperlink" Target="https://archive.ph/wzzXf" TargetMode="External"/><Relationship Id="rId807" Type="http://schemas.openxmlformats.org/officeDocument/2006/relationships/hyperlink" Target="http://kingscrossnyc.org/" TargetMode="External"/><Relationship Id="rId806" Type="http://schemas.openxmlformats.org/officeDocument/2006/relationships/hyperlink" Target="https://archive.ph/NI8tq" TargetMode="External"/><Relationship Id="rId805" Type="http://schemas.openxmlformats.org/officeDocument/2006/relationships/hyperlink" Target="http://www.gracehamptons.org/" TargetMode="External"/><Relationship Id="rId809" Type="http://schemas.openxmlformats.org/officeDocument/2006/relationships/hyperlink" Target="http://kingscrossnyc.org/" TargetMode="External"/><Relationship Id="rId800" Type="http://schemas.openxmlformats.org/officeDocument/2006/relationships/hyperlink" Target="https://archive.ph/qFRTD" TargetMode="External"/><Relationship Id="rId804" Type="http://schemas.openxmlformats.org/officeDocument/2006/relationships/hyperlink" Target="https://archive.ph/yybD6" TargetMode="External"/><Relationship Id="rId803" Type="http://schemas.openxmlformats.org/officeDocument/2006/relationships/hyperlink" Target="http://www.exilic.com/" TargetMode="External"/><Relationship Id="rId802" Type="http://schemas.openxmlformats.org/officeDocument/2006/relationships/hyperlink" Target="https://archive.ph/yybD6" TargetMode="External"/><Relationship Id="rId801" Type="http://schemas.openxmlformats.org/officeDocument/2006/relationships/hyperlink" Target="http://www.exilic.com/" TargetMode="External"/><Relationship Id="rId1334" Type="http://schemas.openxmlformats.org/officeDocument/2006/relationships/hyperlink" Target="https://archive.ph/AWt57" TargetMode="External"/><Relationship Id="rId1335" Type="http://schemas.openxmlformats.org/officeDocument/2006/relationships/hyperlink" Target="http://www.gracedc.net/" TargetMode="External"/><Relationship Id="rId1336" Type="http://schemas.openxmlformats.org/officeDocument/2006/relationships/hyperlink" Target="https://archive.ph/AWt57" TargetMode="External"/><Relationship Id="rId1337" Type="http://schemas.openxmlformats.org/officeDocument/2006/relationships/hyperlink" Target="http://www.gracedc.net/" TargetMode="External"/><Relationship Id="rId1338" Type="http://schemas.openxmlformats.org/officeDocument/2006/relationships/hyperlink" Target="https://archive.ph/AWt57" TargetMode="External"/><Relationship Id="rId1339" Type="http://schemas.openxmlformats.org/officeDocument/2006/relationships/hyperlink" Target="http://www.gracedc.net/" TargetMode="External"/><Relationship Id="rId745" Type="http://schemas.openxmlformats.org/officeDocument/2006/relationships/hyperlink" Target="http://www.intown.org/" TargetMode="External"/><Relationship Id="rId744" Type="http://schemas.openxmlformats.org/officeDocument/2006/relationships/hyperlink" Target="https://archive.is/K1YJw" TargetMode="External"/><Relationship Id="rId743" Type="http://schemas.openxmlformats.org/officeDocument/2006/relationships/hyperlink" Target="http://www.intown.org/" TargetMode="External"/><Relationship Id="rId742" Type="http://schemas.openxmlformats.org/officeDocument/2006/relationships/hyperlink" Target="https://archive.is/K1YJw" TargetMode="External"/><Relationship Id="rId749" Type="http://schemas.openxmlformats.org/officeDocument/2006/relationships/hyperlink" Target="http://www.intown.org/" TargetMode="External"/><Relationship Id="rId748" Type="http://schemas.openxmlformats.org/officeDocument/2006/relationships/hyperlink" Target="https://archive.is/K1YJw" TargetMode="External"/><Relationship Id="rId747" Type="http://schemas.openxmlformats.org/officeDocument/2006/relationships/hyperlink" Target="http://www.intown.org/" TargetMode="External"/><Relationship Id="rId746" Type="http://schemas.openxmlformats.org/officeDocument/2006/relationships/hyperlink" Target="https://archive.is/K1YJw" TargetMode="External"/><Relationship Id="rId741" Type="http://schemas.openxmlformats.org/officeDocument/2006/relationships/hyperlink" Target="http://www.intown.org/" TargetMode="External"/><Relationship Id="rId1330" Type="http://schemas.openxmlformats.org/officeDocument/2006/relationships/hyperlink" Target="https://archive.ph/IpmrH" TargetMode="External"/><Relationship Id="rId740" Type="http://schemas.openxmlformats.org/officeDocument/2006/relationships/hyperlink" Target="https://archive.is/K1YJw" TargetMode="External"/><Relationship Id="rId1331" Type="http://schemas.openxmlformats.org/officeDocument/2006/relationships/hyperlink" Target="http://www.gracedc.net/" TargetMode="External"/><Relationship Id="rId1332" Type="http://schemas.openxmlformats.org/officeDocument/2006/relationships/hyperlink" Target="https://archive.ph/IpmrH" TargetMode="External"/><Relationship Id="rId1333" Type="http://schemas.openxmlformats.org/officeDocument/2006/relationships/hyperlink" Target="http://www.gracedc.net/" TargetMode="External"/><Relationship Id="rId1323" Type="http://schemas.openxmlformats.org/officeDocument/2006/relationships/hyperlink" Target="http://www.gracedc.net/" TargetMode="External"/><Relationship Id="rId1324" Type="http://schemas.openxmlformats.org/officeDocument/2006/relationships/hyperlink" Target="https://archive.ph/IpmrH" TargetMode="External"/><Relationship Id="rId1325" Type="http://schemas.openxmlformats.org/officeDocument/2006/relationships/hyperlink" Target="http://www.gracedc.net/" TargetMode="External"/><Relationship Id="rId1326" Type="http://schemas.openxmlformats.org/officeDocument/2006/relationships/hyperlink" Target="https://archive.ph/IpmrH" TargetMode="External"/><Relationship Id="rId1327" Type="http://schemas.openxmlformats.org/officeDocument/2006/relationships/hyperlink" Target="http://www.gracedc.net/" TargetMode="External"/><Relationship Id="rId1328" Type="http://schemas.openxmlformats.org/officeDocument/2006/relationships/hyperlink" Target="https://archive.ph/IpmrH" TargetMode="External"/><Relationship Id="rId1329" Type="http://schemas.openxmlformats.org/officeDocument/2006/relationships/hyperlink" Target="http://www.gracedc.net/" TargetMode="External"/><Relationship Id="rId739" Type="http://schemas.openxmlformats.org/officeDocument/2006/relationships/hyperlink" Target="http://www.intown.org/" TargetMode="External"/><Relationship Id="rId734" Type="http://schemas.openxmlformats.org/officeDocument/2006/relationships/hyperlink" Target="https://archive.is/1nnzA" TargetMode="External"/><Relationship Id="rId733" Type="http://schemas.openxmlformats.org/officeDocument/2006/relationships/hyperlink" Target="http://www.brookhavenpres.com/" TargetMode="External"/><Relationship Id="rId732" Type="http://schemas.openxmlformats.org/officeDocument/2006/relationships/hyperlink" Target="https://archive.is/1nnzA" TargetMode="External"/><Relationship Id="rId731" Type="http://schemas.openxmlformats.org/officeDocument/2006/relationships/hyperlink" Target="http://www.brookhavenpres.com/" TargetMode="External"/><Relationship Id="rId738" Type="http://schemas.openxmlformats.org/officeDocument/2006/relationships/hyperlink" Target="https://archive.is/K1YJw" TargetMode="External"/><Relationship Id="rId737" Type="http://schemas.openxmlformats.org/officeDocument/2006/relationships/hyperlink" Target="http://www.intown.org/" TargetMode="External"/><Relationship Id="rId736" Type="http://schemas.openxmlformats.org/officeDocument/2006/relationships/hyperlink" Target="https://archive.is/Yde6K" TargetMode="External"/><Relationship Id="rId735" Type="http://schemas.openxmlformats.org/officeDocument/2006/relationships/hyperlink" Target="http://www.citychurcheastside.org/" TargetMode="External"/><Relationship Id="rId730" Type="http://schemas.openxmlformats.org/officeDocument/2006/relationships/hyperlink" Target="https://archive.is/1nnzA" TargetMode="External"/><Relationship Id="rId1320" Type="http://schemas.openxmlformats.org/officeDocument/2006/relationships/hyperlink" Target="https://archive.ph/32h40" TargetMode="External"/><Relationship Id="rId1321" Type="http://schemas.openxmlformats.org/officeDocument/2006/relationships/hyperlink" Target="http://www.gracedc.net/" TargetMode="External"/><Relationship Id="rId1322" Type="http://schemas.openxmlformats.org/officeDocument/2006/relationships/hyperlink" Target="https://archive.ph/32h40" TargetMode="External"/><Relationship Id="rId1356" Type="http://schemas.openxmlformats.org/officeDocument/2006/relationships/hyperlink" Target="https://drive.google.com/file/d/1nztW8EFFX7gKalO8v4jEv0KbkFkLtJN1/view?usp=drive_link" TargetMode="External"/><Relationship Id="rId1357" Type="http://schemas.openxmlformats.org/officeDocument/2006/relationships/hyperlink" Target="http://mcleanpres.org/" TargetMode="External"/><Relationship Id="rId1358" Type="http://schemas.openxmlformats.org/officeDocument/2006/relationships/hyperlink" Target="https://drive.google.com/file/d/1nztW8EFFX7gKalO8v4jEv0KbkFkLtJN1/view?usp=drive_link" TargetMode="External"/><Relationship Id="rId1359" Type="http://schemas.openxmlformats.org/officeDocument/2006/relationships/hyperlink" Target="http://mcleanpres.org/" TargetMode="External"/><Relationship Id="rId767" Type="http://schemas.openxmlformats.org/officeDocument/2006/relationships/hyperlink" Target="http://www.intown.org/" TargetMode="External"/><Relationship Id="rId766" Type="http://schemas.openxmlformats.org/officeDocument/2006/relationships/hyperlink" Target="https://archive.is/K1YJw" TargetMode="External"/><Relationship Id="rId765" Type="http://schemas.openxmlformats.org/officeDocument/2006/relationships/hyperlink" Target="http://www.intown.org/" TargetMode="External"/><Relationship Id="rId764" Type="http://schemas.openxmlformats.org/officeDocument/2006/relationships/hyperlink" Target="https://archive.is/K1YJw" TargetMode="External"/><Relationship Id="rId769" Type="http://schemas.openxmlformats.org/officeDocument/2006/relationships/hyperlink" Target="http://www.newcitydtl.org/" TargetMode="External"/><Relationship Id="rId768" Type="http://schemas.openxmlformats.org/officeDocument/2006/relationships/hyperlink" Target="https://archive.is/K1YJw" TargetMode="External"/><Relationship Id="rId1350" Type="http://schemas.openxmlformats.org/officeDocument/2006/relationships/hyperlink" Target="https://drive.google.com/file/d/1nztW8EFFX7gKalO8v4jEv0KbkFkLtJN1/view?usp=drive_link" TargetMode="External"/><Relationship Id="rId1351" Type="http://schemas.openxmlformats.org/officeDocument/2006/relationships/hyperlink" Target="http://mcleanpres.org/" TargetMode="External"/><Relationship Id="rId763" Type="http://schemas.openxmlformats.org/officeDocument/2006/relationships/hyperlink" Target="http://www.intown.org/" TargetMode="External"/><Relationship Id="rId1352" Type="http://schemas.openxmlformats.org/officeDocument/2006/relationships/hyperlink" Target="https://drive.google.com/file/d/1nztW8EFFX7gKalO8v4jEv0KbkFkLtJN1/view?usp=drive_link" TargetMode="External"/><Relationship Id="rId762" Type="http://schemas.openxmlformats.org/officeDocument/2006/relationships/hyperlink" Target="https://archive.is/K1YJw" TargetMode="External"/><Relationship Id="rId1353" Type="http://schemas.openxmlformats.org/officeDocument/2006/relationships/hyperlink" Target="http://mcleanpres.org/" TargetMode="External"/><Relationship Id="rId761" Type="http://schemas.openxmlformats.org/officeDocument/2006/relationships/hyperlink" Target="http://www.intown.org/" TargetMode="External"/><Relationship Id="rId1354" Type="http://schemas.openxmlformats.org/officeDocument/2006/relationships/hyperlink" Target="https://drive.google.com/file/d/1nztW8EFFX7gKalO8v4jEv0KbkFkLtJN1/view?usp=drive_link" TargetMode="External"/><Relationship Id="rId760" Type="http://schemas.openxmlformats.org/officeDocument/2006/relationships/hyperlink" Target="https://archive.is/K1YJw" TargetMode="External"/><Relationship Id="rId1355" Type="http://schemas.openxmlformats.org/officeDocument/2006/relationships/hyperlink" Target="http://mcleanpres.org/" TargetMode="External"/><Relationship Id="rId1345" Type="http://schemas.openxmlformats.org/officeDocument/2006/relationships/hyperlink" Target="http://mcleanpres.org/" TargetMode="External"/><Relationship Id="rId1346" Type="http://schemas.openxmlformats.org/officeDocument/2006/relationships/hyperlink" Target="https://drive.google.com/file/d/1nztW8EFFX7gKalO8v4jEv0KbkFkLtJN1/view?usp=drive_link" TargetMode="External"/><Relationship Id="rId1347" Type="http://schemas.openxmlformats.org/officeDocument/2006/relationships/hyperlink" Target="http://mcleanpres.org/" TargetMode="External"/><Relationship Id="rId1348" Type="http://schemas.openxmlformats.org/officeDocument/2006/relationships/hyperlink" Target="https://drive.google.com/file/d/1nztW8EFFX7gKalO8v4jEv0KbkFkLtJN1/view?usp=drive_link" TargetMode="External"/><Relationship Id="rId1349" Type="http://schemas.openxmlformats.org/officeDocument/2006/relationships/hyperlink" Target="http://mcleanpres.org/" TargetMode="External"/><Relationship Id="rId756" Type="http://schemas.openxmlformats.org/officeDocument/2006/relationships/hyperlink" Target="https://archive.is/K1YJw" TargetMode="External"/><Relationship Id="rId755" Type="http://schemas.openxmlformats.org/officeDocument/2006/relationships/hyperlink" Target="http://www.intown.org/" TargetMode="External"/><Relationship Id="rId754" Type="http://schemas.openxmlformats.org/officeDocument/2006/relationships/hyperlink" Target="https://archive.is/K1YJw" TargetMode="External"/><Relationship Id="rId753" Type="http://schemas.openxmlformats.org/officeDocument/2006/relationships/hyperlink" Target="http://www.intown.org/" TargetMode="External"/><Relationship Id="rId759" Type="http://schemas.openxmlformats.org/officeDocument/2006/relationships/hyperlink" Target="http://www.intown.org/" TargetMode="External"/><Relationship Id="rId758" Type="http://schemas.openxmlformats.org/officeDocument/2006/relationships/hyperlink" Target="https://archive.is/K1YJw" TargetMode="External"/><Relationship Id="rId757" Type="http://schemas.openxmlformats.org/officeDocument/2006/relationships/hyperlink" Target="http://www.intown.org/" TargetMode="External"/><Relationship Id="rId1340" Type="http://schemas.openxmlformats.org/officeDocument/2006/relationships/hyperlink" Target="https://archive.ph/32h40" TargetMode="External"/><Relationship Id="rId752" Type="http://schemas.openxmlformats.org/officeDocument/2006/relationships/hyperlink" Target="https://archive.is/K1YJw" TargetMode="External"/><Relationship Id="rId1341" Type="http://schemas.openxmlformats.org/officeDocument/2006/relationships/hyperlink" Target="http://www.gracedc.net/" TargetMode="External"/><Relationship Id="rId751" Type="http://schemas.openxmlformats.org/officeDocument/2006/relationships/hyperlink" Target="http://www.intown.org/" TargetMode="External"/><Relationship Id="rId1342" Type="http://schemas.openxmlformats.org/officeDocument/2006/relationships/hyperlink" Target="https://archive.ph/AWt57" TargetMode="External"/><Relationship Id="rId750" Type="http://schemas.openxmlformats.org/officeDocument/2006/relationships/hyperlink" Target="https://archive.is/K1YJw" TargetMode="External"/><Relationship Id="rId1343" Type="http://schemas.openxmlformats.org/officeDocument/2006/relationships/hyperlink" Target="http://mcleanpres.org/" TargetMode="External"/><Relationship Id="rId1344" Type="http://schemas.openxmlformats.org/officeDocument/2006/relationships/hyperlink" Target="https://drive.google.com/file/d/1nztW8EFFX7gKalO8v4jEv0KbkFkLtJN1/view?usp=drive_link" TargetMode="External"/><Relationship Id="rId709" Type="http://schemas.openxmlformats.org/officeDocument/2006/relationships/hyperlink" Target="http://www.atlantawestside.org/" TargetMode="External"/><Relationship Id="rId708" Type="http://schemas.openxmlformats.org/officeDocument/2006/relationships/hyperlink" Target="https://drive.google.com/drive/folders/1tQoIgCvo2S_Cyrsbs_ms6shEN5wZQiXI?usp=drive_link" TargetMode="External"/><Relationship Id="rId707" Type="http://schemas.openxmlformats.org/officeDocument/2006/relationships/hyperlink" Target="http://www.atlantawestside.org/" TargetMode="External"/><Relationship Id="rId706" Type="http://schemas.openxmlformats.org/officeDocument/2006/relationships/hyperlink" Target="https://drive.google.com/drive/folders/1tQoIgCvo2S_Cyrsbs_ms6shEN5wZQiXI?usp=drive_link" TargetMode="External"/><Relationship Id="rId701" Type="http://schemas.openxmlformats.org/officeDocument/2006/relationships/hyperlink" Target="http://www.atlantawestside.org/" TargetMode="External"/><Relationship Id="rId700" Type="http://schemas.openxmlformats.org/officeDocument/2006/relationships/hyperlink" Target="https://drive.google.com/drive/folders/1tQoIgCvo2S_Cyrsbs_ms6shEN5wZQiXI?usp=drive_link" TargetMode="External"/><Relationship Id="rId705" Type="http://schemas.openxmlformats.org/officeDocument/2006/relationships/hyperlink" Target="http://www.atlantawestside.org/" TargetMode="External"/><Relationship Id="rId704" Type="http://schemas.openxmlformats.org/officeDocument/2006/relationships/hyperlink" Target="https://drive.google.com/drive/folders/1tQoIgCvo2S_Cyrsbs_ms6shEN5wZQiXI?usp=drive_link" TargetMode="External"/><Relationship Id="rId703" Type="http://schemas.openxmlformats.org/officeDocument/2006/relationships/hyperlink" Target="http://www.atlantawestside.org/" TargetMode="External"/><Relationship Id="rId702" Type="http://schemas.openxmlformats.org/officeDocument/2006/relationships/hyperlink" Target="https://drive.google.com/drive/folders/1tQoIgCvo2S_Cyrsbs_ms6shEN5wZQiXI?usp=drive_link" TargetMode="External"/><Relationship Id="rId1312" Type="http://schemas.openxmlformats.org/officeDocument/2006/relationships/hyperlink" Target="https://archive.ph/AWt57" TargetMode="External"/><Relationship Id="rId1313" Type="http://schemas.openxmlformats.org/officeDocument/2006/relationships/hyperlink" Target="http://www.gracedc.net/" TargetMode="External"/><Relationship Id="rId1314" Type="http://schemas.openxmlformats.org/officeDocument/2006/relationships/hyperlink" Target="https://archive.ph/32h40" TargetMode="External"/><Relationship Id="rId1315" Type="http://schemas.openxmlformats.org/officeDocument/2006/relationships/hyperlink" Target="http://www.gracedc.net/" TargetMode="External"/><Relationship Id="rId1316" Type="http://schemas.openxmlformats.org/officeDocument/2006/relationships/hyperlink" Target="https://archive.ph/32h40" TargetMode="External"/><Relationship Id="rId1317" Type="http://schemas.openxmlformats.org/officeDocument/2006/relationships/hyperlink" Target="http://www.gracedc.net/" TargetMode="External"/><Relationship Id="rId1318" Type="http://schemas.openxmlformats.org/officeDocument/2006/relationships/hyperlink" Target="https://archive.ph/32h40" TargetMode="External"/><Relationship Id="rId1319" Type="http://schemas.openxmlformats.org/officeDocument/2006/relationships/hyperlink" Target="http://www.gracedc.net/" TargetMode="External"/><Relationship Id="rId729" Type="http://schemas.openxmlformats.org/officeDocument/2006/relationships/hyperlink" Target="http://www.brookhavenpres.com/" TargetMode="External"/><Relationship Id="rId728" Type="http://schemas.openxmlformats.org/officeDocument/2006/relationships/hyperlink" Target="https://archive.is/1nnzA" TargetMode="External"/><Relationship Id="rId723" Type="http://schemas.openxmlformats.org/officeDocument/2006/relationships/hyperlink" Target="http://www.brookhavenpres.com/" TargetMode="External"/><Relationship Id="rId722" Type="http://schemas.openxmlformats.org/officeDocument/2006/relationships/hyperlink" Target="https://archive.is/1nnzA" TargetMode="External"/><Relationship Id="rId721" Type="http://schemas.openxmlformats.org/officeDocument/2006/relationships/hyperlink" Target="http://www.brookhavenpres.com/" TargetMode="External"/><Relationship Id="rId720" Type="http://schemas.openxmlformats.org/officeDocument/2006/relationships/hyperlink" Target="https://archive.is/1nnzA" TargetMode="External"/><Relationship Id="rId727" Type="http://schemas.openxmlformats.org/officeDocument/2006/relationships/hyperlink" Target="http://www.brookhavenpres.com/" TargetMode="External"/><Relationship Id="rId726" Type="http://schemas.openxmlformats.org/officeDocument/2006/relationships/hyperlink" Target="https://archive.is/1nnzA" TargetMode="External"/><Relationship Id="rId725" Type="http://schemas.openxmlformats.org/officeDocument/2006/relationships/hyperlink" Target="http://www.brookhavenpres.com/" TargetMode="External"/><Relationship Id="rId724" Type="http://schemas.openxmlformats.org/officeDocument/2006/relationships/hyperlink" Target="https://archive.is/1nnzA" TargetMode="External"/><Relationship Id="rId1310" Type="http://schemas.openxmlformats.org/officeDocument/2006/relationships/hyperlink" Target="https://archive.ph/AWt57" TargetMode="External"/><Relationship Id="rId1311" Type="http://schemas.openxmlformats.org/officeDocument/2006/relationships/hyperlink" Target="http://www.gracedc.net/" TargetMode="External"/><Relationship Id="rId1301" Type="http://schemas.openxmlformats.org/officeDocument/2006/relationships/hyperlink" Target="http://www.gracedc.net/" TargetMode="External"/><Relationship Id="rId1302" Type="http://schemas.openxmlformats.org/officeDocument/2006/relationships/hyperlink" Target="https://archive.ph/32h40" TargetMode="External"/><Relationship Id="rId1303" Type="http://schemas.openxmlformats.org/officeDocument/2006/relationships/hyperlink" Target="http://www.gracedc.net/" TargetMode="External"/><Relationship Id="rId1304" Type="http://schemas.openxmlformats.org/officeDocument/2006/relationships/hyperlink" Target="https://archive.ph/IpmrH" TargetMode="External"/><Relationship Id="rId1305" Type="http://schemas.openxmlformats.org/officeDocument/2006/relationships/hyperlink" Target="http://www.gracedc.net/" TargetMode="External"/><Relationship Id="rId1306" Type="http://schemas.openxmlformats.org/officeDocument/2006/relationships/hyperlink" Target="https://archive.ph/AWt57" TargetMode="External"/><Relationship Id="rId1307" Type="http://schemas.openxmlformats.org/officeDocument/2006/relationships/hyperlink" Target="http://www.gracedc.net/" TargetMode="External"/><Relationship Id="rId1308" Type="http://schemas.openxmlformats.org/officeDocument/2006/relationships/hyperlink" Target="https://archive.ph/AWt57" TargetMode="External"/><Relationship Id="rId1309" Type="http://schemas.openxmlformats.org/officeDocument/2006/relationships/hyperlink" Target="http://www.gracedc.net/" TargetMode="External"/><Relationship Id="rId719" Type="http://schemas.openxmlformats.org/officeDocument/2006/relationships/hyperlink" Target="http://www.brookhavenpres.com/" TargetMode="External"/><Relationship Id="rId718" Type="http://schemas.openxmlformats.org/officeDocument/2006/relationships/hyperlink" Target="https://archive.is/1nnzA" TargetMode="External"/><Relationship Id="rId717" Type="http://schemas.openxmlformats.org/officeDocument/2006/relationships/hyperlink" Target="http://www.brookhavenpres.com/" TargetMode="External"/><Relationship Id="rId712" Type="http://schemas.openxmlformats.org/officeDocument/2006/relationships/hyperlink" Target="https://archive.is/1nnzA" TargetMode="External"/><Relationship Id="rId711" Type="http://schemas.openxmlformats.org/officeDocument/2006/relationships/hyperlink" Target="http://www.brookhavenpres.com/" TargetMode="External"/><Relationship Id="rId710" Type="http://schemas.openxmlformats.org/officeDocument/2006/relationships/hyperlink" Target="https://drive.google.com/drive/folders/1tQoIgCvo2S_Cyrsbs_ms6shEN5wZQiXI?usp=drive_link" TargetMode="External"/><Relationship Id="rId716" Type="http://schemas.openxmlformats.org/officeDocument/2006/relationships/hyperlink" Target="https://archive.is/1nnzA" TargetMode="External"/><Relationship Id="rId715" Type="http://schemas.openxmlformats.org/officeDocument/2006/relationships/hyperlink" Target="http://www.brookhavenpres.com/" TargetMode="External"/><Relationship Id="rId714" Type="http://schemas.openxmlformats.org/officeDocument/2006/relationships/hyperlink" Target="https://archive.is/1nnzA" TargetMode="External"/><Relationship Id="rId713" Type="http://schemas.openxmlformats.org/officeDocument/2006/relationships/hyperlink" Target="http://www.brookhavenpres.com/" TargetMode="External"/><Relationship Id="rId1300" Type="http://schemas.openxmlformats.org/officeDocument/2006/relationships/hyperlink" Target="https://archive.ph/32h40" TargetMode="External"/><Relationship Id="rId1378" Type="http://schemas.openxmlformats.org/officeDocument/2006/relationships/hyperlink" Target="https://drive.google.com/file/d/1nztW8EFFX7gKalO8v4jEv0KbkFkLtJN1/view?usp=drive_link" TargetMode="External"/><Relationship Id="rId1379" Type="http://schemas.openxmlformats.org/officeDocument/2006/relationships/hyperlink" Target="http://mcleanpres.org/" TargetMode="External"/><Relationship Id="rId789" Type="http://schemas.openxmlformats.org/officeDocument/2006/relationships/hyperlink" Target="http://www.astoriachurch.org/" TargetMode="External"/><Relationship Id="rId788" Type="http://schemas.openxmlformats.org/officeDocument/2006/relationships/hyperlink" Target="https://archive.is/gIcnX" TargetMode="External"/><Relationship Id="rId787" Type="http://schemas.openxmlformats.org/officeDocument/2006/relationships/hyperlink" Target="http://poncechurch.org/" TargetMode="External"/><Relationship Id="rId786" Type="http://schemas.openxmlformats.org/officeDocument/2006/relationships/hyperlink" Target="https://archive.is/gIcnX" TargetMode="External"/><Relationship Id="rId781" Type="http://schemas.openxmlformats.org/officeDocument/2006/relationships/hyperlink" Target="http://poncechurch.org/" TargetMode="External"/><Relationship Id="rId1370" Type="http://schemas.openxmlformats.org/officeDocument/2006/relationships/hyperlink" Target="https://drive.google.com/file/d/1nztW8EFFX7gKalO8v4jEv0KbkFkLtJN1/view?usp=drive_link" TargetMode="External"/><Relationship Id="rId780" Type="http://schemas.openxmlformats.org/officeDocument/2006/relationships/hyperlink" Target="https://archive.is/gIcnX" TargetMode="External"/><Relationship Id="rId1371" Type="http://schemas.openxmlformats.org/officeDocument/2006/relationships/hyperlink" Target="http://mcleanpres.org/" TargetMode="External"/><Relationship Id="rId1372" Type="http://schemas.openxmlformats.org/officeDocument/2006/relationships/hyperlink" Target="https://drive.google.com/file/d/1nztW8EFFX7gKalO8v4jEv0KbkFkLtJN1/view?usp=drive_link" TargetMode="External"/><Relationship Id="rId1373" Type="http://schemas.openxmlformats.org/officeDocument/2006/relationships/hyperlink" Target="http://mcleanpres.org/" TargetMode="External"/><Relationship Id="rId785" Type="http://schemas.openxmlformats.org/officeDocument/2006/relationships/hyperlink" Target="http://poncechurch.org/" TargetMode="External"/><Relationship Id="rId1374" Type="http://schemas.openxmlformats.org/officeDocument/2006/relationships/hyperlink" Target="https://drive.google.com/file/d/1nztW8EFFX7gKalO8v4jEv0KbkFkLtJN1/view?usp=drive_link" TargetMode="External"/><Relationship Id="rId784" Type="http://schemas.openxmlformats.org/officeDocument/2006/relationships/hyperlink" Target="https://archive.is/gIcnX" TargetMode="External"/><Relationship Id="rId1375" Type="http://schemas.openxmlformats.org/officeDocument/2006/relationships/hyperlink" Target="http://mcleanpres.org/" TargetMode="External"/><Relationship Id="rId783" Type="http://schemas.openxmlformats.org/officeDocument/2006/relationships/hyperlink" Target="http://poncechurch.org/" TargetMode="External"/><Relationship Id="rId1376" Type="http://schemas.openxmlformats.org/officeDocument/2006/relationships/hyperlink" Target="https://drive.google.com/file/d/1nztW8EFFX7gKalO8v4jEv0KbkFkLtJN1/view?usp=drive_link" TargetMode="External"/><Relationship Id="rId782" Type="http://schemas.openxmlformats.org/officeDocument/2006/relationships/hyperlink" Target="https://archive.is/gIcnX" TargetMode="External"/><Relationship Id="rId1377" Type="http://schemas.openxmlformats.org/officeDocument/2006/relationships/hyperlink" Target="http://mcleanpres.org/" TargetMode="External"/><Relationship Id="rId1367" Type="http://schemas.openxmlformats.org/officeDocument/2006/relationships/hyperlink" Target="http://mcleanpres.org/" TargetMode="External"/><Relationship Id="rId1368" Type="http://schemas.openxmlformats.org/officeDocument/2006/relationships/hyperlink" Target="https://drive.google.com/file/d/1nztW8EFFX7gKalO8v4jEv0KbkFkLtJN1/view?usp=drive_link" TargetMode="External"/><Relationship Id="rId1369" Type="http://schemas.openxmlformats.org/officeDocument/2006/relationships/hyperlink" Target="http://mcleanpres.org/" TargetMode="External"/><Relationship Id="rId778" Type="http://schemas.openxmlformats.org/officeDocument/2006/relationships/hyperlink" Target="https://archive.is/gIcnX" TargetMode="External"/><Relationship Id="rId777" Type="http://schemas.openxmlformats.org/officeDocument/2006/relationships/hyperlink" Target="http://poncechurch.org/" TargetMode="External"/><Relationship Id="rId776" Type="http://schemas.openxmlformats.org/officeDocument/2006/relationships/hyperlink" Target="https://archive.is/gIcnX" TargetMode="External"/><Relationship Id="rId775" Type="http://schemas.openxmlformats.org/officeDocument/2006/relationships/hyperlink" Target="http://poncechurch.org/" TargetMode="External"/><Relationship Id="rId779" Type="http://schemas.openxmlformats.org/officeDocument/2006/relationships/hyperlink" Target="http://poncechurch.org/" TargetMode="External"/><Relationship Id="rId770" Type="http://schemas.openxmlformats.org/officeDocument/2006/relationships/hyperlink" Target="https://archive.ph/2d1yk" TargetMode="External"/><Relationship Id="rId1360" Type="http://schemas.openxmlformats.org/officeDocument/2006/relationships/hyperlink" Target="https://drive.google.com/file/d/1nztW8EFFX7gKalO8v4jEv0KbkFkLtJN1/view?usp=drive_link" TargetMode="External"/><Relationship Id="rId1361" Type="http://schemas.openxmlformats.org/officeDocument/2006/relationships/hyperlink" Target="http://mcleanpres.org/" TargetMode="External"/><Relationship Id="rId1362" Type="http://schemas.openxmlformats.org/officeDocument/2006/relationships/hyperlink" Target="https://drive.google.com/file/d/1nztW8EFFX7gKalO8v4jEv0KbkFkLtJN1/view?usp=drive_link" TargetMode="External"/><Relationship Id="rId774" Type="http://schemas.openxmlformats.org/officeDocument/2006/relationships/hyperlink" Target="https://archive.is/nk7yn" TargetMode="External"/><Relationship Id="rId1363" Type="http://schemas.openxmlformats.org/officeDocument/2006/relationships/hyperlink" Target="http://mcleanpres.org/" TargetMode="External"/><Relationship Id="rId773" Type="http://schemas.openxmlformats.org/officeDocument/2006/relationships/hyperlink" Target="http://www.parkviewchurch.net/" TargetMode="External"/><Relationship Id="rId1364" Type="http://schemas.openxmlformats.org/officeDocument/2006/relationships/hyperlink" Target="https://drive.google.com/file/d/1nztW8EFFX7gKalO8v4jEv0KbkFkLtJN1/view?usp=drive_link" TargetMode="External"/><Relationship Id="rId772" Type="http://schemas.openxmlformats.org/officeDocument/2006/relationships/hyperlink" Target="https://archive.ph/2d1yk" TargetMode="External"/><Relationship Id="rId1365" Type="http://schemas.openxmlformats.org/officeDocument/2006/relationships/hyperlink" Target="http://mcleanpres.org/" TargetMode="External"/><Relationship Id="rId771" Type="http://schemas.openxmlformats.org/officeDocument/2006/relationships/hyperlink" Target="http://www.newcitydtl.org/" TargetMode="External"/><Relationship Id="rId1366" Type="http://schemas.openxmlformats.org/officeDocument/2006/relationships/hyperlink" Target="https://drive.google.com/file/d/1nztW8EFFX7gKalO8v4jEv0KbkFkLtJN1/view?usp=drive_link" TargetMode="External"/><Relationship Id="rId1390" Type="http://schemas.openxmlformats.org/officeDocument/2006/relationships/hyperlink" Target="https://drive.google.com/file/d/1nztW8EFFX7gKalO8v4jEv0KbkFkLtJN1/view?usp=drive_link" TargetMode="External"/><Relationship Id="rId1391" Type="http://schemas.openxmlformats.org/officeDocument/2006/relationships/hyperlink" Target="http://mcleanpres.org/" TargetMode="External"/><Relationship Id="rId1392" Type="http://schemas.openxmlformats.org/officeDocument/2006/relationships/hyperlink" Target="https://archive.ph/FL7dN" TargetMode="External"/><Relationship Id="rId1393" Type="http://schemas.openxmlformats.org/officeDocument/2006/relationships/hyperlink" Target="http://www.newcityva.org/" TargetMode="External"/><Relationship Id="rId1394" Type="http://schemas.openxmlformats.org/officeDocument/2006/relationships/hyperlink" Target="https://archive.ph/FyGyJ" TargetMode="External"/><Relationship Id="rId1395" Type="http://schemas.openxmlformats.org/officeDocument/2006/relationships/hyperlink" Target="http://onevoicefellowship.org/" TargetMode="External"/><Relationship Id="rId1396" Type="http://schemas.openxmlformats.org/officeDocument/2006/relationships/hyperlink" Target="https://archive.ph/lBDxV" TargetMode="External"/><Relationship Id="rId1397" Type="http://schemas.openxmlformats.org/officeDocument/2006/relationships/hyperlink" Target="http://onevoicefellowship.org/" TargetMode="External"/><Relationship Id="rId1398" Type="http://schemas.openxmlformats.org/officeDocument/2006/relationships/hyperlink" Target="https://archive.ph/lBDxV" TargetMode="External"/><Relationship Id="rId1399" Type="http://schemas.openxmlformats.org/officeDocument/2006/relationships/hyperlink" Target="http://onevoicefellowship.org/" TargetMode="External"/><Relationship Id="rId1389" Type="http://schemas.openxmlformats.org/officeDocument/2006/relationships/hyperlink" Target="http://mcleanpres.org/" TargetMode="External"/><Relationship Id="rId799" Type="http://schemas.openxmlformats.org/officeDocument/2006/relationships/hyperlink" Target="http://www.emmanuelnyc.org/" TargetMode="External"/><Relationship Id="rId798" Type="http://schemas.openxmlformats.org/officeDocument/2006/relationships/hyperlink" Target="https://archive.ph/qFRTD" TargetMode="External"/><Relationship Id="rId797" Type="http://schemas.openxmlformats.org/officeDocument/2006/relationships/hyperlink" Target="http://www.emmanuelnyc.org/" TargetMode="External"/><Relationship Id="rId1380" Type="http://schemas.openxmlformats.org/officeDocument/2006/relationships/hyperlink" Target="https://drive.google.com/file/d/1nztW8EFFX7gKalO8v4jEv0KbkFkLtJN1/view?usp=drive_link" TargetMode="External"/><Relationship Id="rId792" Type="http://schemas.openxmlformats.org/officeDocument/2006/relationships/hyperlink" Target="https://archive.ph/bocJM" TargetMode="External"/><Relationship Id="rId1381" Type="http://schemas.openxmlformats.org/officeDocument/2006/relationships/hyperlink" Target="http://mcleanpres.org/" TargetMode="External"/><Relationship Id="rId791" Type="http://schemas.openxmlformats.org/officeDocument/2006/relationships/hyperlink" Target="http://www.astoriachurch.org/" TargetMode="External"/><Relationship Id="rId1382" Type="http://schemas.openxmlformats.org/officeDocument/2006/relationships/hyperlink" Target="https://drive.google.com/file/d/1nztW8EFFX7gKalO8v4jEv0KbkFkLtJN1/view?usp=drive_link" TargetMode="External"/><Relationship Id="rId790" Type="http://schemas.openxmlformats.org/officeDocument/2006/relationships/hyperlink" Target="https://archive.ph/bocJM" TargetMode="External"/><Relationship Id="rId1383" Type="http://schemas.openxmlformats.org/officeDocument/2006/relationships/hyperlink" Target="http://mcleanpres.org/" TargetMode="External"/><Relationship Id="rId1384" Type="http://schemas.openxmlformats.org/officeDocument/2006/relationships/hyperlink" Target="https://drive.google.com/file/d/1nztW8EFFX7gKalO8v4jEv0KbkFkLtJN1/view?usp=drive_link" TargetMode="External"/><Relationship Id="rId796" Type="http://schemas.openxmlformats.org/officeDocument/2006/relationships/hyperlink" Target="https://archive.ph/Dwizp" TargetMode="External"/><Relationship Id="rId1385" Type="http://schemas.openxmlformats.org/officeDocument/2006/relationships/hyperlink" Target="http://mcleanpres.org/" TargetMode="External"/><Relationship Id="rId795" Type="http://schemas.openxmlformats.org/officeDocument/2006/relationships/hyperlink" Target="http://www.cityonahill.nyc/" TargetMode="External"/><Relationship Id="rId1386" Type="http://schemas.openxmlformats.org/officeDocument/2006/relationships/hyperlink" Target="https://drive.google.com/file/d/1nztW8EFFX7gKalO8v4jEv0KbkFkLtJN1/view?usp=drive_link" TargetMode="External"/><Relationship Id="rId794" Type="http://schemas.openxmlformats.org/officeDocument/2006/relationships/hyperlink" Target="https://archive.ph/bocJM" TargetMode="External"/><Relationship Id="rId1387" Type="http://schemas.openxmlformats.org/officeDocument/2006/relationships/hyperlink" Target="http://mcleanpres.org/" TargetMode="External"/><Relationship Id="rId793" Type="http://schemas.openxmlformats.org/officeDocument/2006/relationships/hyperlink" Target="http://www.astoriachurch.org/" TargetMode="External"/><Relationship Id="rId1388" Type="http://schemas.openxmlformats.org/officeDocument/2006/relationships/hyperlink" Target="https://drive.google.com/file/d/1nztW8EFFX7gKalO8v4jEv0KbkFkLtJN1/view?usp=drive_link" TargetMode="External"/><Relationship Id="rId1455" Type="http://schemas.openxmlformats.org/officeDocument/2006/relationships/hyperlink" Target="http://graceandpeacecos.org/" TargetMode="External"/><Relationship Id="rId1456" Type="http://schemas.openxmlformats.org/officeDocument/2006/relationships/hyperlink" Target="https://archive.ph/rPvzf" TargetMode="External"/><Relationship Id="rId1457" Type="http://schemas.openxmlformats.org/officeDocument/2006/relationships/hyperlink" Target="http://graceandpeacecos.org/" TargetMode="External"/><Relationship Id="rId1458" Type="http://schemas.openxmlformats.org/officeDocument/2006/relationships/hyperlink" Target="https://archive.ph/rPvzf" TargetMode="External"/><Relationship Id="rId1459" Type="http://schemas.openxmlformats.org/officeDocument/2006/relationships/hyperlink" Target="http://graceandpeacecos.org/" TargetMode="External"/><Relationship Id="rId629" Type="http://schemas.openxmlformats.org/officeDocument/2006/relationships/hyperlink" Target="http://www.adventpres.org/" TargetMode="External"/><Relationship Id="rId624" Type="http://schemas.openxmlformats.org/officeDocument/2006/relationships/hyperlink" Target="https://archive.ph/3wq5M" TargetMode="External"/><Relationship Id="rId623" Type="http://schemas.openxmlformats.org/officeDocument/2006/relationships/hyperlink" Target="http://www.cccfay.com/" TargetMode="External"/><Relationship Id="rId622" Type="http://schemas.openxmlformats.org/officeDocument/2006/relationships/hyperlink" Target="https://archive.ph/3wq5M" TargetMode="External"/><Relationship Id="rId621" Type="http://schemas.openxmlformats.org/officeDocument/2006/relationships/hyperlink" Target="http://www.cccfay.com/" TargetMode="External"/><Relationship Id="rId628" Type="http://schemas.openxmlformats.org/officeDocument/2006/relationships/hyperlink" Target="https://archive.ph/XCKLZ" TargetMode="External"/><Relationship Id="rId627" Type="http://schemas.openxmlformats.org/officeDocument/2006/relationships/hyperlink" Target="http://www.trinityowasso.com/" TargetMode="External"/><Relationship Id="rId626" Type="http://schemas.openxmlformats.org/officeDocument/2006/relationships/hyperlink" Target="https://archive.ph/3wq5M" TargetMode="External"/><Relationship Id="rId625" Type="http://schemas.openxmlformats.org/officeDocument/2006/relationships/hyperlink" Target="http://www.cccfay.com/" TargetMode="External"/><Relationship Id="rId1450" Type="http://schemas.openxmlformats.org/officeDocument/2006/relationships/hyperlink" Target="https://archive.ph/PrLIW" TargetMode="External"/><Relationship Id="rId620" Type="http://schemas.openxmlformats.org/officeDocument/2006/relationships/hyperlink" Target="https://archive.ph/3wq5M" TargetMode="External"/><Relationship Id="rId1451" Type="http://schemas.openxmlformats.org/officeDocument/2006/relationships/hyperlink" Target="http://graceandpeacecos.org/" TargetMode="External"/><Relationship Id="rId1452" Type="http://schemas.openxmlformats.org/officeDocument/2006/relationships/hyperlink" Target="https://archive.ph/rPvzf" TargetMode="External"/><Relationship Id="rId1453" Type="http://schemas.openxmlformats.org/officeDocument/2006/relationships/hyperlink" Target="http://graceandpeacecos.org/" TargetMode="External"/><Relationship Id="rId1454" Type="http://schemas.openxmlformats.org/officeDocument/2006/relationships/hyperlink" Target="https://archive.ph/rPvzf" TargetMode="External"/><Relationship Id="rId1444" Type="http://schemas.openxmlformats.org/officeDocument/2006/relationships/hyperlink" Target="https://archive.ph/PrLIW" TargetMode="External"/><Relationship Id="rId1445" Type="http://schemas.openxmlformats.org/officeDocument/2006/relationships/hyperlink" Target="http://www.denverpres.org/" TargetMode="External"/><Relationship Id="rId1446" Type="http://schemas.openxmlformats.org/officeDocument/2006/relationships/hyperlink" Target="https://archive.ph/PrLIW" TargetMode="External"/><Relationship Id="rId1447" Type="http://schemas.openxmlformats.org/officeDocument/2006/relationships/hyperlink" Target="http://www.denverpres.org/" TargetMode="External"/><Relationship Id="rId1448" Type="http://schemas.openxmlformats.org/officeDocument/2006/relationships/hyperlink" Target="https://archive.ph/PrLIW" TargetMode="External"/><Relationship Id="rId1449" Type="http://schemas.openxmlformats.org/officeDocument/2006/relationships/hyperlink" Target="http://www.denverpres.org/" TargetMode="External"/><Relationship Id="rId619" Type="http://schemas.openxmlformats.org/officeDocument/2006/relationships/hyperlink" Target="http://www.cccfay.com/" TargetMode="External"/><Relationship Id="rId618" Type="http://schemas.openxmlformats.org/officeDocument/2006/relationships/hyperlink" Target="https://archive.ph/3wq5M" TargetMode="External"/><Relationship Id="rId613" Type="http://schemas.openxmlformats.org/officeDocument/2006/relationships/hyperlink" Target="http://www.cccfay.com/" TargetMode="External"/><Relationship Id="rId612" Type="http://schemas.openxmlformats.org/officeDocument/2006/relationships/hyperlink" Target="https://archive.ph/sNQ2r" TargetMode="External"/><Relationship Id="rId611" Type="http://schemas.openxmlformats.org/officeDocument/2006/relationships/hyperlink" Target="http://www.gracemillsriver.org/" TargetMode="External"/><Relationship Id="rId610" Type="http://schemas.openxmlformats.org/officeDocument/2006/relationships/hyperlink" Target="https://archive.ph/sNQ2r" TargetMode="External"/><Relationship Id="rId617" Type="http://schemas.openxmlformats.org/officeDocument/2006/relationships/hyperlink" Target="http://www.cccfay.com/" TargetMode="External"/><Relationship Id="rId616" Type="http://schemas.openxmlformats.org/officeDocument/2006/relationships/hyperlink" Target="https://archive.ph/3wq5M" TargetMode="External"/><Relationship Id="rId615" Type="http://schemas.openxmlformats.org/officeDocument/2006/relationships/hyperlink" Target="http://www.cccfay.com/" TargetMode="External"/><Relationship Id="rId614" Type="http://schemas.openxmlformats.org/officeDocument/2006/relationships/hyperlink" Target="https://archive.ph/3wq5M" TargetMode="External"/><Relationship Id="rId1440" Type="http://schemas.openxmlformats.org/officeDocument/2006/relationships/hyperlink" Target="https://archive.ph/E0fnq" TargetMode="External"/><Relationship Id="rId1441" Type="http://schemas.openxmlformats.org/officeDocument/2006/relationships/hyperlink" Target="http://newcityep.com/" TargetMode="External"/><Relationship Id="rId1442" Type="http://schemas.openxmlformats.org/officeDocument/2006/relationships/hyperlink" Target="https://archive.ph/fqrUg" TargetMode="External"/><Relationship Id="rId1443" Type="http://schemas.openxmlformats.org/officeDocument/2006/relationships/hyperlink" Target="http://www.denverpres.org/" TargetMode="External"/><Relationship Id="rId1477" Type="http://schemas.openxmlformats.org/officeDocument/2006/relationships/hyperlink" Target="http://www.saintpats.church/" TargetMode="External"/><Relationship Id="rId1478" Type="http://schemas.openxmlformats.org/officeDocument/2006/relationships/hyperlink" Target="https://drive.google.com/file/d/1dRW8dbjutt6RZHltJ7oNs62dZDyTjNEY/view?usp=drive_link" TargetMode="External"/><Relationship Id="rId1479" Type="http://schemas.openxmlformats.org/officeDocument/2006/relationships/hyperlink" Target="http://www.saintpats.church/" TargetMode="External"/><Relationship Id="rId646" Type="http://schemas.openxmlformats.org/officeDocument/2006/relationships/hyperlink" Target="https://archive.ph/Ff3FX" TargetMode="External"/><Relationship Id="rId645" Type="http://schemas.openxmlformats.org/officeDocument/2006/relationships/hyperlink" Target="http://www.cornerstonehouston.com/" TargetMode="External"/><Relationship Id="rId644" Type="http://schemas.openxmlformats.org/officeDocument/2006/relationships/hyperlink" Target="https://archive.ph/Ff3FX" TargetMode="External"/><Relationship Id="rId643" Type="http://schemas.openxmlformats.org/officeDocument/2006/relationships/hyperlink" Target="http://www.cornerstonehouston.com/" TargetMode="External"/><Relationship Id="rId649" Type="http://schemas.openxmlformats.org/officeDocument/2006/relationships/hyperlink" Target="http://www.cornerstonehouston.com/" TargetMode="External"/><Relationship Id="rId648" Type="http://schemas.openxmlformats.org/officeDocument/2006/relationships/hyperlink" Target="https://archive.ph/Ff3FX" TargetMode="External"/><Relationship Id="rId647" Type="http://schemas.openxmlformats.org/officeDocument/2006/relationships/hyperlink" Target="http://www.cornerstonehouston.com/" TargetMode="External"/><Relationship Id="rId1470" Type="http://schemas.openxmlformats.org/officeDocument/2006/relationships/hyperlink" Target="https://archive.ph/DkIiM" TargetMode="External"/><Relationship Id="rId1471" Type="http://schemas.openxmlformats.org/officeDocument/2006/relationships/hyperlink" Target="http://www.rmpca.org/" TargetMode="External"/><Relationship Id="rId1472" Type="http://schemas.openxmlformats.org/officeDocument/2006/relationships/hyperlink" Target="https://archive.ph/ZjofY" TargetMode="External"/><Relationship Id="rId642" Type="http://schemas.openxmlformats.org/officeDocument/2006/relationships/hyperlink" Target="https://archive.ph/4U9yp" TargetMode="External"/><Relationship Id="rId1473" Type="http://schemas.openxmlformats.org/officeDocument/2006/relationships/hyperlink" Target="http://www.saintpats.church/" TargetMode="External"/><Relationship Id="rId641" Type="http://schemas.openxmlformats.org/officeDocument/2006/relationships/hyperlink" Target="http://www.cpchouston.org/" TargetMode="External"/><Relationship Id="rId1474" Type="http://schemas.openxmlformats.org/officeDocument/2006/relationships/hyperlink" Target="https://drive.google.com/file/d/1dRW8dbjutt6RZHltJ7oNs62dZDyTjNEY/view?usp=drive_link" TargetMode="External"/><Relationship Id="rId640" Type="http://schemas.openxmlformats.org/officeDocument/2006/relationships/hyperlink" Target="https://archive.ph/eWkgs" TargetMode="External"/><Relationship Id="rId1475" Type="http://schemas.openxmlformats.org/officeDocument/2006/relationships/hyperlink" Target="http://www.saintpats.church/" TargetMode="External"/><Relationship Id="rId1476" Type="http://schemas.openxmlformats.org/officeDocument/2006/relationships/hyperlink" Target="https://drive.google.com/file/d/1dRW8dbjutt6RZHltJ7oNs62dZDyTjNEY/view?usp=drive_link" TargetMode="External"/><Relationship Id="rId1466" Type="http://schemas.openxmlformats.org/officeDocument/2006/relationships/hyperlink" Target="https://archive.ph/fhNXP" TargetMode="External"/><Relationship Id="rId1467" Type="http://schemas.openxmlformats.org/officeDocument/2006/relationships/hyperlink" Target="http://www.gracefortcollins.org/" TargetMode="External"/><Relationship Id="rId1468" Type="http://schemas.openxmlformats.org/officeDocument/2006/relationships/hyperlink" Target="https://archive.ph/DkIiM" TargetMode="External"/><Relationship Id="rId1469" Type="http://schemas.openxmlformats.org/officeDocument/2006/relationships/hyperlink" Target="http://www.gracefortcollins.org/" TargetMode="External"/><Relationship Id="rId635" Type="http://schemas.openxmlformats.org/officeDocument/2006/relationships/hyperlink" Target="http://www.bapc.org/" TargetMode="External"/><Relationship Id="rId634" Type="http://schemas.openxmlformats.org/officeDocument/2006/relationships/hyperlink" Target="https://archive.ph/jrsQG" TargetMode="External"/><Relationship Id="rId633" Type="http://schemas.openxmlformats.org/officeDocument/2006/relationships/hyperlink" Target="http://www.adventpres.org/" TargetMode="External"/><Relationship Id="rId632" Type="http://schemas.openxmlformats.org/officeDocument/2006/relationships/hyperlink" Target="https://archive.ph/jrsQG" TargetMode="External"/><Relationship Id="rId639" Type="http://schemas.openxmlformats.org/officeDocument/2006/relationships/hyperlink" Target="http://www.bapc.org/" TargetMode="External"/><Relationship Id="rId638" Type="http://schemas.openxmlformats.org/officeDocument/2006/relationships/hyperlink" Target="https://archive.ph/eWkgs" TargetMode="External"/><Relationship Id="rId637" Type="http://schemas.openxmlformats.org/officeDocument/2006/relationships/hyperlink" Target="http://www.bapc.org/" TargetMode="External"/><Relationship Id="rId636" Type="http://schemas.openxmlformats.org/officeDocument/2006/relationships/hyperlink" Target="https://archive.ph/eWkgs" TargetMode="External"/><Relationship Id="rId1460" Type="http://schemas.openxmlformats.org/officeDocument/2006/relationships/hyperlink" Target="https://archive.ph/rPvzf" TargetMode="External"/><Relationship Id="rId1461" Type="http://schemas.openxmlformats.org/officeDocument/2006/relationships/hyperlink" Target="http://gpchurchdenver.org/" TargetMode="External"/><Relationship Id="rId631" Type="http://schemas.openxmlformats.org/officeDocument/2006/relationships/hyperlink" Target="http://www.adventpres.org/" TargetMode="External"/><Relationship Id="rId1462" Type="http://schemas.openxmlformats.org/officeDocument/2006/relationships/hyperlink" Target="https://archive.ph/fhNXP" TargetMode="External"/><Relationship Id="rId630" Type="http://schemas.openxmlformats.org/officeDocument/2006/relationships/hyperlink" Target="https://archive.ph/jrsQG" TargetMode="External"/><Relationship Id="rId1463" Type="http://schemas.openxmlformats.org/officeDocument/2006/relationships/hyperlink" Target="http://gpchurchdenver.org/" TargetMode="External"/><Relationship Id="rId1464" Type="http://schemas.openxmlformats.org/officeDocument/2006/relationships/hyperlink" Target="https://archive.ph/fhNXP" TargetMode="External"/><Relationship Id="rId1465" Type="http://schemas.openxmlformats.org/officeDocument/2006/relationships/hyperlink" Target="http://gpchurchdenver.org/" TargetMode="External"/><Relationship Id="rId1411" Type="http://schemas.openxmlformats.org/officeDocument/2006/relationships/hyperlink" Target="http://www.southwood.org/" TargetMode="External"/><Relationship Id="rId1412" Type="http://schemas.openxmlformats.org/officeDocument/2006/relationships/hyperlink" Target="https://archive.ph/W7au0" TargetMode="External"/><Relationship Id="rId1413" Type="http://schemas.openxmlformats.org/officeDocument/2006/relationships/hyperlink" Target="http://www.southwood.org/" TargetMode="External"/><Relationship Id="rId1414" Type="http://schemas.openxmlformats.org/officeDocument/2006/relationships/hyperlink" Target="https://archive.ph/W7au0" TargetMode="External"/><Relationship Id="rId1415" Type="http://schemas.openxmlformats.org/officeDocument/2006/relationships/hyperlink" Target="http://www.southwood.org/" TargetMode="External"/><Relationship Id="rId1416" Type="http://schemas.openxmlformats.org/officeDocument/2006/relationships/hyperlink" Target="https://archive.ph/W7au0" TargetMode="External"/><Relationship Id="rId1417" Type="http://schemas.openxmlformats.org/officeDocument/2006/relationships/hyperlink" Target="http://www.southwood.org/" TargetMode="External"/><Relationship Id="rId1418" Type="http://schemas.openxmlformats.org/officeDocument/2006/relationships/hyperlink" Target="https://archive.ph/W7au0" TargetMode="External"/><Relationship Id="rId1419" Type="http://schemas.openxmlformats.org/officeDocument/2006/relationships/hyperlink" Target="http://www.christchurchsantafe.org/" TargetMode="External"/><Relationship Id="rId1410" Type="http://schemas.openxmlformats.org/officeDocument/2006/relationships/hyperlink" Target="https://archive.ph/W7au0" TargetMode="External"/><Relationship Id="rId1400" Type="http://schemas.openxmlformats.org/officeDocument/2006/relationships/hyperlink" Target="https://archive.ph/lBDxV" TargetMode="External"/><Relationship Id="rId1401" Type="http://schemas.openxmlformats.org/officeDocument/2006/relationships/hyperlink" Target="http://onevoicefellowship.org/" TargetMode="External"/><Relationship Id="rId1402" Type="http://schemas.openxmlformats.org/officeDocument/2006/relationships/hyperlink" Target="https://archive.ph/lBDxV" TargetMode="External"/><Relationship Id="rId1403" Type="http://schemas.openxmlformats.org/officeDocument/2006/relationships/hyperlink" Target="http://onevoicefellowship.org/" TargetMode="External"/><Relationship Id="rId1404" Type="http://schemas.openxmlformats.org/officeDocument/2006/relationships/hyperlink" Target="https://archive.ph/lBDxV" TargetMode="External"/><Relationship Id="rId1405" Type="http://schemas.openxmlformats.org/officeDocument/2006/relationships/hyperlink" Target="http://www.firstpresrussellville.com/" TargetMode="External"/><Relationship Id="rId1406" Type="http://schemas.openxmlformats.org/officeDocument/2006/relationships/hyperlink" Target="https://archive.ph/75HOs" TargetMode="External"/><Relationship Id="rId1407" Type="http://schemas.openxmlformats.org/officeDocument/2006/relationships/hyperlink" Target="http://www.northhillschurch.net/" TargetMode="External"/><Relationship Id="rId1408" Type="http://schemas.openxmlformats.org/officeDocument/2006/relationships/hyperlink" Target="https://archive.ph/9T4eA" TargetMode="External"/><Relationship Id="rId1409" Type="http://schemas.openxmlformats.org/officeDocument/2006/relationships/hyperlink" Target="http://www.southwood.org/" TargetMode="External"/><Relationship Id="rId1433" Type="http://schemas.openxmlformats.org/officeDocument/2006/relationships/hyperlink" Target="http://www.ctkpca.com/" TargetMode="External"/><Relationship Id="rId1434" Type="http://schemas.openxmlformats.org/officeDocument/2006/relationships/hyperlink" Target="https://archive.ph/E0fnq" TargetMode="External"/><Relationship Id="rId1435" Type="http://schemas.openxmlformats.org/officeDocument/2006/relationships/hyperlink" Target="http://www.ctkpca.com/" TargetMode="External"/><Relationship Id="rId1436" Type="http://schemas.openxmlformats.org/officeDocument/2006/relationships/hyperlink" Target="https://archive.ph/E0fnq" TargetMode="External"/><Relationship Id="rId1437" Type="http://schemas.openxmlformats.org/officeDocument/2006/relationships/hyperlink" Target="http://www.ctkpca.com/" TargetMode="External"/><Relationship Id="rId1438" Type="http://schemas.openxmlformats.org/officeDocument/2006/relationships/hyperlink" Target="https://archive.ph/E0fnq" TargetMode="External"/><Relationship Id="rId1439" Type="http://schemas.openxmlformats.org/officeDocument/2006/relationships/hyperlink" Target="http://www.ctkpca.com/" TargetMode="External"/><Relationship Id="rId609" Type="http://schemas.openxmlformats.org/officeDocument/2006/relationships/hyperlink" Target="http://www.gracemillsriver.org/" TargetMode="External"/><Relationship Id="rId608" Type="http://schemas.openxmlformats.org/officeDocument/2006/relationships/hyperlink" Target="https://archive.ph/sNQ2r" TargetMode="External"/><Relationship Id="rId607" Type="http://schemas.openxmlformats.org/officeDocument/2006/relationships/hyperlink" Target="http://www.gracemillsriver.org/" TargetMode="External"/><Relationship Id="rId602" Type="http://schemas.openxmlformats.org/officeDocument/2006/relationships/hyperlink" Target="https://archive.ph/sNQ2r" TargetMode="External"/><Relationship Id="rId601" Type="http://schemas.openxmlformats.org/officeDocument/2006/relationships/hyperlink" Target="http://www.gracemillsriver.org/" TargetMode="External"/><Relationship Id="rId600" Type="http://schemas.openxmlformats.org/officeDocument/2006/relationships/hyperlink" Target="https://archive.ph/sNQ2r" TargetMode="External"/><Relationship Id="rId606" Type="http://schemas.openxmlformats.org/officeDocument/2006/relationships/hyperlink" Target="https://archive.ph/sNQ2r" TargetMode="External"/><Relationship Id="rId605" Type="http://schemas.openxmlformats.org/officeDocument/2006/relationships/hyperlink" Target="http://www.gracemillsriver.org/" TargetMode="External"/><Relationship Id="rId604" Type="http://schemas.openxmlformats.org/officeDocument/2006/relationships/hyperlink" Target="https://archive.ph/sNQ2r" TargetMode="External"/><Relationship Id="rId603" Type="http://schemas.openxmlformats.org/officeDocument/2006/relationships/hyperlink" Target="http://www.gracemillsriver.org/" TargetMode="External"/><Relationship Id="rId1430" Type="http://schemas.openxmlformats.org/officeDocument/2006/relationships/hyperlink" Target="https://archive.ph/3RSnl" TargetMode="External"/><Relationship Id="rId1431" Type="http://schemas.openxmlformats.org/officeDocument/2006/relationships/hyperlink" Target="http://www.ctkpca.com/" TargetMode="External"/><Relationship Id="rId1432" Type="http://schemas.openxmlformats.org/officeDocument/2006/relationships/hyperlink" Target="https://archive.ph/E0fnq" TargetMode="External"/><Relationship Id="rId1422" Type="http://schemas.openxmlformats.org/officeDocument/2006/relationships/hyperlink" Target="https://archive.ph/6RnBN" TargetMode="External"/><Relationship Id="rId1423" Type="http://schemas.openxmlformats.org/officeDocument/2006/relationships/hyperlink" Target="http://www.christchurchsantafe.org/" TargetMode="External"/><Relationship Id="rId1424" Type="http://schemas.openxmlformats.org/officeDocument/2006/relationships/hyperlink" Target="https://archive.ph/6RnBN" TargetMode="External"/><Relationship Id="rId1425" Type="http://schemas.openxmlformats.org/officeDocument/2006/relationships/hyperlink" Target="http://www.christchurchsantafe.org/" TargetMode="External"/><Relationship Id="rId1426" Type="http://schemas.openxmlformats.org/officeDocument/2006/relationships/hyperlink" Target="https://archive.ph/6RnBN" TargetMode="External"/><Relationship Id="rId1427" Type="http://schemas.openxmlformats.org/officeDocument/2006/relationships/hyperlink" Target="http://www.christchurchsantafe.org/" TargetMode="External"/><Relationship Id="rId1428" Type="http://schemas.openxmlformats.org/officeDocument/2006/relationships/hyperlink" Target="https://archive.ph/3RSnl" TargetMode="External"/><Relationship Id="rId1429" Type="http://schemas.openxmlformats.org/officeDocument/2006/relationships/hyperlink" Target="http://www.christchurchsantafe.org/" TargetMode="External"/><Relationship Id="rId1420" Type="http://schemas.openxmlformats.org/officeDocument/2006/relationships/hyperlink" Target="https://archive.ph/6RnBN" TargetMode="External"/><Relationship Id="rId1421" Type="http://schemas.openxmlformats.org/officeDocument/2006/relationships/hyperlink" Target="http://www.christchurchsantafe.org/" TargetMode="External"/><Relationship Id="rId699" Type="http://schemas.openxmlformats.org/officeDocument/2006/relationships/hyperlink" Target="http://www.atlantawestside.org/" TargetMode="External"/><Relationship Id="rId698" Type="http://schemas.openxmlformats.org/officeDocument/2006/relationships/hyperlink" Target="https://drive.google.com/drive/folders/1tQoIgCvo2S_Cyrsbs_ms6shEN5wZQiXI?usp=drive_link" TargetMode="External"/><Relationship Id="rId693" Type="http://schemas.openxmlformats.org/officeDocument/2006/relationships/hyperlink" Target="http://www.atlantawestside.org/" TargetMode="External"/><Relationship Id="rId692" Type="http://schemas.openxmlformats.org/officeDocument/2006/relationships/hyperlink" Target="https://drive.google.com/drive/folders/1tQoIgCvo2S_Cyrsbs_ms6shEN5wZQiXI?usp=drive_link" TargetMode="External"/><Relationship Id="rId691" Type="http://schemas.openxmlformats.org/officeDocument/2006/relationships/hyperlink" Target="http://www.atlantawestside.org/" TargetMode="External"/><Relationship Id="rId690" Type="http://schemas.openxmlformats.org/officeDocument/2006/relationships/hyperlink" Target="https://drive.google.com/drive/folders/1tQoIgCvo2S_Cyrsbs_ms6shEN5wZQiXI?usp=drive_link" TargetMode="External"/><Relationship Id="rId697" Type="http://schemas.openxmlformats.org/officeDocument/2006/relationships/hyperlink" Target="http://www.atlantawestside.org/" TargetMode="External"/><Relationship Id="rId696" Type="http://schemas.openxmlformats.org/officeDocument/2006/relationships/hyperlink" Target="https://drive.google.com/drive/folders/1tQoIgCvo2S_Cyrsbs_ms6shEN5wZQiXI?usp=drive_link" TargetMode="External"/><Relationship Id="rId695" Type="http://schemas.openxmlformats.org/officeDocument/2006/relationships/hyperlink" Target="http://www.atlantawestside.org/" TargetMode="External"/><Relationship Id="rId694" Type="http://schemas.openxmlformats.org/officeDocument/2006/relationships/hyperlink" Target="https://drive.google.com/drive/folders/1tQoIgCvo2S_Cyrsbs_ms6shEN5wZQiXI?usp=drive_link" TargetMode="External"/><Relationship Id="rId1499" Type="http://schemas.openxmlformats.org/officeDocument/2006/relationships/hyperlink" Target="http://www.v7pc.org/" TargetMode="External"/><Relationship Id="rId668" Type="http://schemas.openxmlformats.org/officeDocument/2006/relationships/hyperlink" Target="https://archive.ph/ETNFp" TargetMode="External"/><Relationship Id="rId667" Type="http://schemas.openxmlformats.org/officeDocument/2006/relationships/hyperlink" Target="http://gpcwoodlands.org/" TargetMode="External"/><Relationship Id="rId666" Type="http://schemas.openxmlformats.org/officeDocument/2006/relationships/hyperlink" Target="https://archive.ph/ETNFp" TargetMode="External"/><Relationship Id="rId665" Type="http://schemas.openxmlformats.org/officeDocument/2006/relationships/hyperlink" Target="http://gpcwoodlands.org/" TargetMode="External"/><Relationship Id="rId669" Type="http://schemas.openxmlformats.org/officeDocument/2006/relationships/hyperlink" Target="http://www.newcityfellowship.org/" TargetMode="External"/><Relationship Id="rId1490" Type="http://schemas.openxmlformats.org/officeDocument/2006/relationships/hyperlink" Target="https://archive.ph/uIW84" TargetMode="External"/><Relationship Id="rId660" Type="http://schemas.openxmlformats.org/officeDocument/2006/relationships/hyperlink" Target="https://archive.ph/Ff3FX" TargetMode="External"/><Relationship Id="rId1491" Type="http://schemas.openxmlformats.org/officeDocument/2006/relationships/hyperlink" Target="http://www.v7pc.org/" TargetMode="External"/><Relationship Id="rId1492" Type="http://schemas.openxmlformats.org/officeDocument/2006/relationships/hyperlink" Target="https://archive.ph/uIW84" TargetMode="External"/><Relationship Id="rId1493" Type="http://schemas.openxmlformats.org/officeDocument/2006/relationships/hyperlink" Target="http://www.v7pc.org/" TargetMode="External"/><Relationship Id="rId1494" Type="http://schemas.openxmlformats.org/officeDocument/2006/relationships/hyperlink" Target="https://archive.ph/uIW84" TargetMode="External"/><Relationship Id="rId664" Type="http://schemas.openxmlformats.org/officeDocument/2006/relationships/hyperlink" Target="https://archive.ph/ETNFp" TargetMode="External"/><Relationship Id="rId1495" Type="http://schemas.openxmlformats.org/officeDocument/2006/relationships/hyperlink" Target="http://www.v7pc.org/" TargetMode="External"/><Relationship Id="rId663" Type="http://schemas.openxmlformats.org/officeDocument/2006/relationships/hyperlink" Target="http://gpcwoodlands.org/" TargetMode="External"/><Relationship Id="rId1496" Type="http://schemas.openxmlformats.org/officeDocument/2006/relationships/hyperlink" Target="https://archive.ph/uIW84" TargetMode="External"/><Relationship Id="rId662" Type="http://schemas.openxmlformats.org/officeDocument/2006/relationships/hyperlink" Target="https://archive.ph/Ff3FX" TargetMode="External"/><Relationship Id="rId1497" Type="http://schemas.openxmlformats.org/officeDocument/2006/relationships/hyperlink" Target="http://www.v7pc.org/" TargetMode="External"/><Relationship Id="rId661" Type="http://schemas.openxmlformats.org/officeDocument/2006/relationships/hyperlink" Target="http://www.cornerstonehouston.com/" TargetMode="External"/><Relationship Id="rId1498" Type="http://schemas.openxmlformats.org/officeDocument/2006/relationships/hyperlink" Target="https://archive.ph/uIW84" TargetMode="External"/><Relationship Id="rId1488" Type="http://schemas.openxmlformats.org/officeDocument/2006/relationships/hyperlink" Target="https://archive.ph/uIW84" TargetMode="External"/><Relationship Id="rId1489" Type="http://schemas.openxmlformats.org/officeDocument/2006/relationships/hyperlink" Target="http://www.v7pc.org/" TargetMode="External"/><Relationship Id="rId657" Type="http://schemas.openxmlformats.org/officeDocument/2006/relationships/hyperlink" Target="http://www.cornerstonehouston.com/" TargetMode="External"/><Relationship Id="rId656" Type="http://schemas.openxmlformats.org/officeDocument/2006/relationships/hyperlink" Target="https://archive.ph/Ff3FX" TargetMode="External"/><Relationship Id="rId655" Type="http://schemas.openxmlformats.org/officeDocument/2006/relationships/hyperlink" Target="http://www.cornerstonehouston.com/" TargetMode="External"/><Relationship Id="rId654" Type="http://schemas.openxmlformats.org/officeDocument/2006/relationships/hyperlink" Target="https://archive.ph/Ff3FX" TargetMode="External"/><Relationship Id="rId659" Type="http://schemas.openxmlformats.org/officeDocument/2006/relationships/hyperlink" Target="http://www.cornerstonehouston.com/" TargetMode="External"/><Relationship Id="rId658" Type="http://schemas.openxmlformats.org/officeDocument/2006/relationships/hyperlink" Target="https://archive.ph/Ff3FX" TargetMode="External"/><Relationship Id="rId1480" Type="http://schemas.openxmlformats.org/officeDocument/2006/relationships/hyperlink" Target="https://drive.google.com/file/d/1dRW8dbjutt6RZHltJ7oNs62dZDyTjNEY/view?usp=drive_link" TargetMode="External"/><Relationship Id="rId1481" Type="http://schemas.openxmlformats.org/officeDocument/2006/relationships/hyperlink" Target="http://www.saintpats.church/" TargetMode="External"/><Relationship Id="rId1482" Type="http://schemas.openxmlformats.org/officeDocument/2006/relationships/hyperlink" Target="https://drive.google.com/file/d/1dRW8dbjutt6RZHltJ7oNs62dZDyTjNEY/view?usp=drive_link" TargetMode="External"/><Relationship Id="rId1483" Type="http://schemas.openxmlformats.org/officeDocument/2006/relationships/hyperlink" Target="http://www.v7pc.org/" TargetMode="External"/><Relationship Id="rId653" Type="http://schemas.openxmlformats.org/officeDocument/2006/relationships/hyperlink" Target="http://www.cornerstonehouston.com/" TargetMode="External"/><Relationship Id="rId1484" Type="http://schemas.openxmlformats.org/officeDocument/2006/relationships/hyperlink" Target="https://archive.ph/uIW84" TargetMode="External"/><Relationship Id="rId652" Type="http://schemas.openxmlformats.org/officeDocument/2006/relationships/hyperlink" Target="https://archive.ph/Ff3FX" TargetMode="External"/><Relationship Id="rId1485" Type="http://schemas.openxmlformats.org/officeDocument/2006/relationships/hyperlink" Target="http://www.v7pc.org/" TargetMode="External"/><Relationship Id="rId651" Type="http://schemas.openxmlformats.org/officeDocument/2006/relationships/hyperlink" Target="http://www.cornerstonehouston.com/" TargetMode="External"/><Relationship Id="rId1486" Type="http://schemas.openxmlformats.org/officeDocument/2006/relationships/hyperlink" Target="https://archive.ph/uIW84" TargetMode="External"/><Relationship Id="rId650" Type="http://schemas.openxmlformats.org/officeDocument/2006/relationships/hyperlink" Target="https://archive.ph/Ff3FX" TargetMode="External"/><Relationship Id="rId1487" Type="http://schemas.openxmlformats.org/officeDocument/2006/relationships/hyperlink" Target="http://www.v7pc.org/" TargetMode="External"/><Relationship Id="rId689" Type="http://schemas.openxmlformats.org/officeDocument/2006/relationships/hyperlink" Target="http://www.atlantawestside.org/" TargetMode="External"/><Relationship Id="rId688" Type="http://schemas.openxmlformats.org/officeDocument/2006/relationships/hyperlink" Target="https://drive.google.com/drive/folders/1tQoIgCvo2S_Cyrsbs_ms6shEN5wZQiXI?usp=drive_link" TargetMode="External"/><Relationship Id="rId687" Type="http://schemas.openxmlformats.org/officeDocument/2006/relationships/hyperlink" Target="http://www.atlantawestside.org/" TargetMode="External"/><Relationship Id="rId682" Type="http://schemas.openxmlformats.org/officeDocument/2006/relationships/hyperlink" Target="https://drive.google.com/drive/folders/1tQoIgCvo2S_Cyrsbs_ms6shEN5wZQiXI?usp=drive_link" TargetMode="External"/><Relationship Id="rId681" Type="http://schemas.openxmlformats.org/officeDocument/2006/relationships/hyperlink" Target="http://www.atlantawestside.org/" TargetMode="External"/><Relationship Id="rId680" Type="http://schemas.openxmlformats.org/officeDocument/2006/relationships/hyperlink" Target="https://drive.google.com/drive/folders/1tQoIgCvo2S_Cyrsbs_ms6shEN5wZQiXI?usp=drive_link" TargetMode="External"/><Relationship Id="rId686" Type="http://schemas.openxmlformats.org/officeDocument/2006/relationships/hyperlink" Target="https://drive.google.com/drive/folders/1tQoIgCvo2S_Cyrsbs_ms6shEN5wZQiXI?usp=drive_link" TargetMode="External"/><Relationship Id="rId685" Type="http://schemas.openxmlformats.org/officeDocument/2006/relationships/hyperlink" Target="http://www.atlantawestside.org/" TargetMode="External"/><Relationship Id="rId684" Type="http://schemas.openxmlformats.org/officeDocument/2006/relationships/hyperlink" Target="https://drive.google.com/drive/folders/1tQoIgCvo2S_Cyrsbs_ms6shEN5wZQiXI?usp=drive_link" TargetMode="External"/><Relationship Id="rId683" Type="http://schemas.openxmlformats.org/officeDocument/2006/relationships/hyperlink" Target="http://www.atlantawestside.org/" TargetMode="External"/><Relationship Id="rId679" Type="http://schemas.openxmlformats.org/officeDocument/2006/relationships/hyperlink" Target="http://www.atlantawestside.org/" TargetMode="External"/><Relationship Id="rId678" Type="http://schemas.openxmlformats.org/officeDocument/2006/relationships/hyperlink" Target="https://drive.google.com/file/d/1PfEcDq3jFZPj5DXe9KxC3dbIp1Z_wZAE/view?usp=drive_link" TargetMode="External"/><Relationship Id="rId677" Type="http://schemas.openxmlformats.org/officeDocument/2006/relationships/hyperlink" Target="https://abidechurchatl.churchcenter.com/home" TargetMode="External"/><Relationship Id="rId676" Type="http://schemas.openxmlformats.org/officeDocument/2006/relationships/hyperlink" Target="https://archive.is/wip/DKECC" TargetMode="External"/><Relationship Id="rId671" Type="http://schemas.openxmlformats.org/officeDocument/2006/relationships/hyperlink" Target="http://www.newcityfellowship.org/" TargetMode="External"/><Relationship Id="rId670" Type="http://schemas.openxmlformats.org/officeDocument/2006/relationships/hyperlink" Target="https://archive.is/wip/2YxC5" TargetMode="External"/><Relationship Id="rId675" Type="http://schemas.openxmlformats.org/officeDocument/2006/relationships/hyperlink" Target="http://www.springrunpc.org/" TargetMode="External"/><Relationship Id="rId674" Type="http://schemas.openxmlformats.org/officeDocument/2006/relationships/hyperlink" Target="https://archive.is/wip/DKECC" TargetMode="External"/><Relationship Id="rId673" Type="http://schemas.openxmlformats.org/officeDocument/2006/relationships/hyperlink" Target="http://www.springrunpc.org/" TargetMode="External"/><Relationship Id="rId672" Type="http://schemas.openxmlformats.org/officeDocument/2006/relationships/hyperlink" Target="https://archive.is/wip/2YxC5" TargetMode="External"/><Relationship Id="rId190" Type="http://schemas.openxmlformats.org/officeDocument/2006/relationships/hyperlink" Target="https://archive.ph/ZAlRe" TargetMode="External"/><Relationship Id="rId194" Type="http://schemas.openxmlformats.org/officeDocument/2006/relationships/hyperlink" Target="https://archive.ph/oIkX1" TargetMode="External"/><Relationship Id="rId193" Type="http://schemas.openxmlformats.org/officeDocument/2006/relationships/hyperlink" Target="http://www.vivecharlotte.com/" TargetMode="External"/><Relationship Id="rId192" Type="http://schemas.openxmlformats.org/officeDocument/2006/relationships/hyperlink" Target="https://archive.ph/ZAlRe" TargetMode="External"/><Relationship Id="rId191" Type="http://schemas.openxmlformats.org/officeDocument/2006/relationships/hyperlink" Target="http://www.hopecommunity.com/" TargetMode="External"/><Relationship Id="rId187" Type="http://schemas.openxmlformats.org/officeDocument/2006/relationships/hyperlink" Target="http://www.hopecommunity.com/" TargetMode="External"/><Relationship Id="rId186" Type="http://schemas.openxmlformats.org/officeDocument/2006/relationships/hyperlink" Target="https://archive.ph/ZAlRe" TargetMode="External"/><Relationship Id="rId185" Type="http://schemas.openxmlformats.org/officeDocument/2006/relationships/hyperlink" Target="http://www.hopecommunity.com/" TargetMode="External"/><Relationship Id="rId184" Type="http://schemas.openxmlformats.org/officeDocument/2006/relationships/hyperlink" Target="https://archive.ph/ZAlRe" TargetMode="External"/><Relationship Id="rId189" Type="http://schemas.openxmlformats.org/officeDocument/2006/relationships/hyperlink" Target="http://www.hopecommunity.com/" TargetMode="External"/><Relationship Id="rId188" Type="http://schemas.openxmlformats.org/officeDocument/2006/relationships/hyperlink" Target="https://archive.ph/ZAlRe" TargetMode="External"/><Relationship Id="rId183" Type="http://schemas.openxmlformats.org/officeDocument/2006/relationships/hyperlink" Target="http://www.hopecommunity.com/" TargetMode="External"/><Relationship Id="rId182" Type="http://schemas.openxmlformats.org/officeDocument/2006/relationships/hyperlink" Target="https://archive.ph/ZAlRe" TargetMode="External"/><Relationship Id="rId181" Type="http://schemas.openxmlformats.org/officeDocument/2006/relationships/hyperlink" Target="http://www.hopecommunity.com/" TargetMode="External"/><Relationship Id="rId180" Type="http://schemas.openxmlformats.org/officeDocument/2006/relationships/hyperlink" Target="https://archive.ph/ZAlRe" TargetMode="External"/><Relationship Id="rId176" Type="http://schemas.openxmlformats.org/officeDocument/2006/relationships/hyperlink" Target="https://archive.ph/ZAlRe" TargetMode="External"/><Relationship Id="rId175" Type="http://schemas.openxmlformats.org/officeDocument/2006/relationships/hyperlink" Target="http://www.hopecommunity.com/" TargetMode="External"/><Relationship Id="rId174" Type="http://schemas.openxmlformats.org/officeDocument/2006/relationships/hyperlink" Target="https://archive.ph/ZAlRe" TargetMode="External"/><Relationship Id="rId173" Type="http://schemas.openxmlformats.org/officeDocument/2006/relationships/hyperlink" Target="http://www.hopecommunity.com/" TargetMode="External"/><Relationship Id="rId179" Type="http://schemas.openxmlformats.org/officeDocument/2006/relationships/hyperlink" Target="http://www.hopecommunity.com/" TargetMode="External"/><Relationship Id="rId178" Type="http://schemas.openxmlformats.org/officeDocument/2006/relationships/hyperlink" Target="https://archive.ph/ZAlRe" TargetMode="External"/><Relationship Id="rId177" Type="http://schemas.openxmlformats.org/officeDocument/2006/relationships/hyperlink" Target="http://www.hopecommunity.com/" TargetMode="External"/><Relationship Id="rId198" Type="http://schemas.openxmlformats.org/officeDocument/2006/relationships/hyperlink" Target="https://archive.ph/PmyUY" TargetMode="External"/><Relationship Id="rId197" Type="http://schemas.openxmlformats.org/officeDocument/2006/relationships/hyperlink" Target="http://westcharlottechurch.com/" TargetMode="External"/><Relationship Id="rId196" Type="http://schemas.openxmlformats.org/officeDocument/2006/relationships/hyperlink" Target="https://archive.ph/PmyUY" TargetMode="External"/><Relationship Id="rId195" Type="http://schemas.openxmlformats.org/officeDocument/2006/relationships/hyperlink" Target="http://westcharlottechurch.com/" TargetMode="External"/><Relationship Id="rId199" Type="http://schemas.openxmlformats.org/officeDocument/2006/relationships/hyperlink" Target="http://westcharlottechurch.com/" TargetMode="External"/><Relationship Id="rId150" Type="http://schemas.openxmlformats.org/officeDocument/2006/relationships/hyperlink" Target="https://archive.ph/UCeVV" TargetMode="External"/><Relationship Id="rId149" Type="http://schemas.openxmlformats.org/officeDocument/2006/relationships/hyperlink" Target="http://www.christcentralchurch.com/" TargetMode="External"/><Relationship Id="rId148" Type="http://schemas.openxmlformats.org/officeDocument/2006/relationships/hyperlink" Target="https://archive.ph/UCeVV" TargetMode="External"/><Relationship Id="rId143" Type="http://schemas.openxmlformats.org/officeDocument/2006/relationships/hyperlink" Target="http://www.christcentralchurch.com/" TargetMode="External"/><Relationship Id="rId142" Type="http://schemas.openxmlformats.org/officeDocument/2006/relationships/hyperlink" Target="https://archive.ph/UCeVV" TargetMode="External"/><Relationship Id="rId141" Type="http://schemas.openxmlformats.org/officeDocument/2006/relationships/hyperlink" Target="http://www.christcentralchurch.com/" TargetMode="External"/><Relationship Id="rId140" Type="http://schemas.openxmlformats.org/officeDocument/2006/relationships/hyperlink" Target="https://archive.ph/UCeVV" TargetMode="External"/><Relationship Id="rId147" Type="http://schemas.openxmlformats.org/officeDocument/2006/relationships/hyperlink" Target="http://www.christcentralchurch.com/" TargetMode="External"/><Relationship Id="rId146" Type="http://schemas.openxmlformats.org/officeDocument/2006/relationships/hyperlink" Target="https://archive.ph/UCeVV" TargetMode="External"/><Relationship Id="rId145" Type="http://schemas.openxmlformats.org/officeDocument/2006/relationships/hyperlink" Target="http://www.christcentralchurch.com/" TargetMode="External"/><Relationship Id="rId144" Type="http://schemas.openxmlformats.org/officeDocument/2006/relationships/hyperlink" Target="https://archive.ph/UCeVV" TargetMode="External"/><Relationship Id="rId139" Type="http://schemas.openxmlformats.org/officeDocument/2006/relationships/hyperlink" Target="http://www.christcentralchurch.com/" TargetMode="External"/><Relationship Id="rId138" Type="http://schemas.openxmlformats.org/officeDocument/2006/relationships/hyperlink" Target="https://archive.ph/UCeVV" TargetMode="External"/><Relationship Id="rId137" Type="http://schemas.openxmlformats.org/officeDocument/2006/relationships/hyperlink" Target="http://www.christcentralchurch.com/" TargetMode="External"/><Relationship Id="rId132" Type="http://schemas.openxmlformats.org/officeDocument/2006/relationships/hyperlink" Target="https://archive.ph/ZIXFZ" TargetMode="External"/><Relationship Id="rId131" Type="http://schemas.openxmlformats.org/officeDocument/2006/relationships/hyperlink" Target="http://www.stonebridge.org/" TargetMode="External"/><Relationship Id="rId130" Type="http://schemas.openxmlformats.org/officeDocument/2006/relationships/hyperlink" Target="https://archive.ph/5R9lI" TargetMode="External"/><Relationship Id="rId136" Type="http://schemas.openxmlformats.org/officeDocument/2006/relationships/hyperlink" Target="https://archive.ph/ZIXFZ" TargetMode="External"/><Relationship Id="rId135" Type="http://schemas.openxmlformats.org/officeDocument/2006/relationships/hyperlink" Target="http://www.stonebridge.org/" TargetMode="External"/><Relationship Id="rId134" Type="http://schemas.openxmlformats.org/officeDocument/2006/relationships/hyperlink" Target="https://archive.ph/ZIXFZ" TargetMode="External"/><Relationship Id="rId133" Type="http://schemas.openxmlformats.org/officeDocument/2006/relationships/hyperlink" Target="http://www.stonebridge.org/" TargetMode="External"/><Relationship Id="rId172" Type="http://schemas.openxmlformats.org/officeDocument/2006/relationships/hyperlink" Target="https://archive.ph/ZAlRe" TargetMode="External"/><Relationship Id="rId171" Type="http://schemas.openxmlformats.org/officeDocument/2006/relationships/hyperlink" Target="http://www.hopecommunity.com/" TargetMode="External"/><Relationship Id="rId170" Type="http://schemas.openxmlformats.org/officeDocument/2006/relationships/hyperlink" Target="https://archive.ph/ZAlRe" TargetMode="External"/><Relationship Id="rId165" Type="http://schemas.openxmlformats.org/officeDocument/2006/relationships/hyperlink" Target="http://www.hopecommunity.com/" TargetMode="External"/><Relationship Id="rId164" Type="http://schemas.openxmlformats.org/officeDocument/2006/relationships/hyperlink" Target="https://archive.ph/ZAlRe" TargetMode="External"/><Relationship Id="rId163" Type="http://schemas.openxmlformats.org/officeDocument/2006/relationships/hyperlink" Target="http://www.hopecommunity.com/" TargetMode="External"/><Relationship Id="rId162" Type="http://schemas.openxmlformats.org/officeDocument/2006/relationships/hyperlink" Target="https://archive.ph/UCeVV" TargetMode="External"/><Relationship Id="rId169" Type="http://schemas.openxmlformats.org/officeDocument/2006/relationships/hyperlink" Target="http://www.hopecommunity.com/" TargetMode="External"/><Relationship Id="rId168" Type="http://schemas.openxmlformats.org/officeDocument/2006/relationships/hyperlink" Target="https://archive.ph/ZAlRe" TargetMode="External"/><Relationship Id="rId167" Type="http://schemas.openxmlformats.org/officeDocument/2006/relationships/hyperlink" Target="http://www.hopecommunity.com/" TargetMode="External"/><Relationship Id="rId166" Type="http://schemas.openxmlformats.org/officeDocument/2006/relationships/hyperlink" Target="https://archive.ph/ZAlRe" TargetMode="External"/><Relationship Id="rId161" Type="http://schemas.openxmlformats.org/officeDocument/2006/relationships/hyperlink" Target="http://www.christcentralchurch.com/" TargetMode="External"/><Relationship Id="rId160" Type="http://schemas.openxmlformats.org/officeDocument/2006/relationships/hyperlink" Target="https://archive.ph/UCeVV" TargetMode="External"/><Relationship Id="rId159" Type="http://schemas.openxmlformats.org/officeDocument/2006/relationships/hyperlink" Target="http://www.christcentralchurch.com/" TargetMode="External"/><Relationship Id="rId154" Type="http://schemas.openxmlformats.org/officeDocument/2006/relationships/hyperlink" Target="https://archive.ph/UCeVV" TargetMode="External"/><Relationship Id="rId153" Type="http://schemas.openxmlformats.org/officeDocument/2006/relationships/hyperlink" Target="http://www.christcentralchurch.com/" TargetMode="External"/><Relationship Id="rId152" Type="http://schemas.openxmlformats.org/officeDocument/2006/relationships/hyperlink" Target="https://archive.ph/UCeVV" TargetMode="External"/><Relationship Id="rId151" Type="http://schemas.openxmlformats.org/officeDocument/2006/relationships/hyperlink" Target="http://www.christcentralchurch.com/" TargetMode="External"/><Relationship Id="rId158" Type="http://schemas.openxmlformats.org/officeDocument/2006/relationships/hyperlink" Target="https://archive.ph/UCeVV" TargetMode="External"/><Relationship Id="rId157" Type="http://schemas.openxmlformats.org/officeDocument/2006/relationships/hyperlink" Target="http://www.christcentralchurch.com/" TargetMode="External"/><Relationship Id="rId156" Type="http://schemas.openxmlformats.org/officeDocument/2006/relationships/hyperlink" Target="https://archive.ph/UCeVV" TargetMode="External"/><Relationship Id="rId155" Type="http://schemas.openxmlformats.org/officeDocument/2006/relationships/hyperlink" Target="http://www.christcentralchurch.com/" TargetMode="External"/><Relationship Id="rId1510" Type="http://schemas.openxmlformats.org/officeDocument/2006/relationships/hyperlink" Target="https://archive.ph/ju4Id" TargetMode="External"/><Relationship Id="rId1511" Type="http://schemas.openxmlformats.org/officeDocument/2006/relationships/hyperlink" Target="http://www.harborcity.church/" TargetMode="External"/><Relationship Id="rId1512" Type="http://schemas.openxmlformats.org/officeDocument/2006/relationships/hyperlink" Target="https://archive.ph/ju4Id" TargetMode="External"/><Relationship Id="rId1513" Type="http://schemas.openxmlformats.org/officeDocument/2006/relationships/hyperlink" Target="http://www.harborcity.church/" TargetMode="External"/><Relationship Id="rId1514" Type="http://schemas.openxmlformats.org/officeDocument/2006/relationships/hyperlink" Target="https://archive.ph/ju4Id" TargetMode="External"/><Relationship Id="rId1515" Type="http://schemas.openxmlformats.org/officeDocument/2006/relationships/hyperlink" Target="http://www.newlifeirvine.org/" TargetMode="External"/><Relationship Id="rId1516" Type="http://schemas.openxmlformats.org/officeDocument/2006/relationships/hyperlink" Target="https://archive.ph/RWFyc" TargetMode="External"/><Relationship Id="rId1517" Type="http://schemas.openxmlformats.org/officeDocument/2006/relationships/hyperlink" Target="http://www.newlifeirvine.org/" TargetMode="External"/><Relationship Id="rId1518" Type="http://schemas.openxmlformats.org/officeDocument/2006/relationships/hyperlink" Target="https://archive.ph/RWFyc" TargetMode="External"/><Relationship Id="rId1519" Type="http://schemas.openxmlformats.org/officeDocument/2006/relationships/hyperlink" Target="http://www.newlifeirvine.org/" TargetMode="External"/><Relationship Id="rId1500" Type="http://schemas.openxmlformats.org/officeDocument/2006/relationships/hyperlink" Target="https://archive.ph/uIW84" TargetMode="External"/><Relationship Id="rId1501" Type="http://schemas.openxmlformats.org/officeDocument/2006/relationships/hyperlink" Target="http://waypointcos.org/" TargetMode="External"/><Relationship Id="rId1502" Type="http://schemas.openxmlformats.org/officeDocument/2006/relationships/hyperlink" Target="https://archive.ph/gWqNT" TargetMode="External"/><Relationship Id="rId1503" Type="http://schemas.openxmlformats.org/officeDocument/2006/relationships/hyperlink" Target="http://waypointcos.org/" TargetMode="External"/><Relationship Id="rId1504" Type="http://schemas.openxmlformats.org/officeDocument/2006/relationships/hyperlink" Target="https://archive.ph/gWqNT" TargetMode="External"/><Relationship Id="rId1505" Type="http://schemas.openxmlformats.org/officeDocument/2006/relationships/hyperlink" Target="http://www.lakemontpca.org/" TargetMode="External"/><Relationship Id="rId1506" Type="http://schemas.openxmlformats.org/officeDocument/2006/relationships/hyperlink" Target="https://archive.ph/P1ffG" TargetMode="External"/><Relationship Id="rId1507" Type="http://schemas.openxmlformats.org/officeDocument/2006/relationships/hyperlink" Target="http://www.lakemontpca.org/" TargetMode="External"/><Relationship Id="rId1508" Type="http://schemas.openxmlformats.org/officeDocument/2006/relationships/hyperlink" Target="https://archive.ph/P1ffG" TargetMode="External"/><Relationship Id="rId1509" Type="http://schemas.openxmlformats.org/officeDocument/2006/relationships/hyperlink" Target="http://www.harborcity.church/" TargetMode="External"/><Relationship Id="rId1576" Type="http://schemas.openxmlformats.org/officeDocument/2006/relationships/hyperlink" Target="https://archive.ph/mDKP0" TargetMode="External"/><Relationship Id="rId1577" Type="http://schemas.openxmlformats.org/officeDocument/2006/relationships/hyperlink" Target="http://www.allsaintsaustin.org/" TargetMode="External"/><Relationship Id="rId1578" Type="http://schemas.openxmlformats.org/officeDocument/2006/relationships/hyperlink" Target="https://archive.ph/mDKP0" TargetMode="External"/><Relationship Id="rId1579" Type="http://schemas.openxmlformats.org/officeDocument/2006/relationships/hyperlink" Target="http://www.allsaintsaustin.org/" TargetMode="External"/><Relationship Id="rId987" Type="http://schemas.openxmlformats.org/officeDocument/2006/relationships/hyperlink" Target="http://www.crosscreek.us/" TargetMode="External"/><Relationship Id="rId986" Type="http://schemas.openxmlformats.org/officeDocument/2006/relationships/hyperlink" Target="https://drive.google.com/file/d/1uf37bDmyX3GiAYW1M0v827pLww7lB4Wy/view?usp=drive_link" TargetMode="External"/><Relationship Id="rId985" Type="http://schemas.openxmlformats.org/officeDocument/2006/relationships/hyperlink" Target="http://www.westminsterchurch-ny.org/" TargetMode="External"/><Relationship Id="rId984" Type="http://schemas.openxmlformats.org/officeDocument/2006/relationships/hyperlink" Target="https://drive.google.com/file/d/1L6RZJmOOQs8q4kd2JrOvGkqO3bTmKPMX/view?usp=drive_link" TargetMode="External"/><Relationship Id="rId989" Type="http://schemas.openxmlformats.org/officeDocument/2006/relationships/hyperlink" Target="http://www.crosscreek.us/" TargetMode="External"/><Relationship Id="rId988" Type="http://schemas.openxmlformats.org/officeDocument/2006/relationships/hyperlink" Target="https://archive.ph/GybUU" TargetMode="External"/><Relationship Id="rId1570" Type="http://schemas.openxmlformats.org/officeDocument/2006/relationships/hyperlink" Target="https://archive.ph/mDKP0" TargetMode="External"/><Relationship Id="rId1571" Type="http://schemas.openxmlformats.org/officeDocument/2006/relationships/hyperlink" Target="http://www.allsaintsaustin.org/" TargetMode="External"/><Relationship Id="rId983" Type="http://schemas.openxmlformats.org/officeDocument/2006/relationships/hyperlink" Target="http://www.ncfbeechwood.org/" TargetMode="External"/><Relationship Id="rId1572" Type="http://schemas.openxmlformats.org/officeDocument/2006/relationships/hyperlink" Target="https://archive.ph/mDKP0" TargetMode="External"/><Relationship Id="rId982" Type="http://schemas.openxmlformats.org/officeDocument/2006/relationships/hyperlink" Target="https://drive.google.com/file/d/1gyk3aMRfFCNSPxfyL7Q3hJQ6C3smB-Hl/view?usp=drive_link" TargetMode="External"/><Relationship Id="rId1573" Type="http://schemas.openxmlformats.org/officeDocument/2006/relationships/hyperlink" Target="http://www.allsaintsaustin.org/" TargetMode="External"/><Relationship Id="rId981" Type="http://schemas.openxmlformats.org/officeDocument/2006/relationships/hyperlink" Target="http://www.hopechurchbspa.org/" TargetMode="External"/><Relationship Id="rId1574" Type="http://schemas.openxmlformats.org/officeDocument/2006/relationships/hyperlink" Target="https://archive.ph/mDKP0" TargetMode="External"/><Relationship Id="rId980" Type="http://schemas.openxmlformats.org/officeDocument/2006/relationships/hyperlink" Target="https://drive.google.com/file/d/1gyk3aMRfFCNSPxfyL7Q3hJQ6C3smB-Hl/view?usp=drive_link" TargetMode="External"/><Relationship Id="rId1575" Type="http://schemas.openxmlformats.org/officeDocument/2006/relationships/hyperlink" Target="http://www.allsaintsaustin.org/" TargetMode="External"/><Relationship Id="rId1565" Type="http://schemas.openxmlformats.org/officeDocument/2006/relationships/hyperlink" Target="http://trinitypr.org/" TargetMode="External"/><Relationship Id="rId1566" Type="http://schemas.openxmlformats.org/officeDocument/2006/relationships/hyperlink" Target="https://archive.ph/NhYMX" TargetMode="External"/><Relationship Id="rId1567" Type="http://schemas.openxmlformats.org/officeDocument/2006/relationships/hyperlink" Target="http://www.allsaintsaustin.org/" TargetMode="External"/><Relationship Id="rId1568" Type="http://schemas.openxmlformats.org/officeDocument/2006/relationships/hyperlink" Target="https://archive.ph/mDKP0" TargetMode="External"/><Relationship Id="rId1569" Type="http://schemas.openxmlformats.org/officeDocument/2006/relationships/hyperlink" Target="http://www.allsaintsaustin.org/" TargetMode="External"/><Relationship Id="rId976" Type="http://schemas.openxmlformats.org/officeDocument/2006/relationships/hyperlink" Target="https://drive.google.com/file/d/1gyk3aMRfFCNSPxfyL7Q3hJQ6C3smB-Hl/view?usp=drive_link" TargetMode="External"/><Relationship Id="rId975" Type="http://schemas.openxmlformats.org/officeDocument/2006/relationships/hyperlink" Target="http://www.hopechurchbspa.org/" TargetMode="External"/><Relationship Id="rId974" Type="http://schemas.openxmlformats.org/officeDocument/2006/relationships/hyperlink" Target="https://drive.google.com/file/d/1QpRcHKuArfgRTQeVcBAw7eG_jz2qWiAm/view?usp=drive_link" TargetMode="External"/><Relationship Id="rId973" Type="http://schemas.openxmlformats.org/officeDocument/2006/relationships/hyperlink" Target="http://fpcschdy.org/" TargetMode="External"/><Relationship Id="rId979" Type="http://schemas.openxmlformats.org/officeDocument/2006/relationships/hyperlink" Target="http://www.hopechurchbspa.org/" TargetMode="External"/><Relationship Id="rId978" Type="http://schemas.openxmlformats.org/officeDocument/2006/relationships/hyperlink" Target="https://drive.google.com/file/d/1gyk3aMRfFCNSPxfyL7Q3hJQ6C3smB-Hl/view?usp=drive_link" TargetMode="External"/><Relationship Id="rId977" Type="http://schemas.openxmlformats.org/officeDocument/2006/relationships/hyperlink" Target="http://www.hopechurchbspa.org/" TargetMode="External"/><Relationship Id="rId1560" Type="http://schemas.openxmlformats.org/officeDocument/2006/relationships/hyperlink" Target="https://archive.ph/soY5Z" TargetMode="External"/><Relationship Id="rId972" Type="http://schemas.openxmlformats.org/officeDocument/2006/relationships/hyperlink" Target="https://drive.google.com/file/d/1QpRcHKuArfgRTQeVcBAw7eG_jz2qWiAm/view?usp=drive_link" TargetMode="External"/><Relationship Id="rId1561" Type="http://schemas.openxmlformats.org/officeDocument/2006/relationships/hyperlink" Target="http://www.riovistachurch.com/" TargetMode="External"/><Relationship Id="rId971" Type="http://schemas.openxmlformats.org/officeDocument/2006/relationships/hyperlink" Target="http://fpcschdy.org/" TargetMode="External"/><Relationship Id="rId1562" Type="http://schemas.openxmlformats.org/officeDocument/2006/relationships/hyperlink" Target="https://archive.ph/soY5Z" TargetMode="External"/><Relationship Id="rId970" Type="http://schemas.openxmlformats.org/officeDocument/2006/relationships/hyperlink" Target="https://drive.google.com/file/d/1QpRcHKuArfgRTQeVcBAw7eG_jz2qWiAm/view?usp=drive_link" TargetMode="External"/><Relationship Id="rId1563" Type="http://schemas.openxmlformats.org/officeDocument/2006/relationships/hyperlink" Target="http://www.riovistachurch.com/" TargetMode="External"/><Relationship Id="rId1564" Type="http://schemas.openxmlformats.org/officeDocument/2006/relationships/hyperlink" Target="https://archive.ph/soY5Z" TargetMode="External"/><Relationship Id="rId1598" Type="http://schemas.openxmlformats.org/officeDocument/2006/relationships/hyperlink" Target="https://archive.ph/mDKP0" TargetMode="External"/><Relationship Id="rId1599" Type="http://schemas.openxmlformats.org/officeDocument/2006/relationships/hyperlink" Target="http://www.allsaintsaustin.org/" TargetMode="External"/><Relationship Id="rId1590" Type="http://schemas.openxmlformats.org/officeDocument/2006/relationships/hyperlink" Target="https://archive.ph/mDKP0" TargetMode="External"/><Relationship Id="rId1591" Type="http://schemas.openxmlformats.org/officeDocument/2006/relationships/hyperlink" Target="http://www.allsaintsaustin.org/" TargetMode="External"/><Relationship Id="rId1592" Type="http://schemas.openxmlformats.org/officeDocument/2006/relationships/hyperlink" Target="https://archive.ph/mDKP0" TargetMode="External"/><Relationship Id="rId1593" Type="http://schemas.openxmlformats.org/officeDocument/2006/relationships/hyperlink" Target="http://www.allsaintsaustin.org/" TargetMode="External"/><Relationship Id="rId1594" Type="http://schemas.openxmlformats.org/officeDocument/2006/relationships/hyperlink" Target="https://archive.ph/mDKP0" TargetMode="External"/><Relationship Id="rId1595" Type="http://schemas.openxmlformats.org/officeDocument/2006/relationships/hyperlink" Target="http://www.allsaintsaustin.org/" TargetMode="External"/><Relationship Id="rId1596" Type="http://schemas.openxmlformats.org/officeDocument/2006/relationships/hyperlink" Target="https://archive.ph/mDKP0" TargetMode="External"/><Relationship Id="rId1597" Type="http://schemas.openxmlformats.org/officeDocument/2006/relationships/hyperlink" Target="http://www.allsaintsaustin.org/" TargetMode="External"/><Relationship Id="rId1587" Type="http://schemas.openxmlformats.org/officeDocument/2006/relationships/hyperlink" Target="http://www.allsaintsaustin.org/" TargetMode="External"/><Relationship Id="rId1588" Type="http://schemas.openxmlformats.org/officeDocument/2006/relationships/hyperlink" Target="https://archive.ph/mDKP0" TargetMode="External"/><Relationship Id="rId1589" Type="http://schemas.openxmlformats.org/officeDocument/2006/relationships/hyperlink" Target="http://www.allsaintsaustin.org/" TargetMode="External"/><Relationship Id="rId998" Type="http://schemas.openxmlformats.org/officeDocument/2006/relationships/hyperlink" Target="https://archive.ph/h02oB" TargetMode="External"/><Relationship Id="rId997" Type="http://schemas.openxmlformats.org/officeDocument/2006/relationships/hyperlink" Target="http://www.newstpeters.org/" TargetMode="External"/><Relationship Id="rId996" Type="http://schemas.openxmlformats.org/officeDocument/2006/relationships/hyperlink" Target="https://archive.ph/h02oB" TargetMode="External"/><Relationship Id="rId995" Type="http://schemas.openxmlformats.org/officeDocument/2006/relationships/hyperlink" Target="http://www.newstpeters.org/" TargetMode="External"/><Relationship Id="rId999" Type="http://schemas.openxmlformats.org/officeDocument/2006/relationships/hyperlink" Target="http://www.newstpeters.org/" TargetMode="External"/><Relationship Id="rId990" Type="http://schemas.openxmlformats.org/officeDocument/2006/relationships/hyperlink" Target="https://archive.ph/GybUU" TargetMode="External"/><Relationship Id="rId1580" Type="http://schemas.openxmlformats.org/officeDocument/2006/relationships/hyperlink" Target="https://archive.ph/mDKP0" TargetMode="External"/><Relationship Id="rId1581" Type="http://schemas.openxmlformats.org/officeDocument/2006/relationships/hyperlink" Target="http://www.allsaintsaustin.org/" TargetMode="External"/><Relationship Id="rId1582" Type="http://schemas.openxmlformats.org/officeDocument/2006/relationships/hyperlink" Target="https://archive.ph/mDKP0" TargetMode="External"/><Relationship Id="rId994" Type="http://schemas.openxmlformats.org/officeDocument/2006/relationships/hyperlink" Target="https://archive.ph/4sMNr" TargetMode="External"/><Relationship Id="rId1583" Type="http://schemas.openxmlformats.org/officeDocument/2006/relationships/hyperlink" Target="http://www.allsaintsaustin.org/" TargetMode="External"/><Relationship Id="rId993" Type="http://schemas.openxmlformats.org/officeDocument/2006/relationships/hyperlink" Target="http://www.pvpc.com/" TargetMode="External"/><Relationship Id="rId1584" Type="http://schemas.openxmlformats.org/officeDocument/2006/relationships/hyperlink" Target="https://archive.ph/mDKP0" TargetMode="External"/><Relationship Id="rId992" Type="http://schemas.openxmlformats.org/officeDocument/2006/relationships/hyperlink" Target="https://archive.ph/GybUU" TargetMode="External"/><Relationship Id="rId1585" Type="http://schemas.openxmlformats.org/officeDocument/2006/relationships/hyperlink" Target="http://www.allsaintsaustin.org/" TargetMode="External"/><Relationship Id="rId991" Type="http://schemas.openxmlformats.org/officeDocument/2006/relationships/hyperlink" Target="http://www.crosscreek.us/" TargetMode="External"/><Relationship Id="rId1586" Type="http://schemas.openxmlformats.org/officeDocument/2006/relationships/hyperlink" Target="https://archive.ph/mDKP0" TargetMode="External"/><Relationship Id="rId1532" Type="http://schemas.openxmlformats.org/officeDocument/2006/relationships/hyperlink" Target="https://archive.ph/s6N1n" TargetMode="External"/><Relationship Id="rId1533" Type="http://schemas.openxmlformats.org/officeDocument/2006/relationships/hyperlink" Target="http://www.redeemersd.org/" TargetMode="External"/><Relationship Id="rId1534" Type="http://schemas.openxmlformats.org/officeDocument/2006/relationships/hyperlink" Target="https://archive.ph/s6N1n" TargetMode="External"/><Relationship Id="rId1535" Type="http://schemas.openxmlformats.org/officeDocument/2006/relationships/hyperlink" Target="http://www.redeemersd.org/" TargetMode="External"/><Relationship Id="rId1536" Type="http://schemas.openxmlformats.org/officeDocument/2006/relationships/hyperlink" Target="https://archive.ph/s6N1n" TargetMode="External"/><Relationship Id="rId1537" Type="http://schemas.openxmlformats.org/officeDocument/2006/relationships/hyperlink" Target="http://www.redeemersd.org/" TargetMode="External"/><Relationship Id="rId1538" Type="http://schemas.openxmlformats.org/officeDocument/2006/relationships/hyperlink" Target="https://archive.ph/s6N1n" TargetMode="External"/><Relationship Id="rId1539" Type="http://schemas.openxmlformats.org/officeDocument/2006/relationships/hyperlink" Target="http://www.redeemersd.org/" TargetMode="External"/><Relationship Id="rId949" Type="http://schemas.openxmlformats.org/officeDocument/2006/relationships/hyperlink" Target="http://www.midtownfellowship.org/" TargetMode="External"/><Relationship Id="rId948" Type="http://schemas.openxmlformats.org/officeDocument/2006/relationships/hyperlink" Target="https://archive.ph/mSsll" TargetMode="External"/><Relationship Id="rId943" Type="http://schemas.openxmlformats.org/officeDocument/2006/relationships/hyperlink" Target="http://www.christpres.org/" TargetMode="External"/><Relationship Id="rId942" Type="http://schemas.openxmlformats.org/officeDocument/2006/relationships/hyperlink" Target="https://archive.ph/WYvSA" TargetMode="External"/><Relationship Id="rId941" Type="http://schemas.openxmlformats.org/officeDocument/2006/relationships/hyperlink" Target="http://www.christcommunity.org/" TargetMode="External"/><Relationship Id="rId940" Type="http://schemas.openxmlformats.org/officeDocument/2006/relationships/hyperlink" Target="https://archive.ph/WYvSA" TargetMode="External"/><Relationship Id="rId947" Type="http://schemas.openxmlformats.org/officeDocument/2006/relationships/hyperlink" Target="http://www.midtownfellowship.org/" TargetMode="External"/><Relationship Id="rId946" Type="http://schemas.openxmlformats.org/officeDocument/2006/relationships/hyperlink" Target="https://archive.ph/mSsll" TargetMode="External"/><Relationship Id="rId945" Type="http://schemas.openxmlformats.org/officeDocument/2006/relationships/hyperlink" Target="http://www.midtownfellowship.org/" TargetMode="External"/><Relationship Id="rId944" Type="http://schemas.openxmlformats.org/officeDocument/2006/relationships/hyperlink" Target="https://archive.ph/rybJ9" TargetMode="External"/><Relationship Id="rId1530" Type="http://schemas.openxmlformats.org/officeDocument/2006/relationships/hyperlink" Target="https://archive.ph/NFjaT" TargetMode="External"/><Relationship Id="rId1531" Type="http://schemas.openxmlformats.org/officeDocument/2006/relationships/hyperlink" Target="http://www.redeemersd.org/" TargetMode="External"/><Relationship Id="rId1521" Type="http://schemas.openxmlformats.org/officeDocument/2006/relationships/hyperlink" Target="http://www.newlifelamesa.org/" TargetMode="External"/><Relationship Id="rId1522" Type="http://schemas.openxmlformats.org/officeDocument/2006/relationships/hyperlink" Target="https://archive.is/6gX6E" TargetMode="External"/><Relationship Id="rId1523" Type="http://schemas.openxmlformats.org/officeDocument/2006/relationships/hyperlink" Target="http://www.redeemeroc.org/" TargetMode="External"/><Relationship Id="rId1524" Type="http://schemas.openxmlformats.org/officeDocument/2006/relationships/hyperlink" Target="https://archive.ph/NFjaT" TargetMode="External"/><Relationship Id="rId1525" Type="http://schemas.openxmlformats.org/officeDocument/2006/relationships/hyperlink" Target="http://www.redeemeroc.org/" TargetMode="External"/><Relationship Id="rId1526" Type="http://schemas.openxmlformats.org/officeDocument/2006/relationships/hyperlink" Target="https://archive.ph/NFjaT" TargetMode="External"/><Relationship Id="rId1527" Type="http://schemas.openxmlformats.org/officeDocument/2006/relationships/hyperlink" Target="http://www.redeemeroc.org/" TargetMode="External"/><Relationship Id="rId1528" Type="http://schemas.openxmlformats.org/officeDocument/2006/relationships/hyperlink" Target="https://archive.ph/NFjaT" TargetMode="External"/><Relationship Id="rId1529" Type="http://schemas.openxmlformats.org/officeDocument/2006/relationships/hyperlink" Target="http://www.redeemeroc.org/" TargetMode="External"/><Relationship Id="rId939" Type="http://schemas.openxmlformats.org/officeDocument/2006/relationships/hyperlink" Target="http://www.christcommunity.org/" TargetMode="External"/><Relationship Id="rId938" Type="http://schemas.openxmlformats.org/officeDocument/2006/relationships/hyperlink" Target="https://archive.ph/WYvSA" TargetMode="External"/><Relationship Id="rId937" Type="http://schemas.openxmlformats.org/officeDocument/2006/relationships/hyperlink" Target="http://www.christcommunity.org/" TargetMode="External"/><Relationship Id="rId932" Type="http://schemas.openxmlformats.org/officeDocument/2006/relationships/hyperlink" Target="https://archive.ph/WYvSA" TargetMode="External"/><Relationship Id="rId931" Type="http://schemas.openxmlformats.org/officeDocument/2006/relationships/hyperlink" Target="http://www.christcommunity.org/" TargetMode="External"/><Relationship Id="rId930" Type="http://schemas.openxmlformats.org/officeDocument/2006/relationships/hyperlink" Target="https://archive.ph/WYvSA" TargetMode="External"/><Relationship Id="rId936" Type="http://schemas.openxmlformats.org/officeDocument/2006/relationships/hyperlink" Target="https://archive.ph/WYvSA" TargetMode="External"/><Relationship Id="rId935" Type="http://schemas.openxmlformats.org/officeDocument/2006/relationships/hyperlink" Target="http://www.christcommunity.org/" TargetMode="External"/><Relationship Id="rId934" Type="http://schemas.openxmlformats.org/officeDocument/2006/relationships/hyperlink" Target="https://archive.ph/WYvSA" TargetMode="External"/><Relationship Id="rId933" Type="http://schemas.openxmlformats.org/officeDocument/2006/relationships/hyperlink" Target="http://www.christcommunity.org/" TargetMode="External"/><Relationship Id="rId1520" Type="http://schemas.openxmlformats.org/officeDocument/2006/relationships/hyperlink" Target="https://archive.ph/RWFyc" TargetMode="External"/><Relationship Id="rId1554" Type="http://schemas.openxmlformats.org/officeDocument/2006/relationships/hyperlink" Target="https://archive.ph/NcGnF" TargetMode="External"/><Relationship Id="rId1555" Type="http://schemas.openxmlformats.org/officeDocument/2006/relationships/hyperlink" Target="http://www.parkroadpres.org/" TargetMode="External"/><Relationship Id="rId1556" Type="http://schemas.openxmlformats.org/officeDocument/2006/relationships/hyperlink" Target="https://archive.ph/PMKde" TargetMode="External"/><Relationship Id="rId1557" Type="http://schemas.openxmlformats.org/officeDocument/2006/relationships/hyperlink" Target="http://www.riovistachurch.com/" TargetMode="External"/><Relationship Id="rId1558" Type="http://schemas.openxmlformats.org/officeDocument/2006/relationships/hyperlink" Target="https://archive.ph/soY5Z" TargetMode="External"/><Relationship Id="rId1559" Type="http://schemas.openxmlformats.org/officeDocument/2006/relationships/hyperlink" Target="http://www.riovistachurch.com/" TargetMode="External"/><Relationship Id="rId965" Type="http://schemas.openxmlformats.org/officeDocument/2006/relationships/hyperlink" Target="http://fpcschdy.org/" TargetMode="External"/><Relationship Id="rId964" Type="http://schemas.openxmlformats.org/officeDocument/2006/relationships/hyperlink" Target="https://drive.google.com/file/d/1QpRcHKuArfgRTQeVcBAw7eG_jz2qWiAm/view?usp=drive_link" TargetMode="External"/><Relationship Id="rId963" Type="http://schemas.openxmlformats.org/officeDocument/2006/relationships/hyperlink" Target="http://fpcschdy.org/" TargetMode="External"/><Relationship Id="rId962" Type="http://schemas.openxmlformats.org/officeDocument/2006/relationships/hyperlink" Target="https://archive.ph/wip/dIlZv" TargetMode="External"/><Relationship Id="rId969" Type="http://schemas.openxmlformats.org/officeDocument/2006/relationships/hyperlink" Target="http://fpcschdy.org/" TargetMode="External"/><Relationship Id="rId968" Type="http://schemas.openxmlformats.org/officeDocument/2006/relationships/hyperlink" Target="https://drive.google.com/file/d/1QpRcHKuArfgRTQeVcBAw7eG_jz2qWiAm/view?usp=drive_link" TargetMode="External"/><Relationship Id="rId967" Type="http://schemas.openxmlformats.org/officeDocument/2006/relationships/hyperlink" Target="http://fpcschdy.org/" TargetMode="External"/><Relationship Id="rId966" Type="http://schemas.openxmlformats.org/officeDocument/2006/relationships/hyperlink" Target="https://drive.google.com/file/d/1QpRcHKuArfgRTQeVcBAw7eG_jz2qWiAm/view?usp=drive_link" TargetMode="External"/><Relationship Id="rId961" Type="http://schemas.openxmlformats.org/officeDocument/2006/relationships/hyperlink" Target="http://www.newcityac.org/" TargetMode="External"/><Relationship Id="rId1550" Type="http://schemas.openxmlformats.org/officeDocument/2006/relationships/hyperlink" Target="https://archive.ph/HsR2V" TargetMode="External"/><Relationship Id="rId960" Type="http://schemas.openxmlformats.org/officeDocument/2006/relationships/hyperlink" Target="https://archive.ph/mSsll" TargetMode="External"/><Relationship Id="rId1551" Type="http://schemas.openxmlformats.org/officeDocument/2006/relationships/hyperlink" Target="http://www.trinitypresoc.org/" TargetMode="External"/><Relationship Id="rId1552" Type="http://schemas.openxmlformats.org/officeDocument/2006/relationships/hyperlink" Target="https://archive.ph/HsR2V" TargetMode="External"/><Relationship Id="rId1553" Type="http://schemas.openxmlformats.org/officeDocument/2006/relationships/hyperlink" Target="http://www.floridacoastchurch.org/" TargetMode="External"/><Relationship Id="rId1543" Type="http://schemas.openxmlformats.org/officeDocument/2006/relationships/hyperlink" Target="http://resurrectionsd.com/" TargetMode="External"/><Relationship Id="rId1544" Type="http://schemas.openxmlformats.org/officeDocument/2006/relationships/hyperlink" Target="https://archive.ph/BClnE" TargetMode="External"/><Relationship Id="rId1545" Type="http://schemas.openxmlformats.org/officeDocument/2006/relationships/hyperlink" Target="http://resurrectionsd.com/" TargetMode="External"/><Relationship Id="rId1546" Type="http://schemas.openxmlformats.org/officeDocument/2006/relationships/hyperlink" Target="https://archive.ph/BClnE" TargetMode="External"/><Relationship Id="rId1547" Type="http://schemas.openxmlformats.org/officeDocument/2006/relationships/hyperlink" Target="http://servantchurchsd.org/" TargetMode="External"/><Relationship Id="rId1548" Type="http://schemas.openxmlformats.org/officeDocument/2006/relationships/hyperlink" Target="https://archive.ph/11ncr" TargetMode="External"/><Relationship Id="rId1549" Type="http://schemas.openxmlformats.org/officeDocument/2006/relationships/hyperlink" Target="http://www.trinitypresoc.org/" TargetMode="External"/><Relationship Id="rId959" Type="http://schemas.openxmlformats.org/officeDocument/2006/relationships/hyperlink" Target="http://www.midtownfellowship.org/" TargetMode="External"/><Relationship Id="rId954" Type="http://schemas.openxmlformats.org/officeDocument/2006/relationships/hyperlink" Target="https://archive.ph/mSsll" TargetMode="External"/><Relationship Id="rId953" Type="http://schemas.openxmlformats.org/officeDocument/2006/relationships/hyperlink" Target="http://www.midtownfellowship.org/" TargetMode="External"/><Relationship Id="rId952" Type="http://schemas.openxmlformats.org/officeDocument/2006/relationships/hyperlink" Target="https://archive.ph/mSsll" TargetMode="External"/><Relationship Id="rId951" Type="http://schemas.openxmlformats.org/officeDocument/2006/relationships/hyperlink" Target="http://www.midtownfellowship.org/" TargetMode="External"/><Relationship Id="rId958" Type="http://schemas.openxmlformats.org/officeDocument/2006/relationships/hyperlink" Target="https://archive.ph/mSsll" TargetMode="External"/><Relationship Id="rId957" Type="http://schemas.openxmlformats.org/officeDocument/2006/relationships/hyperlink" Target="http://www.midtownfellowship.org/" TargetMode="External"/><Relationship Id="rId956" Type="http://schemas.openxmlformats.org/officeDocument/2006/relationships/hyperlink" Target="https://archive.ph/mSsll" TargetMode="External"/><Relationship Id="rId955" Type="http://schemas.openxmlformats.org/officeDocument/2006/relationships/hyperlink" Target="http://www.midtownfellowship.org/" TargetMode="External"/><Relationship Id="rId950" Type="http://schemas.openxmlformats.org/officeDocument/2006/relationships/hyperlink" Target="https://archive.ph/mSsll" TargetMode="External"/><Relationship Id="rId1540" Type="http://schemas.openxmlformats.org/officeDocument/2006/relationships/hyperlink" Target="https://archive.ph/s6N1n" TargetMode="External"/><Relationship Id="rId1541" Type="http://schemas.openxmlformats.org/officeDocument/2006/relationships/hyperlink" Target="http://www.redeemersd.org/" TargetMode="External"/><Relationship Id="rId1542" Type="http://schemas.openxmlformats.org/officeDocument/2006/relationships/hyperlink" Target="https://archive.ph/s6N1n" TargetMode="External"/><Relationship Id="rId107" Type="http://schemas.openxmlformats.org/officeDocument/2006/relationships/hyperlink" Target="http://www.resurrectiongvl.com/" TargetMode="External"/><Relationship Id="rId106" Type="http://schemas.openxmlformats.org/officeDocument/2006/relationships/hyperlink" Target="https://archive.is/6HNi6" TargetMode="External"/><Relationship Id="rId105" Type="http://schemas.openxmlformats.org/officeDocument/2006/relationships/hyperlink" Target="http://www.resurrectiongvl.com/" TargetMode="External"/><Relationship Id="rId104" Type="http://schemas.openxmlformats.org/officeDocument/2006/relationships/hyperlink" Target="https://archive.is/6HNi6" TargetMode="External"/><Relationship Id="rId109" Type="http://schemas.openxmlformats.org/officeDocument/2006/relationships/hyperlink" Target="http://wmpres.com/" TargetMode="External"/><Relationship Id="rId108" Type="http://schemas.openxmlformats.org/officeDocument/2006/relationships/hyperlink" Target="https://archive.is/6HNi6" TargetMode="External"/><Relationship Id="rId103" Type="http://schemas.openxmlformats.org/officeDocument/2006/relationships/hyperlink" Target="http://www.resurrectiongvl.com/" TargetMode="External"/><Relationship Id="rId102" Type="http://schemas.openxmlformats.org/officeDocument/2006/relationships/hyperlink" Target="https://archive.is/6HNi6" TargetMode="External"/><Relationship Id="rId101" Type="http://schemas.openxmlformats.org/officeDocument/2006/relationships/hyperlink" Target="http://www.resurrectiongvl.com/" TargetMode="External"/><Relationship Id="rId100" Type="http://schemas.openxmlformats.org/officeDocument/2006/relationships/hyperlink" Target="https://archive.is/6HNi6" TargetMode="External"/><Relationship Id="rId129" Type="http://schemas.openxmlformats.org/officeDocument/2006/relationships/hyperlink" Target="http://slchurch.net/" TargetMode="External"/><Relationship Id="rId128" Type="http://schemas.openxmlformats.org/officeDocument/2006/relationships/hyperlink" Target="https://archive.ph/5R9lI" TargetMode="External"/><Relationship Id="rId127" Type="http://schemas.openxmlformats.org/officeDocument/2006/relationships/hyperlink" Target="http://slchurch.net/" TargetMode="External"/><Relationship Id="rId126" Type="http://schemas.openxmlformats.org/officeDocument/2006/relationships/hyperlink" Target="https://archive.ph/5R9lI" TargetMode="External"/><Relationship Id="rId121" Type="http://schemas.openxmlformats.org/officeDocument/2006/relationships/hyperlink" Target="http://www.northcrosschurch.com/" TargetMode="External"/><Relationship Id="rId120" Type="http://schemas.openxmlformats.org/officeDocument/2006/relationships/hyperlink" Target="https://archive.ph/18MeP" TargetMode="External"/><Relationship Id="rId125" Type="http://schemas.openxmlformats.org/officeDocument/2006/relationships/hyperlink" Target="http://slchurch.net/" TargetMode="External"/><Relationship Id="rId124" Type="http://schemas.openxmlformats.org/officeDocument/2006/relationships/hyperlink" Target="https://archive.ph/5R9lI" TargetMode="External"/><Relationship Id="rId123" Type="http://schemas.openxmlformats.org/officeDocument/2006/relationships/hyperlink" Target="http://slchurch.net/" TargetMode="External"/><Relationship Id="rId122" Type="http://schemas.openxmlformats.org/officeDocument/2006/relationships/hyperlink" Target="https://drive.google.com/file/d/1YzFtnpmEyMNixpXKNppWOngZeWNVmADu/view?usp=drive_link" TargetMode="External"/><Relationship Id="rId118" Type="http://schemas.openxmlformats.org/officeDocument/2006/relationships/hyperlink" Target="https://archive.ph/18MeP" TargetMode="External"/><Relationship Id="rId117" Type="http://schemas.openxmlformats.org/officeDocument/2006/relationships/hyperlink" Target="http://www.northcrosschurch.com/" TargetMode="External"/><Relationship Id="rId116" Type="http://schemas.openxmlformats.org/officeDocument/2006/relationships/hyperlink" Target="https://archive.ph/18MeP" TargetMode="External"/><Relationship Id="rId115" Type="http://schemas.openxmlformats.org/officeDocument/2006/relationships/hyperlink" Target="http://www.northcrosschurch.com/" TargetMode="External"/><Relationship Id="rId119" Type="http://schemas.openxmlformats.org/officeDocument/2006/relationships/hyperlink" Target="http://www.northcrosschurch.com/" TargetMode="External"/><Relationship Id="rId110" Type="http://schemas.openxmlformats.org/officeDocument/2006/relationships/hyperlink" Target="https://archive.ph/4RFpS" TargetMode="External"/><Relationship Id="rId114" Type="http://schemas.openxmlformats.org/officeDocument/2006/relationships/hyperlink" Target="https://archive.ph/18MeP" TargetMode="External"/><Relationship Id="rId113" Type="http://schemas.openxmlformats.org/officeDocument/2006/relationships/hyperlink" Target="http://www.northcrosschurch.com/" TargetMode="External"/><Relationship Id="rId112" Type="http://schemas.openxmlformats.org/officeDocument/2006/relationships/hyperlink" Target="https://archive.ph/cg0Pg" TargetMode="External"/><Relationship Id="rId111" Type="http://schemas.openxmlformats.org/officeDocument/2006/relationships/hyperlink" Target="http://lighthousechurch.ca/" TargetMode="External"/><Relationship Id="rId1610" Type="http://schemas.openxmlformats.org/officeDocument/2006/relationships/hyperlink" Target="https://archive.ph/mDKP0" TargetMode="External"/><Relationship Id="rId1611" Type="http://schemas.openxmlformats.org/officeDocument/2006/relationships/hyperlink" Target="http://www.christchurchsa.com/" TargetMode="External"/><Relationship Id="rId1612" Type="http://schemas.openxmlformats.org/officeDocument/2006/relationships/hyperlink" Target="https://archive.ph/ySJm4" TargetMode="External"/><Relationship Id="rId1613" Type="http://schemas.openxmlformats.org/officeDocument/2006/relationships/hyperlink" Target="http://www.christchurchsa.com/" TargetMode="External"/><Relationship Id="rId1614" Type="http://schemas.openxmlformats.org/officeDocument/2006/relationships/hyperlink" Target="https://archive.ph/ySJm4" TargetMode="External"/><Relationship Id="rId1615" Type="http://schemas.openxmlformats.org/officeDocument/2006/relationships/hyperlink" Target="http://www.christchurchsa.com/" TargetMode="External"/><Relationship Id="rId1616" Type="http://schemas.openxmlformats.org/officeDocument/2006/relationships/hyperlink" Target="https://archive.ph/ySJm4" TargetMode="External"/><Relationship Id="rId907" Type="http://schemas.openxmlformats.org/officeDocument/2006/relationships/hyperlink" Target="http://restorationcommunity.net/" TargetMode="External"/><Relationship Id="rId1617" Type="http://schemas.openxmlformats.org/officeDocument/2006/relationships/hyperlink" Target="http://www.christchurchsa.com/" TargetMode="External"/><Relationship Id="rId906" Type="http://schemas.openxmlformats.org/officeDocument/2006/relationships/hyperlink" Target="https://archive.ph/eH6Ce" TargetMode="External"/><Relationship Id="rId1618" Type="http://schemas.openxmlformats.org/officeDocument/2006/relationships/hyperlink" Target="https://archive.ph/ySJm4" TargetMode="External"/><Relationship Id="rId905" Type="http://schemas.openxmlformats.org/officeDocument/2006/relationships/hyperlink" Target="http://www.oldorchardchurch.org/" TargetMode="External"/><Relationship Id="rId1619" Type="http://schemas.openxmlformats.org/officeDocument/2006/relationships/hyperlink" Target="http://www.christchurchsa.com/" TargetMode="External"/><Relationship Id="rId904" Type="http://schemas.openxmlformats.org/officeDocument/2006/relationships/hyperlink" Target="https://archive.ph/1WYlK" TargetMode="External"/><Relationship Id="rId909" Type="http://schemas.openxmlformats.org/officeDocument/2006/relationships/hyperlink" Target="http://restorationcommunity.net/" TargetMode="External"/><Relationship Id="rId908" Type="http://schemas.openxmlformats.org/officeDocument/2006/relationships/hyperlink" Target="https://archive.ph/Tl8Ab" TargetMode="External"/><Relationship Id="rId903" Type="http://schemas.openxmlformats.org/officeDocument/2006/relationships/hyperlink" Target="http://www.newcitysouth.org/" TargetMode="External"/><Relationship Id="rId902" Type="http://schemas.openxmlformats.org/officeDocument/2006/relationships/hyperlink" Target="https://archive.ph/1WYlK" TargetMode="External"/><Relationship Id="rId901" Type="http://schemas.openxmlformats.org/officeDocument/2006/relationships/hyperlink" Target="http://www.newcitysouth.org/" TargetMode="External"/><Relationship Id="rId900" Type="http://schemas.openxmlformats.org/officeDocument/2006/relationships/hyperlink" Target="https://archive.ph/1WYlK" TargetMode="External"/><Relationship Id="rId1600" Type="http://schemas.openxmlformats.org/officeDocument/2006/relationships/hyperlink" Target="https://archive.ph/mDKP0" TargetMode="External"/><Relationship Id="rId1601" Type="http://schemas.openxmlformats.org/officeDocument/2006/relationships/hyperlink" Target="http://www.allsaintsaustin.org/" TargetMode="External"/><Relationship Id="rId1602" Type="http://schemas.openxmlformats.org/officeDocument/2006/relationships/hyperlink" Target="https://archive.ph/mDKP0" TargetMode="External"/><Relationship Id="rId1603" Type="http://schemas.openxmlformats.org/officeDocument/2006/relationships/hyperlink" Target="http://www.allsaintsaustin.org/" TargetMode="External"/><Relationship Id="rId1604" Type="http://schemas.openxmlformats.org/officeDocument/2006/relationships/hyperlink" Target="https://archive.ph/mDKP0" TargetMode="External"/><Relationship Id="rId1605" Type="http://schemas.openxmlformats.org/officeDocument/2006/relationships/hyperlink" Target="http://www.allsaintsaustin.org/" TargetMode="External"/><Relationship Id="rId1606" Type="http://schemas.openxmlformats.org/officeDocument/2006/relationships/hyperlink" Target="https://archive.ph/mDKP0" TargetMode="External"/><Relationship Id="rId1607" Type="http://schemas.openxmlformats.org/officeDocument/2006/relationships/hyperlink" Target="http://www.allsaintsaustin.org/" TargetMode="External"/><Relationship Id="rId1608" Type="http://schemas.openxmlformats.org/officeDocument/2006/relationships/hyperlink" Target="https://archive.ph/mDKP0" TargetMode="External"/><Relationship Id="rId1609" Type="http://schemas.openxmlformats.org/officeDocument/2006/relationships/hyperlink" Target="http://www.allsaintsaustin.org/" TargetMode="External"/><Relationship Id="rId1631" Type="http://schemas.openxmlformats.org/officeDocument/2006/relationships/hyperlink" Target="http://graceandpeaceaustin.com/" TargetMode="External"/><Relationship Id="rId1632" Type="http://schemas.openxmlformats.org/officeDocument/2006/relationships/hyperlink" Target="https://archive.ph/gmmQB" TargetMode="External"/><Relationship Id="rId1633" Type="http://schemas.openxmlformats.org/officeDocument/2006/relationships/hyperlink" Target="http://graceandpeaceaustin.com/" TargetMode="External"/><Relationship Id="rId1634" Type="http://schemas.openxmlformats.org/officeDocument/2006/relationships/hyperlink" Target="https://archive.ph/gmmQB" TargetMode="External"/><Relationship Id="rId1635" Type="http://schemas.openxmlformats.org/officeDocument/2006/relationships/hyperlink" Target="http://graceandpeaceaustin.com/" TargetMode="External"/><Relationship Id="rId1636" Type="http://schemas.openxmlformats.org/officeDocument/2006/relationships/hyperlink" Target="https://archive.ph/gmmQB" TargetMode="External"/><Relationship Id="rId1637" Type="http://schemas.openxmlformats.org/officeDocument/2006/relationships/hyperlink" Target="http://graceandpeaceaustin.com/" TargetMode="External"/><Relationship Id="rId1638" Type="http://schemas.openxmlformats.org/officeDocument/2006/relationships/hyperlink" Target="https://archive.ph/gmmQB" TargetMode="External"/><Relationship Id="rId929" Type="http://schemas.openxmlformats.org/officeDocument/2006/relationships/hyperlink" Target="http://www.christcommunity.org/" TargetMode="External"/><Relationship Id="rId1639" Type="http://schemas.openxmlformats.org/officeDocument/2006/relationships/hyperlink" Target="http://graceandpeaceaustin.com/" TargetMode="External"/><Relationship Id="rId928" Type="http://schemas.openxmlformats.org/officeDocument/2006/relationships/hyperlink" Target="https://archive.ph/WYvSA" TargetMode="External"/><Relationship Id="rId927" Type="http://schemas.openxmlformats.org/officeDocument/2006/relationships/hyperlink" Target="http://www.christcommunity.org/" TargetMode="External"/><Relationship Id="rId926" Type="http://schemas.openxmlformats.org/officeDocument/2006/relationships/hyperlink" Target="https://archive.ph/WYvSA" TargetMode="External"/><Relationship Id="rId921" Type="http://schemas.openxmlformats.org/officeDocument/2006/relationships/hyperlink" Target="http://www.christcommunity.org/" TargetMode="External"/><Relationship Id="rId920" Type="http://schemas.openxmlformats.org/officeDocument/2006/relationships/hyperlink" Target="https://archive.ph/WYvSA" TargetMode="External"/><Relationship Id="rId925" Type="http://schemas.openxmlformats.org/officeDocument/2006/relationships/hyperlink" Target="http://www.christcommunity.org/" TargetMode="External"/><Relationship Id="rId924" Type="http://schemas.openxmlformats.org/officeDocument/2006/relationships/hyperlink" Target="https://archive.ph/WYvSA" TargetMode="External"/><Relationship Id="rId923" Type="http://schemas.openxmlformats.org/officeDocument/2006/relationships/hyperlink" Target="http://www.christcommunity.org/" TargetMode="External"/><Relationship Id="rId922" Type="http://schemas.openxmlformats.org/officeDocument/2006/relationships/hyperlink" Target="https://archive.ph/WYvSA" TargetMode="External"/><Relationship Id="rId1630" Type="http://schemas.openxmlformats.org/officeDocument/2006/relationships/hyperlink" Target="https://archive.ph/ru9qM" TargetMode="External"/><Relationship Id="rId1620" Type="http://schemas.openxmlformats.org/officeDocument/2006/relationships/hyperlink" Target="https://archive.ph/ySJm4" TargetMode="External"/><Relationship Id="rId1621" Type="http://schemas.openxmlformats.org/officeDocument/2006/relationships/hyperlink" Target="http://www.ccpktx.org/" TargetMode="External"/><Relationship Id="rId1622" Type="http://schemas.openxmlformats.org/officeDocument/2006/relationships/hyperlink" Target="https://archive.ph/K7HT8" TargetMode="External"/><Relationship Id="rId1623" Type="http://schemas.openxmlformats.org/officeDocument/2006/relationships/hyperlink" Target="http://www.ctkaustin.org/" TargetMode="External"/><Relationship Id="rId1624" Type="http://schemas.openxmlformats.org/officeDocument/2006/relationships/hyperlink" Target="https://archive.ph/R0Tz6" TargetMode="External"/><Relationship Id="rId1625" Type="http://schemas.openxmlformats.org/officeDocument/2006/relationships/hyperlink" Target="http://covenantrgv.org/" TargetMode="External"/><Relationship Id="rId1626" Type="http://schemas.openxmlformats.org/officeDocument/2006/relationships/hyperlink" Target="https://archive.ph/wnXWN" TargetMode="External"/><Relationship Id="rId1627" Type="http://schemas.openxmlformats.org/officeDocument/2006/relationships/hyperlink" Target="http://www.crosspointeaustin.org/" TargetMode="External"/><Relationship Id="rId918" Type="http://schemas.openxmlformats.org/officeDocument/2006/relationships/hyperlink" Target="https://archive.ph/WYvSA" TargetMode="External"/><Relationship Id="rId1628" Type="http://schemas.openxmlformats.org/officeDocument/2006/relationships/hyperlink" Target="https://archive.ph/hc07t" TargetMode="External"/><Relationship Id="rId917" Type="http://schemas.openxmlformats.org/officeDocument/2006/relationships/hyperlink" Target="http://www.christcommunity.org/" TargetMode="External"/><Relationship Id="rId1629" Type="http://schemas.openxmlformats.org/officeDocument/2006/relationships/hyperlink" Target="http://www.emmanuelcedarpark.church/" TargetMode="External"/><Relationship Id="rId916" Type="http://schemas.openxmlformats.org/officeDocument/2006/relationships/hyperlink" Target="https://archive.ph/WYvSA" TargetMode="External"/><Relationship Id="rId915" Type="http://schemas.openxmlformats.org/officeDocument/2006/relationships/hyperlink" Target="http://www.christcommunity.org/" TargetMode="External"/><Relationship Id="rId919" Type="http://schemas.openxmlformats.org/officeDocument/2006/relationships/hyperlink" Target="http://www.christcommunity.org/" TargetMode="External"/><Relationship Id="rId910" Type="http://schemas.openxmlformats.org/officeDocument/2006/relationships/hyperlink" Target="https://archive.ph/Tl8Ab" TargetMode="External"/><Relationship Id="rId914" Type="http://schemas.openxmlformats.org/officeDocument/2006/relationships/hyperlink" Target="https://archive.ph/Tl8Ab" TargetMode="External"/><Relationship Id="rId913" Type="http://schemas.openxmlformats.org/officeDocument/2006/relationships/hyperlink" Target="http://restorationcommunity.net/" TargetMode="External"/><Relationship Id="rId912" Type="http://schemas.openxmlformats.org/officeDocument/2006/relationships/hyperlink" Target="https://archive.ph/Tl8Ab" TargetMode="External"/><Relationship Id="rId911" Type="http://schemas.openxmlformats.org/officeDocument/2006/relationships/hyperlink" Target="http://restorationcommunity.net/" TargetMode="External"/><Relationship Id="rId1697" Type="http://schemas.openxmlformats.org/officeDocument/2006/relationships/hyperlink" Target="http://www.citylifeboston.org/" TargetMode="External"/><Relationship Id="rId1698" Type="http://schemas.openxmlformats.org/officeDocument/2006/relationships/hyperlink" Target="https://archive.ph/3drG2" TargetMode="External"/><Relationship Id="rId1699" Type="http://schemas.openxmlformats.org/officeDocument/2006/relationships/hyperlink" Target="http://www.citylifeboston.org/" TargetMode="External"/><Relationship Id="rId866" Type="http://schemas.openxmlformats.org/officeDocument/2006/relationships/hyperlink" Target="https://archive.ph/pQhZ9" TargetMode="External"/><Relationship Id="rId865" Type="http://schemas.openxmlformats.org/officeDocument/2006/relationships/hyperlink" Target="http://downtown.redeemer.com/" TargetMode="External"/><Relationship Id="rId864" Type="http://schemas.openxmlformats.org/officeDocument/2006/relationships/hyperlink" Target="https://archive.ph/pQhZ9" TargetMode="External"/><Relationship Id="rId863" Type="http://schemas.openxmlformats.org/officeDocument/2006/relationships/hyperlink" Target="http://downtown.redeemer.com/" TargetMode="External"/><Relationship Id="rId869" Type="http://schemas.openxmlformats.org/officeDocument/2006/relationships/hyperlink" Target="http://eastside.redeemer.com/" TargetMode="External"/><Relationship Id="rId868" Type="http://schemas.openxmlformats.org/officeDocument/2006/relationships/hyperlink" Target="https://archive.ph/pQhZ9" TargetMode="External"/><Relationship Id="rId867" Type="http://schemas.openxmlformats.org/officeDocument/2006/relationships/hyperlink" Target="http://downtown.redeemer.com/" TargetMode="External"/><Relationship Id="rId1690" Type="http://schemas.openxmlformats.org/officeDocument/2006/relationships/hyperlink" Target="https://archive.ph/pFf77" TargetMode="External"/><Relationship Id="rId1691" Type="http://schemas.openxmlformats.org/officeDocument/2006/relationships/hyperlink" Target="http://www.ctkdorchester.org/" TargetMode="External"/><Relationship Id="rId1692" Type="http://schemas.openxmlformats.org/officeDocument/2006/relationships/hyperlink" Target="https://archive.ph/pFf77" TargetMode="External"/><Relationship Id="rId862" Type="http://schemas.openxmlformats.org/officeDocument/2006/relationships/hyperlink" Target="https://archive.ph/pQhZ9" TargetMode="External"/><Relationship Id="rId1693" Type="http://schemas.openxmlformats.org/officeDocument/2006/relationships/hyperlink" Target="http://www.ctknewton.org/" TargetMode="External"/><Relationship Id="rId861" Type="http://schemas.openxmlformats.org/officeDocument/2006/relationships/hyperlink" Target="http://downtown.redeemer.com/" TargetMode="External"/><Relationship Id="rId1694" Type="http://schemas.openxmlformats.org/officeDocument/2006/relationships/hyperlink" Target="https://archive.ph/L17HL" TargetMode="External"/><Relationship Id="rId860" Type="http://schemas.openxmlformats.org/officeDocument/2006/relationships/hyperlink" Target="https://archive.ph/To4j7" TargetMode="External"/><Relationship Id="rId1695" Type="http://schemas.openxmlformats.org/officeDocument/2006/relationships/hyperlink" Target="http://www.citylifeboston.org/" TargetMode="External"/><Relationship Id="rId1696" Type="http://schemas.openxmlformats.org/officeDocument/2006/relationships/hyperlink" Target="https://archive.ph/3drG2" TargetMode="External"/><Relationship Id="rId1686" Type="http://schemas.openxmlformats.org/officeDocument/2006/relationships/hyperlink" Target="https://archive.ph/pFf77" TargetMode="External"/><Relationship Id="rId1687" Type="http://schemas.openxmlformats.org/officeDocument/2006/relationships/hyperlink" Target="http://www.ctkdorchester.org/" TargetMode="External"/><Relationship Id="rId1688" Type="http://schemas.openxmlformats.org/officeDocument/2006/relationships/hyperlink" Target="https://archive.ph/pFf77" TargetMode="External"/><Relationship Id="rId1689" Type="http://schemas.openxmlformats.org/officeDocument/2006/relationships/hyperlink" Target="http://www.ctkdorchester.org/" TargetMode="External"/><Relationship Id="rId855" Type="http://schemas.openxmlformats.org/officeDocument/2006/relationships/hyperlink" Target="http://www.reh.nyc/" TargetMode="External"/><Relationship Id="rId854" Type="http://schemas.openxmlformats.org/officeDocument/2006/relationships/hyperlink" Target="https://archive.ph/jFClh" TargetMode="External"/><Relationship Id="rId853" Type="http://schemas.openxmlformats.org/officeDocument/2006/relationships/hyperlink" Target="http://www.reh.nyc/" TargetMode="External"/><Relationship Id="rId852" Type="http://schemas.openxmlformats.org/officeDocument/2006/relationships/hyperlink" Target="https://archive.ph/jFClh" TargetMode="External"/><Relationship Id="rId859" Type="http://schemas.openxmlformats.org/officeDocument/2006/relationships/hyperlink" Target="http://redeemerlsq.com/" TargetMode="External"/><Relationship Id="rId858" Type="http://schemas.openxmlformats.org/officeDocument/2006/relationships/hyperlink" Target="https://archive.ph/To4j7" TargetMode="External"/><Relationship Id="rId857" Type="http://schemas.openxmlformats.org/officeDocument/2006/relationships/hyperlink" Target="http://redeemerlsq.com/" TargetMode="External"/><Relationship Id="rId856" Type="http://schemas.openxmlformats.org/officeDocument/2006/relationships/hyperlink" Target="https://archive.ph/jFClh" TargetMode="External"/><Relationship Id="rId1680" Type="http://schemas.openxmlformats.org/officeDocument/2006/relationships/hyperlink" Target="https://archive.ph/W0E1d" TargetMode="External"/><Relationship Id="rId1681" Type="http://schemas.openxmlformats.org/officeDocument/2006/relationships/hyperlink" Target="http://www.cpcct.org/" TargetMode="External"/><Relationship Id="rId851" Type="http://schemas.openxmlformats.org/officeDocument/2006/relationships/hyperlink" Target="http://www.reh.nyc/" TargetMode="External"/><Relationship Id="rId1682" Type="http://schemas.openxmlformats.org/officeDocument/2006/relationships/hyperlink" Target="https://archive.ph/W0E1d" TargetMode="External"/><Relationship Id="rId850" Type="http://schemas.openxmlformats.org/officeDocument/2006/relationships/hyperlink" Target="https://archive.ph/Nk6ZM" TargetMode="External"/><Relationship Id="rId1683" Type="http://schemas.openxmlformats.org/officeDocument/2006/relationships/hyperlink" Target="http://www.cpcct.org/" TargetMode="External"/><Relationship Id="rId1684" Type="http://schemas.openxmlformats.org/officeDocument/2006/relationships/hyperlink" Target="https://archive.ph/W0E1d" TargetMode="External"/><Relationship Id="rId1685" Type="http://schemas.openxmlformats.org/officeDocument/2006/relationships/hyperlink" Target="http://www.ctkdorchester.org/" TargetMode="External"/><Relationship Id="rId888" Type="http://schemas.openxmlformats.org/officeDocument/2006/relationships/hyperlink" Target="https://archive.ph/nB8Dh" TargetMode="External"/><Relationship Id="rId887" Type="http://schemas.openxmlformats.org/officeDocument/2006/relationships/hyperlink" Target="http://www.uptowncommunitychurch.com/" TargetMode="External"/><Relationship Id="rId886" Type="http://schemas.openxmlformats.org/officeDocument/2006/relationships/hyperlink" Target="https://archive.ph/nB8Dh" TargetMode="External"/><Relationship Id="rId885" Type="http://schemas.openxmlformats.org/officeDocument/2006/relationships/hyperlink" Target="http://www.uptowncommunitychurch.com/" TargetMode="External"/><Relationship Id="rId889" Type="http://schemas.openxmlformats.org/officeDocument/2006/relationships/hyperlink" Target="http://www.newcitysouth.org/" TargetMode="External"/><Relationship Id="rId880" Type="http://schemas.openxmlformats.org/officeDocument/2006/relationships/hyperlink" Target="https://archive.ph/U2PVF" TargetMode="External"/><Relationship Id="rId884" Type="http://schemas.openxmlformats.org/officeDocument/2006/relationships/hyperlink" Target="https://archive.ph/rEEqh" TargetMode="External"/><Relationship Id="rId883" Type="http://schemas.openxmlformats.org/officeDocument/2006/relationships/hyperlink" Target="http://redeemerbk.com/" TargetMode="External"/><Relationship Id="rId882" Type="http://schemas.openxmlformats.org/officeDocument/2006/relationships/hyperlink" Target="https://archive.ph/U2PVF" TargetMode="External"/><Relationship Id="rId881" Type="http://schemas.openxmlformats.org/officeDocument/2006/relationships/hyperlink" Target="http://redeemerws.com/" TargetMode="External"/><Relationship Id="rId877" Type="http://schemas.openxmlformats.org/officeDocument/2006/relationships/hyperlink" Target="http://redeemerws.com/" TargetMode="External"/><Relationship Id="rId876" Type="http://schemas.openxmlformats.org/officeDocument/2006/relationships/hyperlink" Target="https://archive.ph/U2PVF" TargetMode="External"/><Relationship Id="rId875" Type="http://schemas.openxmlformats.org/officeDocument/2006/relationships/hyperlink" Target="http://redeemerws.com/" TargetMode="External"/><Relationship Id="rId874" Type="http://schemas.openxmlformats.org/officeDocument/2006/relationships/hyperlink" Target="https://archive.ph/U2PVF" TargetMode="External"/><Relationship Id="rId879" Type="http://schemas.openxmlformats.org/officeDocument/2006/relationships/hyperlink" Target="http://redeemerws.com/" TargetMode="External"/><Relationship Id="rId878" Type="http://schemas.openxmlformats.org/officeDocument/2006/relationships/hyperlink" Target="https://archive.ph/U2PVF" TargetMode="External"/><Relationship Id="rId873" Type="http://schemas.openxmlformats.org/officeDocument/2006/relationships/hyperlink" Target="http://redeemerws.com/" TargetMode="External"/><Relationship Id="rId872" Type="http://schemas.openxmlformats.org/officeDocument/2006/relationships/hyperlink" Target="https://archive.ph/CraZU" TargetMode="External"/><Relationship Id="rId871" Type="http://schemas.openxmlformats.org/officeDocument/2006/relationships/hyperlink" Target="http://eastside.redeemer.com/" TargetMode="External"/><Relationship Id="rId870" Type="http://schemas.openxmlformats.org/officeDocument/2006/relationships/hyperlink" Target="https://archive.ph/CraZU" TargetMode="External"/><Relationship Id="rId1653" Type="http://schemas.openxmlformats.org/officeDocument/2006/relationships/hyperlink" Target="http://www.youngmeadows.org/" TargetMode="External"/><Relationship Id="rId1654" Type="http://schemas.openxmlformats.org/officeDocument/2006/relationships/hyperlink" Target="https://archive.ph/9keRR" TargetMode="External"/><Relationship Id="rId1655" Type="http://schemas.openxmlformats.org/officeDocument/2006/relationships/hyperlink" Target="http://www.youngmeadows.org/" TargetMode="External"/><Relationship Id="rId1656" Type="http://schemas.openxmlformats.org/officeDocument/2006/relationships/hyperlink" Target="https://archive.ph/9keRR" TargetMode="External"/><Relationship Id="rId1657" Type="http://schemas.openxmlformats.org/officeDocument/2006/relationships/hyperlink" Target="http://www.youngmeadows.org/" TargetMode="External"/><Relationship Id="rId1658" Type="http://schemas.openxmlformats.org/officeDocument/2006/relationships/hyperlink" Target="https://archive.ph/9keRR" TargetMode="External"/><Relationship Id="rId1659" Type="http://schemas.openxmlformats.org/officeDocument/2006/relationships/hyperlink" Target="http://www.youngmeadows.org/" TargetMode="External"/><Relationship Id="rId829" Type="http://schemas.openxmlformats.org/officeDocument/2006/relationships/hyperlink" Target="http://www.lfcc.net/" TargetMode="External"/><Relationship Id="rId828" Type="http://schemas.openxmlformats.org/officeDocument/2006/relationships/hyperlink" Target="https://archive.ph/UeiFK" TargetMode="External"/><Relationship Id="rId827" Type="http://schemas.openxmlformats.org/officeDocument/2006/relationships/hyperlink" Target="http://www.lfcc.net/" TargetMode="External"/><Relationship Id="rId822" Type="http://schemas.openxmlformats.org/officeDocument/2006/relationships/hyperlink" Target="https://archive.ph/wzzXf" TargetMode="External"/><Relationship Id="rId821" Type="http://schemas.openxmlformats.org/officeDocument/2006/relationships/hyperlink" Target="http://kingscrossnyc.org/" TargetMode="External"/><Relationship Id="rId820" Type="http://schemas.openxmlformats.org/officeDocument/2006/relationships/hyperlink" Target="https://archive.ph/wzzXf" TargetMode="External"/><Relationship Id="rId826" Type="http://schemas.openxmlformats.org/officeDocument/2006/relationships/hyperlink" Target="https://archive.ph/UeiFK" TargetMode="External"/><Relationship Id="rId825" Type="http://schemas.openxmlformats.org/officeDocument/2006/relationships/hyperlink" Target="http://www.lfcc.net/" TargetMode="External"/><Relationship Id="rId824" Type="http://schemas.openxmlformats.org/officeDocument/2006/relationships/hyperlink" Target="https://archive.ph/UeiFK" TargetMode="External"/><Relationship Id="rId823" Type="http://schemas.openxmlformats.org/officeDocument/2006/relationships/hyperlink" Target="http://www.lfcc.net/" TargetMode="External"/><Relationship Id="rId1650" Type="http://schemas.openxmlformats.org/officeDocument/2006/relationships/hyperlink" Target="https://archive.ph/TWDGE" TargetMode="External"/><Relationship Id="rId1651" Type="http://schemas.openxmlformats.org/officeDocument/2006/relationships/hyperlink" Target="http://www.youngmeadows.org/" TargetMode="External"/><Relationship Id="rId1652" Type="http://schemas.openxmlformats.org/officeDocument/2006/relationships/hyperlink" Target="https://archive.ph/9keRR" TargetMode="External"/><Relationship Id="rId1642" Type="http://schemas.openxmlformats.org/officeDocument/2006/relationships/hyperlink" Target="https://archive.ph/g9PI8" TargetMode="External"/><Relationship Id="rId1643" Type="http://schemas.openxmlformats.org/officeDocument/2006/relationships/hyperlink" Target="http://www.redeemerpres.org/" TargetMode="External"/><Relationship Id="rId1644" Type="http://schemas.openxmlformats.org/officeDocument/2006/relationships/hyperlink" Target="https://archive.ph/g9PI8" TargetMode="External"/><Relationship Id="rId1645" Type="http://schemas.openxmlformats.org/officeDocument/2006/relationships/hyperlink" Target="http://www.redeemerpres.org/" TargetMode="External"/><Relationship Id="rId1646" Type="http://schemas.openxmlformats.org/officeDocument/2006/relationships/hyperlink" Target="https://archive.ph/g9PI8" TargetMode="External"/><Relationship Id="rId1647" Type="http://schemas.openxmlformats.org/officeDocument/2006/relationships/hyperlink" Target="http://www.redeemerpres.org/" TargetMode="External"/><Relationship Id="rId1648" Type="http://schemas.openxmlformats.org/officeDocument/2006/relationships/hyperlink" Target="https://archive.ph/g9PI8" TargetMode="External"/><Relationship Id="rId1649" Type="http://schemas.openxmlformats.org/officeDocument/2006/relationships/hyperlink" Target="http://www.trinityboerne.org/" TargetMode="External"/><Relationship Id="rId819" Type="http://schemas.openxmlformats.org/officeDocument/2006/relationships/hyperlink" Target="http://kingscrossnyc.org/" TargetMode="External"/><Relationship Id="rId818" Type="http://schemas.openxmlformats.org/officeDocument/2006/relationships/hyperlink" Target="https://archive.ph/wzzXf" TargetMode="External"/><Relationship Id="rId817" Type="http://schemas.openxmlformats.org/officeDocument/2006/relationships/hyperlink" Target="http://kingscrossnyc.org/" TargetMode="External"/><Relationship Id="rId816" Type="http://schemas.openxmlformats.org/officeDocument/2006/relationships/hyperlink" Target="https://archive.ph/wzzXf" TargetMode="External"/><Relationship Id="rId811" Type="http://schemas.openxmlformats.org/officeDocument/2006/relationships/hyperlink" Target="http://kingscrossnyc.org/" TargetMode="External"/><Relationship Id="rId810" Type="http://schemas.openxmlformats.org/officeDocument/2006/relationships/hyperlink" Target="https://archive.ph/wzzXf" TargetMode="External"/><Relationship Id="rId815" Type="http://schemas.openxmlformats.org/officeDocument/2006/relationships/hyperlink" Target="http://kingscrossnyc.org/" TargetMode="External"/><Relationship Id="rId814" Type="http://schemas.openxmlformats.org/officeDocument/2006/relationships/hyperlink" Target="https://archive.ph/wzzXf" TargetMode="External"/><Relationship Id="rId813" Type="http://schemas.openxmlformats.org/officeDocument/2006/relationships/hyperlink" Target="http://kingscrossnyc.org/" TargetMode="External"/><Relationship Id="rId812" Type="http://schemas.openxmlformats.org/officeDocument/2006/relationships/hyperlink" Target="https://archive.ph/wzzXf" TargetMode="External"/><Relationship Id="rId1640" Type="http://schemas.openxmlformats.org/officeDocument/2006/relationships/hyperlink" Target="https://archive.ph/gmmQB" TargetMode="External"/><Relationship Id="rId1641" Type="http://schemas.openxmlformats.org/officeDocument/2006/relationships/hyperlink" Target="http://www.redeemerpres.org/" TargetMode="External"/><Relationship Id="rId1675" Type="http://schemas.openxmlformats.org/officeDocument/2006/relationships/hyperlink" Target="http://www.strochcc.org/" TargetMode="External"/><Relationship Id="rId1676" Type="http://schemas.openxmlformats.org/officeDocument/2006/relationships/hyperlink" Target="https://archive.ph/qK6w9" TargetMode="External"/><Relationship Id="rId1677" Type="http://schemas.openxmlformats.org/officeDocument/2006/relationships/hyperlink" Target="http://www.strochcc.org/" TargetMode="External"/><Relationship Id="rId1678" Type="http://schemas.openxmlformats.org/officeDocument/2006/relationships/hyperlink" Target="https://archive.ph/qK6w9" TargetMode="External"/><Relationship Id="rId1679" Type="http://schemas.openxmlformats.org/officeDocument/2006/relationships/hyperlink" Target="http://www.cpcct.org/" TargetMode="External"/><Relationship Id="rId849" Type="http://schemas.openxmlformats.org/officeDocument/2006/relationships/hyperlink" Target="http://nscc.live/" TargetMode="External"/><Relationship Id="rId844" Type="http://schemas.openxmlformats.org/officeDocument/2006/relationships/hyperlink" Target="https://archive.ph/Nk6ZM" TargetMode="External"/><Relationship Id="rId843" Type="http://schemas.openxmlformats.org/officeDocument/2006/relationships/hyperlink" Target="http://nscc.live/" TargetMode="External"/><Relationship Id="rId842" Type="http://schemas.openxmlformats.org/officeDocument/2006/relationships/hyperlink" Target="https://archive.ph/Nk6ZM" TargetMode="External"/><Relationship Id="rId841" Type="http://schemas.openxmlformats.org/officeDocument/2006/relationships/hyperlink" Target="http://nscc.live/" TargetMode="External"/><Relationship Id="rId848" Type="http://schemas.openxmlformats.org/officeDocument/2006/relationships/hyperlink" Target="https://archive.ph/Nk6ZM" TargetMode="External"/><Relationship Id="rId847" Type="http://schemas.openxmlformats.org/officeDocument/2006/relationships/hyperlink" Target="http://nscc.live/" TargetMode="External"/><Relationship Id="rId846" Type="http://schemas.openxmlformats.org/officeDocument/2006/relationships/hyperlink" Target="https://archive.ph/Nk6ZM" TargetMode="External"/><Relationship Id="rId845" Type="http://schemas.openxmlformats.org/officeDocument/2006/relationships/hyperlink" Target="http://nscc.live/" TargetMode="External"/><Relationship Id="rId1670" Type="http://schemas.openxmlformats.org/officeDocument/2006/relationships/hyperlink" Target="https://archive.ph/9keRR" TargetMode="External"/><Relationship Id="rId840" Type="http://schemas.openxmlformats.org/officeDocument/2006/relationships/hyperlink" Target="https://archive.ph/Nk6ZM" TargetMode="External"/><Relationship Id="rId1671" Type="http://schemas.openxmlformats.org/officeDocument/2006/relationships/hyperlink" Target="http://www.youngmeadows.org/" TargetMode="External"/><Relationship Id="rId1672" Type="http://schemas.openxmlformats.org/officeDocument/2006/relationships/hyperlink" Target="https://archive.ph/9keRR" TargetMode="External"/><Relationship Id="rId1673" Type="http://schemas.openxmlformats.org/officeDocument/2006/relationships/hyperlink" Target="http://www.youngmeadows.org/" TargetMode="External"/><Relationship Id="rId1674" Type="http://schemas.openxmlformats.org/officeDocument/2006/relationships/hyperlink" Target="https://archive.ph/9keRR" TargetMode="External"/><Relationship Id="rId1664" Type="http://schemas.openxmlformats.org/officeDocument/2006/relationships/hyperlink" Target="https://archive.ph/9keRR" TargetMode="External"/><Relationship Id="rId1665" Type="http://schemas.openxmlformats.org/officeDocument/2006/relationships/hyperlink" Target="http://www.youngmeadows.org/" TargetMode="External"/><Relationship Id="rId1666" Type="http://schemas.openxmlformats.org/officeDocument/2006/relationships/hyperlink" Target="https://archive.ph/9keRR" TargetMode="External"/><Relationship Id="rId1667" Type="http://schemas.openxmlformats.org/officeDocument/2006/relationships/hyperlink" Target="http://www.youngmeadows.org/" TargetMode="External"/><Relationship Id="rId1668" Type="http://schemas.openxmlformats.org/officeDocument/2006/relationships/hyperlink" Target="https://archive.ph/9keRR" TargetMode="External"/><Relationship Id="rId1669" Type="http://schemas.openxmlformats.org/officeDocument/2006/relationships/hyperlink" Target="http://www.youngmeadows.org/" TargetMode="External"/><Relationship Id="rId839" Type="http://schemas.openxmlformats.org/officeDocument/2006/relationships/hyperlink" Target="http://nscc.live/" TargetMode="External"/><Relationship Id="rId838" Type="http://schemas.openxmlformats.org/officeDocument/2006/relationships/hyperlink" Target="https://archive.ph/UeiFK" TargetMode="External"/><Relationship Id="rId833" Type="http://schemas.openxmlformats.org/officeDocument/2006/relationships/hyperlink" Target="http://www.lfcc.net/" TargetMode="External"/><Relationship Id="rId832" Type="http://schemas.openxmlformats.org/officeDocument/2006/relationships/hyperlink" Target="https://archive.ph/UeiFK" TargetMode="External"/><Relationship Id="rId831" Type="http://schemas.openxmlformats.org/officeDocument/2006/relationships/hyperlink" Target="http://www.lfcc.net/" TargetMode="External"/><Relationship Id="rId830" Type="http://schemas.openxmlformats.org/officeDocument/2006/relationships/hyperlink" Target="https://archive.ph/UeiFK" TargetMode="External"/><Relationship Id="rId837" Type="http://schemas.openxmlformats.org/officeDocument/2006/relationships/hyperlink" Target="http://www.lfcc.net/" TargetMode="External"/><Relationship Id="rId836" Type="http://schemas.openxmlformats.org/officeDocument/2006/relationships/hyperlink" Target="https://archive.ph/UeiFK" TargetMode="External"/><Relationship Id="rId835" Type="http://schemas.openxmlformats.org/officeDocument/2006/relationships/hyperlink" Target="http://www.lfcc.net/" TargetMode="External"/><Relationship Id="rId834" Type="http://schemas.openxmlformats.org/officeDocument/2006/relationships/hyperlink" Target="https://archive.ph/UeiFK" TargetMode="External"/><Relationship Id="rId1660" Type="http://schemas.openxmlformats.org/officeDocument/2006/relationships/hyperlink" Target="https://archive.ph/9keRR" TargetMode="External"/><Relationship Id="rId1661" Type="http://schemas.openxmlformats.org/officeDocument/2006/relationships/hyperlink" Target="http://www.youngmeadows.org/" TargetMode="External"/><Relationship Id="rId1662" Type="http://schemas.openxmlformats.org/officeDocument/2006/relationships/hyperlink" Target="https://archive.ph/9keRR" TargetMode="External"/><Relationship Id="rId1663" Type="http://schemas.openxmlformats.org/officeDocument/2006/relationships/hyperlink" Target="http://www.youngmeadows.org/" TargetMode="External"/><Relationship Id="rId899" Type="http://schemas.openxmlformats.org/officeDocument/2006/relationships/hyperlink" Target="http://www.newcitysouth.org/" TargetMode="External"/><Relationship Id="rId898" Type="http://schemas.openxmlformats.org/officeDocument/2006/relationships/hyperlink" Target="http://www.aisquith.org/" TargetMode="External"/><Relationship Id="rId897" Type="http://schemas.openxmlformats.org/officeDocument/2006/relationships/hyperlink" Target="http://www.aisquith.org/" TargetMode="External"/><Relationship Id="rId896" Type="http://schemas.openxmlformats.org/officeDocument/2006/relationships/hyperlink" Target="http://www.aisquith.org/" TargetMode="External"/><Relationship Id="rId891" Type="http://schemas.openxmlformats.org/officeDocument/2006/relationships/hyperlink" Target="http://www.newcitysouth.org/" TargetMode="External"/><Relationship Id="rId890" Type="http://schemas.openxmlformats.org/officeDocument/2006/relationships/hyperlink" Target="https://archive.ph/1WYlK" TargetMode="External"/><Relationship Id="rId895" Type="http://schemas.openxmlformats.org/officeDocument/2006/relationships/hyperlink" Target="http://www.aisquith.org/" TargetMode="External"/><Relationship Id="rId894" Type="http://schemas.openxmlformats.org/officeDocument/2006/relationships/hyperlink" Target="https://archive.ph/1WYlK" TargetMode="External"/><Relationship Id="rId893" Type="http://schemas.openxmlformats.org/officeDocument/2006/relationships/hyperlink" Target="http://www.newcitysouth.org/" TargetMode="External"/><Relationship Id="rId892" Type="http://schemas.openxmlformats.org/officeDocument/2006/relationships/hyperlink" Target="https://archive.ph/1WYlK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archive.ph/0XQXe" TargetMode="External"/><Relationship Id="rId391" Type="http://schemas.openxmlformats.org/officeDocument/2006/relationships/hyperlink" Target="http://www.calvarypca.org/" TargetMode="External"/><Relationship Id="rId390" Type="http://schemas.openxmlformats.org/officeDocument/2006/relationships/hyperlink" Target="https://archive.ph/WpiLX" TargetMode="External"/><Relationship Id="rId385" Type="http://schemas.openxmlformats.org/officeDocument/2006/relationships/hyperlink" Target="http://www.gracetoronto.ca/" TargetMode="External"/><Relationship Id="rId384" Type="http://schemas.openxmlformats.org/officeDocument/2006/relationships/hyperlink" Target="https://archive.ph/WpiLX" TargetMode="External"/><Relationship Id="rId383" Type="http://schemas.openxmlformats.org/officeDocument/2006/relationships/hyperlink" Target="http://www.gracetoronto.ca/" TargetMode="External"/><Relationship Id="rId382" Type="http://schemas.openxmlformats.org/officeDocument/2006/relationships/hyperlink" Target="https://archive.ph/WpiLX" TargetMode="External"/><Relationship Id="rId389" Type="http://schemas.openxmlformats.org/officeDocument/2006/relationships/hyperlink" Target="http://www.gracetoronto.ca/" TargetMode="External"/><Relationship Id="rId388" Type="http://schemas.openxmlformats.org/officeDocument/2006/relationships/hyperlink" Target="https://archive.ph/WpiLX" TargetMode="External"/><Relationship Id="rId387" Type="http://schemas.openxmlformats.org/officeDocument/2006/relationships/hyperlink" Target="http://www.gracetoronto.ca/" TargetMode="External"/><Relationship Id="rId386" Type="http://schemas.openxmlformats.org/officeDocument/2006/relationships/hyperlink" Target="https://archive.ph/WpiLX" TargetMode="External"/><Relationship Id="rId381" Type="http://schemas.openxmlformats.org/officeDocument/2006/relationships/hyperlink" Target="http://www.gracetoronto.ca/" TargetMode="External"/><Relationship Id="rId380" Type="http://schemas.openxmlformats.org/officeDocument/2006/relationships/hyperlink" Target="https://archive.ph/WpiLX" TargetMode="External"/><Relationship Id="rId379" Type="http://schemas.openxmlformats.org/officeDocument/2006/relationships/hyperlink" Target="http://www.gracetoronto.ca/" TargetMode="External"/><Relationship Id="rId374" Type="http://schemas.openxmlformats.org/officeDocument/2006/relationships/hyperlink" Target="https://archive.ph/QMyjB" TargetMode="External"/><Relationship Id="rId373" Type="http://schemas.openxmlformats.org/officeDocument/2006/relationships/hyperlink" Target="http://www.christchurchtoronto.ca/" TargetMode="External"/><Relationship Id="rId372" Type="http://schemas.openxmlformats.org/officeDocument/2006/relationships/hyperlink" Target="https://archive.ph/QMyjB" TargetMode="External"/><Relationship Id="rId371" Type="http://schemas.openxmlformats.org/officeDocument/2006/relationships/hyperlink" Target="http://www.christchurchtoronto.ca/" TargetMode="External"/><Relationship Id="rId378" Type="http://schemas.openxmlformats.org/officeDocument/2006/relationships/hyperlink" Target="https://archive.ph/QMyjB" TargetMode="External"/><Relationship Id="rId377" Type="http://schemas.openxmlformats.org/officeDocument/2006/relationships/hyperlink" Target="http://www.christchurchtoronto.ca/" TargetMode="External"/><Relationship Id="rId376" Type="http://schemas.openxmlformats.org/officeDocument/2006/relationships/hyperlink" Target="https://archive.ph/QMyjB" TargetMode="External"/><Relationship Id="rId375" Type="http://schemas.openxmlformats.org/officeDocument/2006/relationships/hyperlink" Target="http://www.christchurchtoronto.ca/" TargetMode="External"/><Relationship Id="rId396" Type="http://schemas.openxmlformats.org/officeDocument/2006/relationships/hyperlink" Target="https://archive.ph/X3iAd" TargetMode="External"/><Relationship Id="rId395" Type="http://schemas.openxmlformats.org/officeDocument/2006/relationships/hyperlink" Target="http://christcentraldurham.com/" TargetMode="External"/><Relationship Id="rId394" Type="http://schemas.openxmlformats.org/officeDocument/2006/relationships/hyperlink" Target="https://archive.ph/X3iAd" TargetMode="External"/><Relationship Id="rId393" Type="http://schemas.openxmlformats.org/officeDocument/2006/relationships/hyperlink" Target="http://christcentraldurham.com/" TargetMode="External"/><Relationship Id="rId399" Type="http://schemas.openxmlformats.org/officeDocument/2006/relationships/hyperlink" Target="http://christcentraldurham.com/" TargetMode="External"/><Relationship Id="rId398" Type="http://schemas.openxmlformats.org/officeDocument/2006/relationships/hyperlink" Target="https://archive.ph/X3iAd" TargetMode="External"/><Relationship Id="rId397" Type="http://schemas.openxmlformats.org/officeDocument/2006/relationships/hyperlink" Target="http://christcentraldurham.com/" TargetMode="External"/><Relationship Id="rId1730" Type="http://schemas.openxmlformats.org/officeDocument/2006/relationships/hyperlink" Target="https://archive.ph/9keRR" TargetMode="External"/><Relationship Id="rId1731" Type="http://schemas.openxmlformats.org/officeDocument/2006/relationships/hyperlink" Target="http://www.youngmeadows.org/" TargetMode="External"/><Relationship Id="rId1732" Type="http://schemas.openxmlformats.org/officeDocument/2006/relationships/hyperlink" Target="https://archive.ph/9keRR" TargetMode="External"/><Relationship Id="rId1733" Type="http://schemas.openxmlformats.org/officeDocument/2006/relationships/hyperlink" Target="http://www.strochcc.org/" TargetMode="External"/><Relationship Id="rId1734" Type="http://schemas.openxmlformats.org/officeDocument/2006/relationships/hyperlink" Target="https://archive.ph/qK6w9" TargetMode="External"/><Relationship Id="rId1735" Type="http://schemas.openxmlformats.org/officeDocument/2006/relationships/hyperlink" Target="http://www.strochcc.org/" TargetMode="External"/><Relationship Id="rId1736" Type="http://schemas.openxmlformats.org/officeDocument/2006/relationships/hyperlink" Target="https://archive.ph/qK6w9" TargetMode="External"/><Relationship Id="rId1737" Type="http://schemas.openxmlformats.org/officeDocument/2006/relationships/hyperlink" Target="http://www.cpcct.org/" TargetMode="External"/><Relationship Id="rId1738" Type="http://schemas.openxmlformats.org/officeDocument/2006/relationships/hyperlink" Target="https://archive.ph/W0E1d" TargetMode="External"/><Relationship Id="rId1739" Type="http://schemas.openxmlformats.org/officeDocument/2006/relationships/hyperlink" Target="http://www.cpcct.org/" TargetMode="External"/><Relationship Id="rId1720" Type="http://schemas.openxmlformats.org/officeDocument/2006/relationships/hyperlink" Target="https://archive.ph/9keRR" TargetMode="External"/><Relationship Id="rId1721" Type="http://schemas.openxmlformats.org/officeDocument/2006/relationships/hyperlink" Target="http://www.youngmeadows.org/" TargetMode="External"/><Relationship Id="rId1722" Type="http://schemas.openxmlformats.org/officeDocument/2006/relationships/hyperlink" Target="https://archive.ph/9keRR" TargetMode="External"/><Relationship Id="rId1723" Type="http://schemas.openxmlformats.org/officeDocument/2006/relationships/hyperlink" Target="http://www.youngmeadows.org/" TargetMode="External"/><Relationship Id="rId1724" Type="http://schemas.openxmlformats.org/officeDocument/2006/relationships/hyperlink" Target="https://archive.ph/9keRR" TargetMode="External"/><Relationship Id="rId1725" Type="http://schemas.openxmlformats.org/officeDocument/2006/relationships/hyperlink" Target="http://www.youngmeadows.org/" TargetMode="External"/><Relationship Id="rId1726" Type="http://schemas.openxmlformats.org/officeDocument/2006/relationships/hyperlink" Target="https://archive.ph/9keRR" TargetMode="External"/><Relationship Id="rId1727" Type="http://schemas.openxmlformats.org/officeDocument/2006/relationships/hyperlink" Target="http://www.youngmeadows.org/" TargetMode="External"/><Relationship Id="rId1728" Type="http://schemas.openxmlformats.org/officeDocument/2006/relationships/hyperlink" Target="https://archive.ph/9keRR" TargetMode="External"/><Relationship Id="rId1729" Type="http://schemas.openxmlformats.org/officeDocument/2006/relationships/hyperlink" Target="http://www.youngmeadows.org/" TargetMode="External"/><Relationship Id="rId1752" Type="http://schemas.openxmlformats.org/officeDocument/2006/relationships/hyperlink" Target="https://archive.ph/L17HL" TargetMode="External"/><Relationship Id="rId1753" Type="http://schemas.openxmlformats.org/officeDocument/2006/relationships/hyperlink" Target="http://www.citylifeboston.org/" TargetMode="External"/><Relationship Id="rId1754" Type="http://schemas.openxmlformats.org/officeDocument/2006/relationships/hyperlink" Target="https://archive.ph/3drG2" TargetMode="External"/><Relationship Id="rId1755" Type="http://schemas.openxmlformats.org/officeDocument/2006/relationships/hyperlink" Target="http://www.citylifeboston.org/" TargetMode="External"/><Relationship Id="rId1756" Type="http://schemas.openxmlformats.org/officeDocument/2006/relationships/hyperlink" Target="https://archive.ph/3drG2" TargetMode="External"/><Relationship Id="rId1757" Type="http://schemas.openxmlformats.org/officeDocument/2006/relationships/hyperlink" Target="http://www.citylifeboston.org/" TargetMode="External"/><Relationship Id="rId1758" Type="http://schemas.openxmlformats.org/officeDocument/2006/relationships/hyperlink" Target="https://archive.ph/3drG2" TargetMode="External"/><Relationship Id="rId1759" Type="http://schemas.openxmlformats.org/officeDocument/2006/relationships/hyperlink" Target="http://www.citylifeboston.org/" TargetMode="External"/><Relationship Id="rId1750" Type="http://schemas.openxmlformats.org/officeDocument/2006/relationships/hyperlink" Target="https://archive.ph/pFf77" TargetMode="External"/><Relationship Id="rId1751" Type="http://schemas.openxmlformats.org/officeDocument/2006/relationships/hyperlink" Target="http://www.ctknewton.org/" TargetMode="External"/><Relationship Id="rId1741" Type="http://schemas.openxmlformats.org/officeDocument/2006/relationships/hyperlink" Target="http://www.cpcct.org/" TargetMode="External"/><Relationship Id="rId1742" Type="http://schemas.openxmlformats.org/officeDocument/2006/relationships/hyperlink" Target="https://archive.ph/W0E1d" TargetMode="External"/><Relationship Id="rId1743" Type="http://schemas.openxmlformats.org/officeDocument/2006/relationships/hyperlink" Target="http://www.ctkdorchester.org/" TargetMode="External"/><Relationship Id="rId1744" Type="http://schemas.openxmlformats.org/officeDocument/2006/relationships/hyperlink" Target="https://archive.ph/pFf77" TargetMode="External"/><Relationship Id="rId1745" Type="http://schemas.openxmlformats.org/officeDocument/2006/relationships/hyperlink" Target="http://www.ctkdorchester.org/" TargetMode="External"/><Relationship Id="rId1746" Type="http://schemas.openxmlformats.org/officeDocument/2006/relationships/hyperlink" Target="https://archive.ph/pFf77" TargetMode="External"/><Relationship Id="rId1747" Type="http://schemas.openxmlformats.org/officeDocument/2006/relationships/hyperlink" Target="http://www.ctkdorchester.org/" TargetMode="External"/><Relationship Id="rId1748" Type="http://schemas.openxmlformats.org/officeDocument/2006/relationships/hyperlink" Target="https://archive.ph/pFf77" TargetMode="External"/><Relationship Id="rId1749" Type="http://schemas.openxmlformats.org/officeDocument/2006/relationships/hyperlink" Target="http://www.ctkdorchester.org/" TargetMode="External"/><Relationship Id="rId1740" Type="http://schemas.openxmlformats.org/officeDocument/2006/relationships/hyperlink" Target="https://archive.ph/W0E1d" TargetMode="External"/><Relationship Id="rId1710" Type="http://schemas.openxmlformats.org/officeDocument/2006/relationships/hyperlink" Target="https://archive.ph/9keRR" TargetMode="External"/><Relationship Id="rId1711" Type="http://schemas.openxmlformats.org/officeDocument/2006/relationships/hyperlink" Target="http://www.youngmeadows.org/" TargetMode="External"/><Relationship Id="rId1712" Type="http://schemas.openxmlformats.org/officeDocument/2006/relationships/hyperlink" Target="https://archive.ph/9keRR" TargetMode="External"/><Relationship Id="rId1713" Type="http://schemas.openxmlformats.org/officeDocument/2006/relationships/hyperlink" Target="http://www.youngmeadows.org/" TargetMode="External"/><Relationship Id="rId1714" Type="http://schemas.openxmlformats.org/officeDocument/2006/relationships/hyperlink" Target="https://archive.ph/9keRR" TargetMode="External"/><Relationship Id="rId1715" Type="http://schemas.openxmlformats.org/officeDocument/2006/relationships/hyperlink" Target="http://www.youngmeadows.org/" TargetMode="External"/><Relationship Id="rId1716" Type="http://schemas.openxmlformats.org/officeDocument/2006/relationships/hyperlink" Target="https://archive.ph/9keRR" TargetMode="External"/><Relationship Id="rId1717" Type="http://schemas.openxmlformats.org/officeDocument/2006/relationships/hyperlink" Target="http://www.youngmeadows.org/" TargetMode="External"/><Relationship Id="rId1718" Type="http://schemas.openxmlformats.org/officeDocument/2006/relationships/hyperlink" Target="https://archive.ph/9keRR" TargetMode="External"/><Relationship Id="rId1719" Type="http://schemas.openxmlformats.org/officeDocument/2006/relationships/hyperlink" Target="http://www.youngmeadows.org/" TargetMode="External"/><Relationship Id="rId1700" Type="http://schemas.openxmlformats.org/officeDocument/2006/relationships/hyperlink" Target="https://archive.ph/gmmQB" TargetMode="External"/><Relationship Id="rId1701" Type="http://schemas.openxmlformats.org/officeDocument/2006/relationships/hyperlink" Target="http://www.redeemerpres.org/" TargetMode="External"/><Relationship Id="rId1702" Type="http://schemas.openxmlformats.org/officeDocument/2006/relationships/hyperlink" Target="https://archive.ph/g9PI8" TargetMode="External"/><Relationship Id="rId1703" Type="http://schemas.openxmlformats.org/officeDocument/2006/relationships/hyperlink" Target="http://www.redeemerpres.org/" TargetMode="External"/><Relationship Id="rId1704" Type="http://schemas.openxmlformats.org/officeDocument/2006/relationships/hyperlink" Target="https://archive.ph/g9PI8" TargetMode="External"/><Relationship Id="rId1705" Type="http://schemas.openxmlformats.org/officeDocument/2006/relationships/hyperlink" Target="http://www.redeemerpres.org/" TargetMode="External"/><Relationship Id="rId1706" Type="http://schemas.openxmlformats.org/officeDocument/2006/relationships/hyperlink" Target="https://archive.ph/g9PI8" TargetMode="External"/><Relationship Id="rId1707" Type="http://schemas.openxmlformats.org/officeDocument/2006/relationships/hyperlink" Target="http://www.redeemerpres.org/" TargetMode="External"/><Relationship Id="rId1708" Type="http://schemas.openxmlformats.org/officeDocument/2006/relationships/hyperlink" Target="https://archive.ph/g9PI8" TargetMode="External"/><Relationship Id="rId1709" Type="http://schemas.openxmlformats.org/officeDocument/2006/relationships/hyperlink" Target="http://www.youngmeadows.org/" TargetMode="External"/><Relationship Id="rId40" Type="http://schemas.openxmlformats.org/officeDocument/2006/relationships/hyperlink" Target="https://archive.ph/JS0HV" TargetMode="External"/><Relationship Id="rId42" Type="http://schemas.openxmlformats.org/officeDocument/2006/relationships/hyperlink" Target="https://archive.is/zy6Vw" TargetMode="External"/><Relationship Id="rId41" Type="http://schemas.openxmlformats.org/officeDocument/2006/relationships/hyperlink" Target="http://www.hopecrozet.org/" TargetMode="External"/><Relationship Id="rId44" Type="http://schemas.openxmlformats.org/officeDocument/2006/relationships/hyperlink" Target="https://drive.google.com/file/d/1iJ68jSMyKd1UKShOLZ9FkZWWJvBlV8Hh/view?usp=drive_link" TargetMode="External"/><Relationship Id="rId43" Type="http://schemas.openxmlformats.org/officeDocument/2006/relationships/hyperlink" Target="http://www.hopecrozet.org/" TargetMode="External"/><Relationship Id="rId46" Type="http://schemas.openxmlformats.org/officeDocument/2006/relationships/hyperlink" Target="https://archive.is/zy6Vw" TargetMode="External"/><Relationship Id="rId45" Type="http://schemas.openxmlformats.org/officeDocument/2006/relationships/hyperlink" Target="http://www.hopecrozet.org/" TargetMode="External"/><Relationship Id="rId48" Type="http://schemas.openxmlformats.org/officeDocument/2006/relationships/hyperlink" Target="https://drive.google.com/file/d/1Q1Up3Vy34JGNcxPgA97ihqe-ZXhSPxVX/view?usp=sharing" TargetMode="External"/><Relationship Id="rId47" Type="http://schemas.openxmlformats.org/officeDocument/2006/relationships/hyperlink" Target="http://www.hopecrozet.org/" TargetMode="External"/><Relationship Id="rId49" Type="http://schemas.openxmlformats.org/officeDocument/2006/relationships/hyperlink" Target="http://www.trinitycville.org/" TargetMode="External"/><Relationship Id="rId31" Type="http://schemas.openxmlformats.org/officeDocument/2006/relationships/hyperlink" Target="http://www.gracecovenantpca.org/" TargetMode="External"/><Relationship Id="rId30" Type="http://schemas.openxmlformats.org/officeDocument/2006/relationships/hyperlink" Target="https://archive.ph/JS0HV" TargetMode="External"/><Relationship Id="rId33" Type="http://schemas.openxmlformats.org/officeDocument/2006/relationships/hyperlink" Target="http://www.gracecovenantpca.org/" TargetMode="External"/><Relationship Id="rId32" Type="http://schemas.openxmlformats.org/officeDocument/2006/relationships/hyperlink" Target="https://archive.ph/JS0HV" TargetMode="External"/><Relationship Id="rId35" Type="http://schemas.openxmlformats.org/officeDocument/2006/relationships/hyperlink" Target="http://www.gracecovenantpca.org/" TargetMode="External"/><Relationship Id="rId34" Type="http://schemas.openxmlformats.org/officeDocument/2006/relationships/hyperlink" Target="https://archive.ph/JS0HV" TargetMode="External"/><Relationship Id="rId37" Type="http://schemas.openxmlformats.org/officeDocument/2006/relationships/hyperlink" Target="http://www.gracecovenantpca.org/" TargetMode="External"/><Relationship Id="rId36" Type="http://schemas.openxmlformats.org/officeDocument/2006/relationships/hyperlink" Target="https://archive.ph/JS0HV" TargetMode="External"/><Relationship Id="rId39" Type="http://schemas.openxmlformats.org/officeDocument/2006/relationships/hyperlink" Target="http://www.gracecovenantpca.org/" TargetMode="External"/><Relationship Id="rId38" Type="http://schemas.openxmlformats.org/officeDocument/2006/relationships/hyperlink" Target="https://archive.ph/JS0HV" TargetMode="External"/><Relationship Id="rId20" Type="http://schemas.openxmlformats.org/officeDocument/2006/relationships/hyperlink" Target="https://archive.ph/QUGbw" TargetMode="External"/><Relationship Id="rId22" Type="http://schemas.openxmlformats.org/officeDocument/2006/relationships/hyperlink" Target="https://archive.ph/QUGbw" TargetMode="External"/><Relationship Id="rId21" Type="http://schemas.openxmlformats.org/officeDocument/2006/relationships/hyperlink" Target="http://www.dvpca.org/" TargetMode="External"/><Relationship Id="rId24" Type="http://schemas.openxmlformats.org/officeDocument/2006/relationships/hyperlink" Target="https://archive.ph/JS0HV" TargetMode="External"/><Relationship Id="rId23" Type="http://schemas.openxmlformats.org/officeDocument/2006/relationships/hyperlink" Target="http://www.gracecovenantpca.org/" TargetMode="External"/><Relationship Id="rId26" Type="http://schemas.openxmlformats.org/officeDocument/2006/relationships/hyperlink" Target="https://archive.ph/JS0HV" TargetMode="External"/><Relationship Id="rId25" Type="http://schemas.openxmlformats.org/officeDocument/2006/relationships/hyperlink" Target="http://www.gracecovenantpca.org/" TargetMode="External"/><Relationship Id="rId28" Type="http://schemas.openxmlformats.org/officeDocument/2006/relationships/hyperlink" Target="https://archive.ph/JS0HV" TargetMode="External"/><Relationship Id="rId27" Type="http://schemas.openxmlformats.org/officeDocument/2006/relationships/hyperlink" Target="http://www.gracecovenantpca.org/" TargetMode="External"/><Relationship Id="rId29" Type="http://schemas.openxmlformats.org/officeDocument/2006/relationships/hyperlink" Target="http://www.gracecovenantpca.org/" TargetMode="External"/><Relationship Id="rId11" Type="http://schemas.openxmlformats.org/officeDocument/2006/relationships/hyperlink" Target="http://www.rinconpres.org/" TargetMode="External"/><Relationship Id="rId10" Type="http://schemas.openxmlformats.org/officeDocument/2006/relationships/hyperlink" Target="https://archive.ph/1zp3e" TargetMode="External"/><Relationship Id="rId13" Type="http://schemas.openxmlformats.org/officeDocument/2006/relationships/hyperlink" Target="http://www.rinconpres.org/" TargetMode="External"/><Relationship Id="rId12" Type="http://schemas.openxmlformats.org/officeDocument/2006/relationships/hyperlink" Target="https://archive.ph/3NdSf" TargetMode="External"/><Relationship Id="rId15" Type="http://schemas.openxmlformats.org/officeDocument/2006/relationships/hyperlink" Target="http://www.cov-pres.org/" TargetMode="External"/><Relationship Id="rId14" Type="http://schemas.openxmlformats.org/officeDocument/2006/relationships/hyperlink" Target="https://archive.ph/3NdSf" TargetMode="External"/><Relationship Id="rId17" Type="http://schemas.openxmlformats.org/officeDocument/2006/relationships/hyperlink" Target="http://www.dvpca.org/" TargetMode="External"/><Relationship Id="rId16" Type="http://schemas.openxmlformats.org/officeDocument/2006/relationships/hyperlink" Target="http://archive.today/iBNJJ" TargetMode="External"/><Relationship Id="rId19" Type="http://schemas.openxmlformats.org/officeDocument/2006/relationships/hyperlink" Target="http://www.dvpca.org/" TargetMode="External"/><Relationship Id="rId18" Type="http://schemas.openxmlformats.org/officeDocument/2006/relationships/hyperlink" Target="https://archive.ph/QUGbw" TargetMode="External"/><Relationship Id="rId84" Type="http://schemas.openxmlformats.org/officeDocument/2006/relationships/hyperlink" Target="https://archive.ph/SyrM4" TargetMode="External"/><Relationship Id="rId1774" Type="http://schemas.openxmlformats.org/officeDocument/2006/relationships/hyperlink" Target="https://archive.is/ODS8V" TargetMode="External"/><Relationship Id="rId83" Type="http://schemas.openxmlformats.org/officeDocument/2006/relationships/hyperlink" Target="http://www.downtownpres.org/" TargetMode="External"/><Relationship Id="rId1775" Type="http://schemas.openxmlformats.org/officeDocument/2006/relationships/hyperlink" Target="http://www.strongtower.org/" TargetMode="External"/><Relationship Id="rId86" Type="http://schemas.openxmlformats.org/officeDocument/2006/relationships/hyperlink" Target="https://archive.ph/SyrM4" TargetMode="External"/><Relationship Id="rId1776" Type="http://schemas.openxmlformats.org/officeDocument/2006/relationships/hyperlink" Target="https://archive.is/ODS8V" TargetMode="External"/><Relationship Id="rId85" Type="http://schemas.openxmlformats.org/officeDocument/2006/relationships/hyperlink" Target="http://www.downtownpres.org/" TargetMode="External"/><Relationship Id="rId1777" Type="http://schemas.openxmlformats.org/officeDocument/2006/relationships/hyperlink" Target="http://www.strongtower.org/" TargetMode="External"/><Relationship Id="rId88" Type="http://schemas.openxmlformats.org/officeDocument/2006/relationships/hyperlink" Target="https://archive.ph/SyrM4" TargetMode="External"/><Relationship Id="rId1778" Type="http://schemas.openxmlformats.org/officeDocument/2006/relationships/hyperlink" Target="https://archive.is/ODS8V" TargetMode="External"/><Relationship Id="rId87" Type="http://schemas.openxmlformats.org/officeDocument/2006/relationships/hyperlink" Target="http://www.downtownpres.org/" TargetMode="External"/><Relationship Id="rId1779" Type="http://schemas.openxmlformats.org/officeDocument/2006/relationships/hyperlink" Target="http://www.marcochurch.com/" TargetMode="External"/><Relationship Id="rId89" Type="http://schemas.openxmlformats.org/officeDocument/2006/relationships/hyperlink" Target="http://www.downtownpres.org/" TargetMode="External"/><Relationship Id="rId80" Type="http://schemas.openxmlformats.org/officeDocument/2006/relationships/hyperlink" Target="https://archive.ph/SyrM4" TargetMode="External"/><Relationship Id="rId82" Type="http://schemas.openxmlformats.org/officeDocument/2006/relationships/hyperlink" Target="https://archive.ph/SyrM4" TargetMode="External"/><Relationship Id="rId81" Type="http://schemas.openxmlformats.org/officeDocument/2006/relationships/hyperlink" Target="http://www.downtownpres.org/" TargetMode="External"/><Relationship Id="rId1770" Type="http://schemas.openxmlformats.org/officeDocument/2006/relationships/hyperlink" Target="https://archive.ph/kjOOS" TargetMode="External"/><Relationship Id="rId1771" Type="http://schemas.openxmlformats.org/officeDocument/2006/relationships/hyperlink" Target="http://www.strongtower.org/" TargetMode="External"/><Relationship Id="rId1772" Type="http://schemas.openxmlformats.org/officeDocument/2006/relationships/hyperlink" Target="https://archive.is/ODS8V" TargetMode="External"/><Relationship Id="rId1773" Type="http://schemas.openxmlformats.org/officeDocument/2006/relationships/hyperlink" Target="http://www.strongtower.org/" TargetMode="External"/><Relationship Id="rId73" Type="http://schemas.openxmlformats.org/officeDocument/2006/relationships/hyperlink" Target="http://www.downtownpres.org/" TargetMode="External"/><Relationship Id="rId1763" Type="http://schemas.openxmlformats.org/officeDocument/2006/relationships/hyperlink" Target="http://www.citylifeboston.org/" TargetMode="External"/><Relationship Id="rId72" Type="http://schemas.openxmlformats.org/officeDocument/2006/relationships/hyperlink" Target="https://archive.ph/SyrM4" TargetMode="External"/><Relationship Id="rId1764" Type="http://schemas.openxmlformats.org/officeDocument/2006/relationships/hyperlink" Target="https://archive.ph/3drG2" TargetMode="External"/><Relationship Id="rId75" Type="http://schemas.openxmlformats.org/officeDocument/2006/relationships/hyperlink" Target="http://www.downtownpres.org/" TargetMode="External"/><Relationship Id="rId1765" Type="http://schemas.openxmlformats.org/officeDocument/2006/relationships/hyperlink" Target="http://www.citylifeboston.org/" TargetMode="External"/><Relationship Id="rId74" Type="http://schemas.openxmlformats.org/officeDocument/2006/relationships/hyperlink" Target="https://archive.ph/SyrM4" TargetMode="External"/><Relationship Id="rId1766" Type="http://schemas.openxmlformats.org/officeDocument/2006/relationships/hyperlink" Target="https://archive.ph/3drG2" TargetMode="External"/><Relationship Id="rId77" Type="http://schemas.openxmlformats.org/officeDocument/2006/relationships/hyperlink" Target="http://www.downtownpres.org/" TargetMode="External"/><Relationship Id="rId1767" Type="http://schemas.openxmlformats.org/officeDocument/2006/relationships/hyperlink" Target="http://www.sevenhillschurch.org/" TargetMode="External"/><Relationship Id="rId76" Type="http://schemas.openxmlformats.org/officeDocument/2006/relationships/hyperlink" Target="https://archive.ph/SyrM4" TargetMode="External"/><Relationship Id="rId1768" Type="http://schemas.openxmlformats.org/officeDocument/2006/relationships/hyperlink" Target="https://archive.ph/kjOOS" TargetMode="External"/><Relationship Id="rId79" Type="http://schemas.openxmlformats.org/officeDocument/2006/relationships/hyperlink" Target="http://www.downtownpres.org/" TargetMode="External"/><Relationship Id="rId1769" Type="http://schemas.openxmlformats.org/officeDocument/2006/relationships/hyperlink" Target="http://www.sevenhillschurch.org/" TargetMode="External"/><Relationship Id="rId78" Type="http://schemas.openxmlformats.org/officeDocument/2006/relationships/hyperlink" Target="https://archive.ph/SyrM4" TargetMode="External"/><Relationship Id="rId71" Type="http://schemas.openxmlformats.org/officeDocument/2006/relationships/hyperlink" Target="http://www.downtownpres.org/" TargetMode="External"/><Relationship Id="rId70" Type="http://schemas.openxmlformats.org/officeDocument/2006/relationships/hyperlink" Target="https://archive.ph/PTj8M" TargetMode="External"/><Relationship Id="rId1760" Type="http://schemas.openxmlformats.org/officeDocument/2006/relationships/hyperlink" Target="https://archive.ph/3drG2" TargetMode="External"/><Relationship Id="rId1761" Type="http://schemas.openxmlformats.org/officeDocument/2006/relationships/hyperlink" Target="http://www.citylifeboston.org/" TargetMode="External"/><Relationship Id="rId1762" Type="http://schemas.openxmlformats.org/officeDocument/2006/relationships/hyperlink" Target="https://archive.ph/3drG2" TargetMode="External"/><Relationship Id="rId62" Type="http://schemas.openxmlformats.org/officeDocument/2006/relationships/hyperlink" Target="https://archive.ph/PTj8M" TargetMode="External"/><Relationship Id="rId1796" Type="http://schemas.openxmlformats.org/officeDocument/2006/relationships/hyperlink" Target="https://archive.is/lrNAP" TargetMode="External"/><Relationship Id="rId61" Type="http://schemas.openxmlformats.org/officeDocument/2006/relationships/hyperlink" Target="http://www.trinitycville.org/" TargetMode="External"/><Relationship Id="rId1797" Type="http://schemas.openxmlformats.org/officeDocument/2006/relationships/hyperlink" Target="http://www.faithrpc.org" TargetMode="External"/><Relationship Id="rId64" Type="http://schemas.openxmlformats.org/officeDocument/2006/relationships/hyperlink" Target="https://archive.ph/PTj8M" TargetMode="External"/><Relationship Id="rId1798" Type="http://schemas.openxmlformats.org/officeDocument/2006/relationships/hyperlink" Target="https://archive.is/lrNAP" TargetMode="External"/><Relationship Id="rId63" Type="http://schemas.openxmlformats.org/officeDocument/2006/relationships/hyperlink" Target="http://www.trinitycville.org/" TargetMode="External"/><Relationship Id="rId1799" Type="http://schemas.openxmlformats.org/officeDocument/2006/relationships/hyperlink" Target="http://www.westpca.com/" TargetMode="External"/><Relationship Id="rId66" Type="http://schemas.openxmlformats.org/officeDocument/2006/relationships/hyperlink" Target="https://archive.ph/PTj8M" TargetMode="External"/><Relationship Id="rId65" Type="http://schemas.openxmlformats.org/officeDocument/2006/relationships/hyperlink" Target="http://www.trinitycville.org/" TargetMode="External"/><Relationship Id="rId68" Type="http://schemas.openxmlformats.org/officeDocument/2006/relationships/hyperlink" Target="https://archive.ph/PTj8M" TargetMode="External"/><Relationship Id="rId67" Type="http://schemas.openxmlformats.org/officeDocument/2006/relationships/hyperlink" Target="http://www.trinitycville.org/" TargetMode="External"/><Relationship Id="rId60" Type="http://schemas.openxmlformats.org/officeDocument/2006/relationships/hyperlink" Target="https://archive.ph/PTj8M" TargetMode="External"/><Relationship Id="rId69" Type="http://schemas.openxmlformats.org/officeDocument/2006/relationships/hyperlink" Target="http://www.trinitycville.org/" TargetMode="External"/><Relationship Id="rId1790" Type="http://schemas.openxmlformats.org/officeDocument/2006/relationships/hyperlink" Target="https://archive.is/lrNAP" TargetMode="External"/><Relationship Id="rId1791" Type="http://schemas.openxmlformats.org/officeDocument/2006/relationships/hyperlink" Target="http://www.faithrpc.org" TargetMode="External"/><Relationship Id="rId1792" Type="http://schemas.openxmlformats.org/officeDocument/2006/relationships/hyperlink" Target="https://archive.is/lrNAP" TargetMode="External"/><Relationship Id="rId1793" Type="http://schemas.openxmlformats.org/officeDocument/2006/relationships/hyperlink" Target="http://www.faithrpc.org" TargetMode="External"/><Relationship Id="rId1794" Type="http://schemas.openxmlformats.org/officeDocument/2006/relationships/hyperlink" Target="https://archive.is/lrNAP" TargetMode="External"/><Relationship Id="rId1795" Type="http://schemas.openxmlformats.org/officeDocument/2006/relationships/hyperlink" Target="http://www.faithrpc.org" TargetMode="External"/><Relationship Id="rId51" Type="http://schemas.openxmlformats.org/officeDocument/2006/relationships/hyperlink" Target="http://www.trinitycville.org/" TargetMode="External"/><Relationship Id="rId1785" Type="http://schemas.openxmlformats.org/officeDocument/2006/relationships/hyperlink" Target="http://www.faithrpc.org" TargetMode="External"/><Relationship Id="rId50" Type="http://schemas.openxmlformats.org/officeDocument/2006/relationships/hyperlink" Target="https://archive.ph/PTj8M" TargetMode="External"/><Relationship Id="rId1786" Type="http://schemas.openxmlformats.org/officeDocument/2006/relationships/hyperlink" Target="https://archive.is/lrNAP" TargetMode="External"/><Relationship Id="rId53" Type="http://schemas.openxmlformats.org/officeDocument/2006/relationships/hyperlink" Target="http://www.trinitycville.org/" TargetMode="External"/><Relationship Id="rId1787" Type="http://schemas.openxmlformats.org/officeDocument/2006/relationships/hyperlink" Target="http://www.faithrpc.org" TargetMode="External"/><Relationship Id="rId52" Type="http://schemas.openxmlformats.org/officeDocument/2006/relationships/hyperlink" Target="https://archive.ph/PTj8M" TargetMode="External"/><Relationship Id="rId1788" Type="http://schemas.openxmlformats.org/officeDocument/2006/relationships/hyperlink" Target="https://archive.is/lrNAP" TargetMode="External"/><Relationship Id="rId55" Type="http://schemas.openxmlformats.org/officeDocument/2006/relationships/hyperlink" Target="http://www.trinitycville.org/" TargetMode="External"/><Relationship Id="rId1789" Type="http://schemas.openxmlformats.org/officeDocument/2006/relationships/hyperlink" Target="http://www.faithrpc.org" TargetMode="External"/><Relationship Id="rId54" Type="http://schemas.openxmlformats.org/officeDocument/2006/relationships/hyperlink" Target="https://archive.ph/PTj8M" TargetMode="External"/><Relationship Id="rId57" Type="http://schemas.openxmlformats.org/officeDocument/2006/relationships/hyperlink" Target="http://www.trinitycville.org/" TargetMode="External"/><Relationship Id="rId56" Type="http://schemas.openxmlformats.org/officeDocument/2006/relationships/hyperlink" Target="https://archive.ph/PTj8M" TargetMode="External"/><Relationship Id="rId59" Type="http://schemas.openxmlformats.org/officeDocument/2006/relationships/hyperlink" Target="http://www.trinitycville.org/" TargetMode="External"/><Relationship Id="rId58" Type="http://schemas.openxmlformats.org/officeDocument/2006/relationships/hyperlink" Target="https://archive.ph/PTj8M" TargetMode="External"/><Relationship Id="rId1780" Type="http://schemas.openxmlformats.org/officeDocument/2006/relationships/hyperlink" Target="https://archive.ph/Db56a" TargetMode="External"/><Relationship Id="rId1781" Type="http://schemas.openxmlformats.org/officeDocument/2006/relationships/hyperlink" Target="http://www.faithrpc.org" TargetMode="External"/><Relationship Id="rId1782" Type="http://schemas.openxmlformats.org/officeDocument/2006/relationships/hyperlink" Target="https://archive.is/lrNAP" TargetMode="External"/><Relationship Id="rId1783" Type="http://schemas.openxmlformats.org/officeDocument/2006/relationships/hyperlink" Target="http://www.faithrpc.org" TargetMode="External"/><Relationship Id="rId1784" Type="http://schemas.openxmlformats.org/officeDocument/2006/relationships/hyperlink" Target="https://archive.is/lrNAP" TargetMode="External"/><Relationship Id="rId349" Type="http://schemas.openxmlformats.org/officeDocument/2006/relationships/hyperlink" Target="http://theredemptionchurch.com/" TargetMode="External"/><Relationship Id="rId348" Type="http://schemas.openxmlformats.org/officeDocument/2006/relationships/hyperlink" Target="https://archive.ph/cBuGJ" TargetMode="External"/><Relationship Id="rId347" Type="http://schemas.openxmlformats.org/officeDocument/2006/relationships/hyperlink" Target="http://theredemptionchurch.com/" TargetMode="External"/><Relationship Id="rId346" Type="http://schemas.openxmlformats.org/officeDocument/2006/relationships/hyperlink" Target="https://archive.is/qa1TS" TargetMode="External"/><Relationship Id="rId341" Type="http://schemas.openxmlformats.org/officeDocument/2006/relationships/hyperlink" Target="http://www.livinghopechicago.org/" TargetMode="External"/><Relationship Id="rId340" Type="http://schemas.openxmlformats.org/officeDocument/2006/relationships/hyperlink" Target="https://archive.is/qa1TS" TargetMode="External"/><Relationship Id="rId345" Type="http://schemas.openxmlformats.org/officeDocument/2006/relationships/hyperlink" Target="http://www.livinghopechicago.org/" TargetMode="External"/><Relationship Id="rId344" Type="http://schemas.openxmlformats.org/officeDocument/2006/relationships/hyperlink" Target="https://archive.is/qa1TS" TargetMode="External"/><Relationship Id="rId343" Type="http://schemas.openxmlformats.org/officeDocument/2006/relationships/hyperlink" Target="http://www.livinghopechicago.org/" TargetMode="External"/><Relationship Id="rId342" Type="http://schemas.openxmlformats.org/officeDocument/2006/relationships/hyperlink" Target="https://archive.is/qa1TS" TargetMode="External"/><Relationship Id="rId338" Type="http://schemas.openxmlformats.org/officeDocument/2006/relationships/hyperlink" Target="https://archive.ph/ZHtA7" TargetMode="External"/><Relationship Id="rId337" Type="http://schemas.openxmlformats.org/officeDocument/2006/relationships/hyperlink" Target="http://www.nscommunity.org/" TargetMode="External"/><Relationship Id="rId336" Type="http://schemas.openxmlformats.org/officeDocument/2006/relationships/hyperlink" Target="https://archive.ph/EbXn3" TargetMode="External"/><Relationship Id="rId335" Type="http://schemas.openxmlformats.org/officeDocument/2006/relationships/hyperlink" Target="http://www.fcfchurch.org/" TargetMode="External"/><Relationship Id="rId339" Type="http://schemas.openxmlformats.org/officeDocument/2006/relationships/hyperlink" Target="http://www.livinghopechicago.org/" TargetMode="External"/><Relationship Id="rId330" Type="http://schemas.openxmlformats.org/officeDocument/2006/relationships/hyperlink" Target="https://archive.ph/EbXn3" TargetMode="External"/><Relationship Id="rId334" Type="http://schemas.openxmlformats.org/officeDocument/2006/relationships/hyperlink" Target="https://archive.ph/EbXn3" TargetMode="External"/><Relationship Id="rId333" Type="http://schemas.openxmlformats.org/officeDocument/2006/relationships/hyperlink" Target="http://www.fcfchurch.org/" TargetMode="External"/><Relationship Id="rId332" Type="http://schemas.openxmlformats.org/officeDocument/2006/relationships/hyperlink" Target="https://archive.ph/EbXn3" TargetMode="External"/><Relationship Id="rId331" Type="http://schemas.openxmlformats.org/officeDocument/2006/relationships/hyperlink" Target="http://www.fcfchurch.org/" TargetMode="External"/><Relationship Id="rId370" Type="http://schemas.openxmlformats.org/officeDocument/2006/relationships/hyperlink" Target="https://archive.ph/QMyjB" TargetMode="External"/><Relationship Id="rId369" Type="http://schemas.openxmlformats.org/officeDocument/2006/relationships/hyperlink" Target="http://www.christchurchtoronto.ca/" TargetMode="External"/><Relationship Id="rId368" Type="http://schemas.openxmlformats.org/officeDocument/2006/relationships/hyperlink" Target="https://archive.ph/QMyjB" TargetMode="External"/><Relationship Id="rId363" Type="http://schemas.openxmlformats.org/officeDocument/2006/relationships/hyperlink" Target="http://www.christchurchtoronto.ca/" TargetMode="External"/><Relationship Id="rId362" Type="http://schemas.openxmlformats.org/officeDocument/2006/relationships/hyperlink" Target="https://archive.ph/QMyjB" TargetMode="External"/><Relationship Id="rId361" Type="http://schemas.openxmlformats.org/officeDocument/2006/relationships/hyperlink" Target="http://www.christchurchtoronto.ca/" TargetMode="External"/><Relationship Id="rId360" Type="http://schemas.openxmlformats.org/officeDocument/2006/relationships/hyperlink" Target="https://archive.ph/Igbym" TargetMode="External"/><Relationship Id="rId367" Type="http://schemas.openxmlformats.org/officeDocument/2006/relationships/hyperlink" Target="http://www.christchurchtoronto.ca/" TargetMode="External"/><Relationship Id="rId366" Type="http://schemas.openxmlformats.org/officeDocument/2006/relationships/hyperlink" Target="https://archive.ph/QMyjB" TargetMode="External"/><Relationship Id="rId365" Type="http://schemas.openxmlformats.org/officeDocument/2006/relationships/hyperlink" Target="http://www.christchurchtoronto.ca/" TargetMode="External"/><Relationship Id="rId364" Type="http://schemas.openxmlformats.org/officeDocument/2006/relationships/hyperlink" Target="https://archive.ph/QMyjB" TargetMode="External"/><Relationship Id="rId95" Type="http://schemas.openxmlformats.org/officeDocument/2006/relationships/hyperlink" Target="http://graceandpeacepres.com/" TargetMode="External"/><Relationship Id="rId94" Type="http://schemas.openxmlformats.org/officeDocument/2006/relationships/hyperlink" Target="https://archive.ph/ajrLY" TargetMode="External"/><Relationship Id="rId97" Type="http://schemas.openxmlformats.org/officeDocument/2006/relationships/hyperlink" Target="http://www.resurrectiongvl.com/" TargetMode="External"/><Relationship Id="rId96" Type="http://schemas.openxmlformats.org/officeDocument/2006/relationships/hyperlink" Target="https://archive.is/aZ9ZT" TargetMode="External"/><Relationship Id="rId99" Type="http://schemas.openxmlformats.org/officeDocument/2006/relationships/hyperlink" Target="http://www.resurrectiongvl.com/" TargetMode="External"/><Relationship Id="rId98" Type="http://schemas.openxmlformats.org/officeDocument/2006/relationships/hyperlink" Target="https://archive.is/6HNi6" TargetMode="External"/><Relationship Id="rId91" Type="http://schemas.openxmlformats.org/officeDocument/2006/relationships/hyperlink" Target="http://www.downtownpres.org/" TargetMode="External"/><Relationship Id="rId90" Type="http://schemas.openxmlformats.org/officeDocument/2006/relationships/hyperlink" Target="https://archive.ph/SyrM4" TargetMode="External"/><Relationship Id="rId93" Type="http://schemas.openxmlformats.org/officeDocument/2006/relationships/hyperlink" Target="http://www.goodshepgvl.com/" TargetMode="External"/><Relationship Id="rId92" Type="http://schemas.openxmlformats.org/officeDocument/2006/relationships/hyperlink" Target="https://archive.ph/SyrM4" TargetMode="External"/><Relationship Id="rId359" Type="http://schemas.openxmlformats.org/officeDocument/2006/relationships/hyperlink" Target="http://www.lawndalepc.com/" TargetMode="External"/><Relationship Id="rId358" Type="http://schemas.openxmlformats.org/officeDocument/2006/relationships/hyperlink" Target="https://archive.ph/cBuGJ" TargetMode="External"/><Relationship Id="rId357" Type="http://schemas.openxmlformats.org/officeDocument/2006/relationships/hyperlink" Target="http://theredemptionchurch.com/" TargetMode="External"/><Relationship Id="rId352" Type="http://schemas.openxmlformats.org/officeDocument/2006/relationships/hyperlink" Target="https://archive.ph/cBuGJ" TargetMode="External"/><Relationship Id="rId351" Type="http://schemas.openxmlformats.org/officeDocument/2006/relationships/hyperlink" Target="http://theredemptionchurch.com/" TargetMode="External"/><Relationship Id="rId350" Type="http://schemas.openxmlformats.org/officeDocument/2006/relationships/hyperlink" Target="https://archive.ph/cBuGJ" TargetMode="External"/><Relationship Id="rId356" Type="http://schemas.openxmlformats.org/officeDocument/2006/relationships/hyperlink" Target="https://archive.ph/cBuGJ" TargetMode="External"/><Relationship Id="rId355" Type="http://schemas.openxmlformats.org/officeDocument/2006/relationships/hyperlink" Target="http://theredemptionchurch.com/" TargetMode="External"/><Relationship Id="rId354" Type="http://schemas.openxmlformats.org/officeDocument/2006/relationships/hyperlink" Target="https://archive.ph/cBuGJ" TargetMode="External"/><Relationship Id="rId353" Type="http://schemas.openxmlformats.org/officeDocument/2006/relationships/hyperlink" Target="http://theredemptionchurch.com/" TargetMode="External"/><Relationship Id="rId305" Type="http://schemas.openxmlformats.org/officeDocument/2006/relationships/hyperlink" Target="http://www.chapelgate.org/" TargetMode="External"/><Relationship Id="rId304" Type="http://schemas.openxmlformats.org/officeDocument/2006/relationships/hyperlink" Target="https://archive.is/c5OA1" TargetMode="External"/><Relationship Id="rId303" Type="http://schemas.openxmlformats.org/officeDocument/2006/relationships/hyperlink" Target="http://www.chapelgate.org/" TargetMode="External"/><Relationship Id="rId302" Type="http://schemas.openxmlformats.org/officeDocument/2006/relationships/hyperlink" Target="https://archive.is/c5OA1" TargetMode="External"/><Relationship Id="rId309" Type="http://schemas.openxmlformats.org/officeDocument/2006/relationships/hyperlink" Target="http://www.epannapolis.org/" TargetMode="External"/><Relationship Id="rId308" Type="http://schemas.openxmlformats.org/officeDocument/2006/relationships/hyperlink" Target="https://archive.ph/DgmfK" TargetMode="External"/><Relationship Id="rId307" Type="http://schemas.openxmlformats.org/officeDocument/2006/relationships/hyperlink" Target="http://www.dayspringlife.org/" TargetMode="External"/><Relationship Id="rId306" Type="http://schemas.openxmlformats.org/officeDocument/2006/relationships/hyperlink" Target="https://archive.is/c5OA1" TargetMode="External"/><Relationship Id="rId301" Type="http://schemas.openxmlformats.org/officeDocument/2006/relationships/hyperlink" Target="http://www.chapelgate.org/" TargetMode="External"/><Relationship Id="rId300" Type="http://schemas.openxmlformats.org/officeDocument/2006/relationships/hyperlink" Target="https://archive.is/c5OA1" TargetMode="External"/><Relationship Id="rId327" Type="http://schemas.openxmlformats.org/officeDocument/2006/relationships/hyperlink" Target="http://www.fcfchurch.org/" TargetMode="External"/><Relationship Id="rId326" Type="http://schemas.openxmlformats.org/officeDocument/2006/relationships/hyperlink" Target="https://archive.ph/EbXn3" TargetMode="External"/><Relationship Id="rId325" Type="http://schemas.openxmlformats.org/officeDocument/2006/relationships/hyperlink" Target="http://www.fcfchurch.org/" TargetMode="External"/><Relationship Id="rId324" Type="http://schemas.openxmlformats.org/officeDocument/2006/relationships/hyperlink" Target="https://archive.ph/LO40m" TargetMode="External"/><Relationship Id="rId329" Type="http://schemas.openxmlformats.org/officeDocument/2006/relationships/hyperlink" Target="http://www.fcfchurch.org/" TargetMode="External"/><Relationship Id="rId328" Type="http://schemas.openxmlformats.org/officeDocument/2006/relationships/hyperlink" Target="https://archive.ph/EbXn3" TargetMode="External"/><Relationship Id="rId323" Type="http://schemas.openxmlformats.org/officeDocument/2006/relationships/hyperlink" Target="http://www.fcfchurch.org/" TargetMode="External"/><Relationship Id="rId322" Type="http://schemas.openxmlformats.org/officeDocument/2006/relationships/hyperlink" Target="https://archive.ph/LO40m" TargetMode="External"/><Relationship Id="rId321" Type="http://schemas.openxmlformats.org/officeDocument/2006/relationships/hyperlink" Target="http://www.fcfchurch.org/" TargetMode="External"/><Relationship Id="rId320" Type="http://schemas.openxmlformats.org/officeDocument/2006/relationships/hyperlink" Target="https://archive.ph/LO40m" TargetMode="External"/><Relationship Id="rId316" Type="http://schemas.openxmlformats.org/officeDocument/2006/relationships/hyperlink" Target="https://archive.ph/LO40m" TargetMode="External"/><Relationship Id="rId315" Type="http://schemas.openxmlformats.org/officeDocument/2006/relationships/hyperlink" Target="http://www.fcfchurch.org/" TargetMode="External"/><Relationship Id="rId314" Type="http://schemas.openxmlformats.org/officeDocument/2006/relationships/hyperlink" Target="https://archive.ph/LO40m" TargetMode="External"/><Relationship Id="rId313" Type="http://schemas.openxmlformats.org/officeDocument/2006/relationships/hyperlink" Target="http://www.fcfchurch.org/" TargetMode="External"/><Relationship Id="rId319" Type="http://schemas.openxmlformats.org/officeDocument/2006/relationships/hyperlink" Target="http://www.fcfchurch.org/" TargetMode="External"/><Relationship Id="rId318" Type="http://schemas.openxmlformats.org/officeDocument/2006/relationships/hyperlink" Target="https://archive.ph/LO40m" TargetMode="External"/><Relationship Id="rId317" Type="http://schemas.openxmlformats.org/officeDocument/2006/relationships/hyperlink" Target="http://www.fcfchurch.org/" TargetMode="External"/><Relationship Id="rId312" Type="http://schemas.openxmlformats.org/officeDocument/2006/relationships/hyperlink" Target="https://archive.ph/LO40m" TargetMode="External"/><Relationship Id="rId311" Type="http://schemas.openxmlformats.org/officeDocument/2006/relationships/hyperlink" Target="http://www.fcfchurch.org/" TargetMode="External"/><Relationship Id="rId310" Type="http://schemas.openxmlformats.org/officeDocument/2006/relationships/hyperlink" Target="https://archive.ph/BrZPC" TargetMode="External"/><Relationship Id="rId297" Type="http://schemas.openxmlformats.org/officeDocument/2006/relationships/hyperlink" Target="http://www.chapelgate.org/" TargetMode="External"/><Relationship Id="rId296" Type="http://schemas.openxmlformats.org/officeDocument/2006/relationships/hyperlink" Target="https://archive.is/c5OA1" TargetMode="External"/><Relationship Id="rId295" Type="http://schemas.openxmlformats.org/officeDocument/2006/relationships/hyperlink" Target="http://www.chapelgate.org/" TargetMode="External"/><Relationship Id="rId294" Type="http://schemas.openxmlformats.org/officeDocument/2006/relationships/hyperlink" Target="https://archive.is/c5OA1" TargetMode="External"/><Relationship Id="rId299" Type="http://schemas.openxmlformats.org/officeDocument/2006/relationships/hyperlink" Target="http://www.chapelgate.org/" TargetMode="External"/><Relationship Id="rId298" Type="http://schemas.openxmlformats.org/officeDocument/2006/relationships/hyperlink" Target="https://archive.is/c5OA1" TargetMode="External"/><Relationship Id="rId271" Type="http://schemas.openxmlformats.org/officeDocument/2006/relationships/hyperlink" Target="http://www.chapelgate.org/" TargetMode="External"/><Relationship Id="rId270" Type="http://schemas.openxmlformats.org/officeDocument/2006/relationships/hyperlink" Target="https://archive.is/c5OA1" TargetMode="External"/><Relationship Id="rId269" Type="http://schemas.openxmlformats.org/officeDocument/2006/relationships/hyperlink" Target="http://www.chapelgate.org/" TargetMode="External"/><Relationship Id="rId264" Type="http://schemas.openxmlformats.org/officeDocument/2006/relationships/hyperlink" Target="https://archive.is/c5OA1" TargetMode="External"/><Relationship Id="rId263" Type="http://schemas.openxmlformats.org/officeDocument/2006/relationships/hyperlink" Target="http://www.chapelgate.org/" TargetMode="External"/><Relationship Id="rId262" Type="http://schemas.openxmlformats.org/officeDocument/2006/relationships/hyperlink" Target="https://archive.is/c5OA1" TargetMode="External"/><Relationship Id="rId261" Type="http://schemas.openxmlformats.org/officeDocument/2006/relationships/hyperlink" Target="http://www.chapelgate.org/" TargetMode="External"/><Relationship Id="rId268" Type="http://schemas.openxmlformats.org/officeDocument/2006/relationships/hyperlink" Target="https://archive.is/c5OA1" TargetMode="External"/><Relationship Id="rId267" Type="http://schemas.openxmlformats.org/officeDocument/2006/relationships/hyperlink" Target="http://www.chapelgate.org/" TargetMode="External"/><Relationship Id="rId266" Type="http://schemas.openxmlformats.org/officeDocument/2006/relationships/hyperlink" Target="https://archive.is/c5OA1" TargetMode="External"/><Relationship Id="rId265" Type="http://schemas.openxmlformats.org/officeDocument/2006/relationships/hyperlink" Target="http://www.chapelgate.org/" TargetMode="External"/><Relationship Id="rId260" Type="http://schemas.openxmlformats.org/officeDocument/2006/relationships/hyperlink" Target="https://archive.is/c5OA1" TargetMode="External"/><Relationship Id="rId259" Type="http://schemas.openxmlformats.org/officeDocument/2006/relationships/hyperlink" Target="http://www.chapelgate.org/" TargetMode="External"/><Relationship Id="rId258" Type="http://schemas.openxmlformats.org/officeDocument/2006/relationships/hyperlink" Target="https://archive.is/c5OA1" TargetMode="External"/><Relationship Id="rId253" Type="http://schemas.openxmlformats.org/officeDocument/2006/relationships/hyperlink" Target="http://www.chapelgate.org/" TargetMode="External"/><Relationship Id="rId252" Type="http://schemas.openxmlformats.org/officeDocument/2006/relationships/hyperlink" Target="https://archive.is/c5OA1" TargetMode="External"/><Relationship Id="rId251" Type="http://schemas.openxmlformats.org/officeDocument/2006/relationships/hyperlink" Target="http://www.chapelgate.org/" TargetMode="External"/><Relationship Id="rId250" Type="http://schemas.openxmlformats.org/officeDocument/2006/relationships/hyperlink" Target="https://archive.is/c5OA1" TargetMode="External"/><Relationship Id="rId257" Type="http://schemas.openxmlformats.org/officeDocument/2006/relationships/hyperlink" Target="http://www.chapelgate.org/" TargetMode="External"/><Relationship Id="rId256" Type="http://schemas.openxmlformats.org/officeDocument/2006/relationships/hyperlink" Target="https://archive.is/c5OA1" TargetMode="External"/><Relationship Id="rId255" Type="http://schemas.openxmlformats.org/officeDocument/2006/relationships/hyperlink" Target="http://www.chapelgate.org/" TargetMode="External"/><Relationship Id="rId254" Type="http://schemas.openxmlformats.org/officeDocument/2006/relationships/hyperlink" Target="https://archive.is/c5OA1" TargetMode="External"/><Relationship Id="rId293" Type="http://schemas.openxmlformats.org/officeDocument/2006/relationships/hyperlink" Target="http://www.chapelgate.org/" TargetMode="External"/><Relationship Id="rId292" Type="http://schemas.openxmlformats.org/officeDocument/2006/relationships/hyperlink" Target="https://archive.is/c5OA1" TargetMode="External"/><Relationship Id="rId291" Type="http://schemas.openxmlformats.org/officeDocument/2006/relationships/hyperlink" Target="http://www.chapelgate.org/" TargetMode="External"/><Relationship Id="rId290" Type="http://schemas.openxmlformats.org/officeDocument/2006/relationships/hyperlink" Target="https://archive.is/c5OA1" TargetMode="External"/><Relationship Id="rId286" Type="http://schemas.openxmlformats.org/officeDocument/2006/relationships/hyperlink" Target="https://archive.is/c5OA1" TargetMode="External"/><Relationship Id="rId285" Type="http://schemas.openxmlformats.org/officeDocument/2006/relationships/hyperlink" Target="http://www.chapelgate.org/" TargetMode="External"/><Relationship Id="rId284" Type="http://schemas.openxmlformats.org/officeDocument/2006/relationships/hyperlink" Target="https://archive.is/c5OA1" TargetMode="External"/><Relationship Id="rId283" Type="http://schemas.openxmlformats.org/officeDocument/2006/relationships/hyperlink" Target="http://www.chapelgate.org/" TargetMode="External"/><Relationship Id="rId289" Type="http://schemas.openxmlformats.org/officeDocument/2006/relationships/hyperlink" Target="http://www.chapelgate.org/" TargetMode="External"/><Relationship Id="rId288" Type="http://schemas.openxmlformats.org/officeDocument/2006/relationships/hyperlink" Target="https://archive.is/c5OA1" TargetMode="External"/><Relationship Id="rId287" Type="http://schemas.openxmlformats.org/officeDocument/2006/relationships/hyperlink" Target="http://www.chapelgate.org/" TargetMode="External"/><Relationship Id="rId282" Type="http://schemas.openxmlformats.org/officeDocument/2006/relationships/hyperlink" Target="https://archive.is/c5OA1" TargetMode="External"/><Relationship Id="rId281" Type="http://schemas.openxmlformats.org/officeDocument/2006/relationships/hyperlink" Target="http://www.chapelgate.org/" TargetMode="External"/><Relationship Id="rId280" Type="http://schemas.openxmlformats.org/officeDocument/2006/relationships/hyperlink" Target="https://archive.is/c5OA1" TargetMode="External"/><Relationship Id="rId275" Type="http://schemas.openxmlformats.org/officeDocument/2006/relationships/hyperlink" Target="http://www.chapelgate.org/" TargetMode="External"/><Relationship Id="rId274" Type="http://schemas.openxmlformats.org/officeDocument/2006/relationships/hyperlink" Target="https://archive.is/c5OA1" TargetMode="External"/><Relationship Id="rId273" Type="http://schemas.openxmlformats.org/officeDocument/2006/relationships/hyperlink" Target="http://www.chapelgate.org/" TargetMode="External"/><Relationship Id="rId272" Type="http://schemas.openxmlformats.org/officeDocument/2006/relationships/hyperlink" Target="https://archive.is/c5OA1" TargetMode="External"/><Relationship Id="rId279" Type="http://schemas.openxmlformats.org/officeDocument/2006/relationships/hyperlink" Target="http://www.chapelgate.org/" TargetMode="External"/><Relationship Id="rId278" Type="http://schemas.openxmlformats.org/officeDocument/2006/relationships/hyperlink" Target="https://archive.is/c5OA1" TargetMode="External"/><Relationship Id="rId277" Type="http://schemas.openxmlformats.org/officeDocument/2006/relationships/hyperlink" Target="http://www.chapelgate.org/" TargetMode="External"/><Relationship Id="rId276" Type="http://schemas.openxmlformats.org/officeDocument/2006/relationships/hyperlink" Target="https://archive.is/c5OA1" TargetMode="External"/><Relationship Id="rId1851" Type="http://schemas.openxmlformats.org/officeDocument/2006/relationships/hyperlink" Target="http://www.chattvalleypca.org/" TargetMode="External"/><Relationship Id="rId1852" Type="http://schemas.openxmlformats.org/officeDocument/2006/relationships/hyperlink" Target="https://archive.ph/FWKKj" TargetMode="External"/><Relationship Id="rId1853" Type="http://schemas.openxmlformats.org/officeDocument/2006/relationships/hyperlink" Target="http://www.chattvalleypca.org/" TargetMode="External"/><Relationship Id="rId1854" Type="http://schemas.openxmlformats.org/officeDocument/2006/relationships/hyperlink" Target="https://archive.ph/FWKKj" TargetMode="External"/><Relationship Id="rId1855" Type="http://schemas.openxmlformats.org/officeDocument/2006/relationships/hyperlink" Target="http://www.chattvalleypca.org/" TargetMode="External"/><Relationship Id="rId1856" Type="http://schemas.openxmlformats.org/officeDocument/2006/relationships/hyperlink" Target="https://archive.ph/FWKKj" TargetMode="External"/><Relationship Id="rId1857" Type="http://schemas.openxmlformats.org/officeDocument/2006/relationships/hyperlink" Target="http://www.chattvalleypca.org/" TargetMode="External"/><Relationship Id="rId1858" Type="http://schemas.openxmlformats.org/officeDocument/2006/relationships/hyperlink" Target="https://archive.ph/FWKKj" TargetMode="External"/><Relationship Id="rId1859" Type="http://schemas.openxmlformats.org/officeDocument/2006/relationships/hyperlink" Target="http://www.chattvalleypca.org/" TargetMode="External"/><Relationship Id="rId1850" Type="http://schemas.openxmlformats.org/officeDocument/2006/relationships/hyperlink" Target="https://archive.ph/Phv95" TargetMode="External"/><Relationship Id="rId1840" Type="http://schemas.openxmlformats.org/officeDocument/2006/relationships/hyperlink" Target="https://archive.ph/Phv95" TargetMode="External"/><Relationship Id="rId1841" Type="http://schemas.openxmlformats.org/officeDocument/2006/relationships/hyperlink" Target="http://www.westpca.com/" TargetMode="External"/><Relationship Id="rId1842" Type="http://schemas.openxmlformats.org/officeDocument/2006/relationships/hyperlink" Target="https://archive.ph/Phv95" TargetMode="External"/><Relationship Id="rId1843" Type="http://schemas.openxmlformats.org/officeDocument/2006/relationships/hyperlink" Target="http://www.westpca.com/" TargetMode="External"/><Relationship Id="rId1844" Type="http://schemas.openxmlformats.org/officeDocument/2006/relationships/hyperlink" Target="https://archive.ph/Phv95" TargetMode="External"/><Relationship Id="rId1845" Type="http://schemas.openxmlformats.org/officeDocument/2006/relationships/hyperlink" Target="http://www.westpca.com/" TargetMode="External"/><Relationship Id="rId1846" Type="http://schemas.openxmlformats.org/officeDocument/2006/relationships/hyperlink" Target="https://archive.ph/Phv95" TargetMode="External"/><Relationship Id="rId1847" Type="http://schemas.openxmlformats.org/officeDocument/2006/relationships/hyperlink" Target="http://www.westpca.com/" TargetMode="External"/><Relationship Id="rId1848" Type="http://schemas.openxmlformats.org/officeDocument/2006/relationships/hyperlink" Target="https://archive.ph/Phv95" TargetMode="External"/><Relationship Id="rId1849" Type="http://schemas.openxmlformats.org/officeDocument/2006/relationships/hyperlink" Target="http://www.westpca.com/" TargetMode="External"/><Relationship Id="rId1873" Type="http://schemas.openxmlformats.org/officeDocument/2006/relationships/hyperlink" Target="http://hpfellowship.org/" TargetMode="External"/><Relationship Id="rId1874" Type="http://schemas.openxmlformats.org/officeDocument/2006/relationships/hyperlink" Target="https://archive.ph/WYyio" TargetMode="External"/><Relationship Id="rId1875" Type="http://schemas.openxmlformats.org/officeDocument/2006/relationships/hyperlink" Target="http://www.newcityfellowship.com/" TargetMode="External"/><Relationship Id="rId1876" Type="http://schemas.openxmlformats.org/officeDocument/2006/relationships/hyperlink" Target="https://archive.ph/uoSi6" TargetMode="External"/><Relationship Id="rId1877" Type="http://schemas.openxmlformats.org/officeDocument/2006/relationships/hyperlink" Target="http://www.newcityfellowship.com/" TargetMode="External"/><Relationship Id="rId1878" Type="http://schemas.openxmlformats.org/officeDocument/2006/relationships/hyperlink" Target="https://archive.ph/uoSi6" TargetMode="External"/><Relationship Id="rId1879" Type="http://schemas.openxmlformats.org/officeDocument/2006/relationships/hyperlink" Target="http://www.newcityfellowship.com/" TargetMode="External"/><Relationship Id="rId1870" Type="http://schemas.openxmlformats.org/officeDocument/2006/relationships/hyperlink" Target="https://archive.ph/WYyio" TargetMode="External"/><Relationship Id="rId1871" Type="http://schemas.openxmlformats.org/officeDocument/2006/relationships/hyperlink" Target="http://hpfellowship.org/" TargetMode="External"/><Relationship Id="rId1872" Type="http://schemas.openxmlformats.org/officeDocument/2006/relationships/hyperlink" Target="https://archive.ph/WYyio" TargetMode="External"/><Relationship Id="rId1862" Type="http://schemas.openxmlformats.org/officeDocument/2006/relationships/hyperlink" Target="https://archive.ph/Kj8mr" TargetMode="External"/><Relationship Id="rId1863" Type="http://schemas.openxmlformats.org/officeDocument/2006/relationships/hyperlink" Target="http://1stpresbyterian.com/" TargetMode="External"/><Relationship Id="rId1864" Type="http://schemas.openxmlformats.org/officeDocument/2006/relationships/hyperlink" Target="https://archive.ph/Kj8mr" TargetMode="External"/><Relationship Id="rId1865" Type="http://schemas.openxmlformats.org/officeDocument/2006/relationships/hyperlink" Target="http://1stpresbyterian.com/" TargetMode="External"/><Relationship Id="rId1866" Type="http://schemas.openxmlformats.org/officeDocument/2006/relationships/hyperlink" Target="https://archive.ph/Kj8mr" TargetMode="External"/><Relationship Id="rId1867" Type="http://schemas.openxmlformats.org/officeDocument/2006/relationships/hyperlink" Target="http://www.gracepeacechurch.org/" TargetMode="External"/><Relationship Id="rId1868" Type="http://schemas.openxmlformats.org/officeDocument/2006/relationships/hyperlink" Target="https://archive.ph/TnAVe" TargetMode="External"/><Relationship Id="rId1869" Type="http://schemas.openxmlformats.org/officeDocument/2006/relationships/hyperlink" Target="http://hpfellowship.org/" TargetMode="External"/><Relationship Id="rId1860" Type="http://schemas.openxmlformats.org/officeDocument/2006/relationships/hyperlink" Target="https://archive.ph/FWKKj" TargetMode="External"/><Relationship Id="rId1861" Type="http://schemas.openxmlformats.org/officeDocument/2006/relationships/hyperlink" Target="http://1stpresbyterian.com/" TargetMode="External"/><Relationship Id="rId1810" Type="http://schemas.openxmlformats.org/officeDocument/2006/relationships/hyperlink" Target="https://archive.ph/Phv95" TargetMode="External"/><Relationship Id="rId1811" Type="http://schemas.openxmlformats.org/officeDocument/2006/relationships/hyperlink" Target="http://www.westpca.com/" TargetMode="External"/><Relationship Id="rId1812" Type="http://schemas.openxmlformats.org/officeDocument/2006/relationships/hyperlink" Target="https://archive.ph/Phv95" TargetMode="External"/><Relationship Id="rId1813" Type="http://schemas.openxmlformats.org/officeDocument/2006/relationships/hyperlink" Target="http://www.westpca.com/" TargetMode="External"/><Relationship Id="rId1814" Type="http://schemas.openxmlformats.org/officeDocument/2006/relationships/hyperlink" Target="https://archive.ph/Phv95" TargetMode="External"/><Relationship Id="rId1815" Type="http://schemas.openxmlformats.org/officeDocument/2006/relationships/hyperlink" Target="http://www.westpca.com/" TargetMode="External"/><Relationship Id="rId1816" Type="http://schemas.openxmlformats.org/officeDocument/2006/relationships/hyperlink" Target="https://archive.ph/Phv95" TargetMode="External"/><Relationship Id="rId1817" Type="http://schemas.openxmlformats.org/officeDocument/2006/relationships/hyperlink" Target="http://www.westpca.com/" TargetMode="External"/><Relationship Id="rId1818" Type="http://schemas.openxmlformats.org/officeDocument/2006/relationships/hyperlink" Target="https://archive.ph/Phv95" TargetMode="External"/><Relationship Id="rId1819" Type="http://schemas.openxmlformats.org/officeDocument/2006/relationships/hyperlink" Target="http://www.westpca.com/" TargetMode="External"/><Relationship Id="rId1800" Type="http://schemas.openxmlformats.org/officeDocument/2006/relationships/hyperlink" Target="https://archive.ph/Phv95" TargetMode="External"/><Relationship Id="rId1801" Type="http://schemas.openxmlformats.org/officeDocument/2006/relationships/hyperlink" Target="http://www.westpca.com/" TargetMode="External"/><Relationship Id="rId1802" Type="http://schemas.openxmlformats.org/officeDocument/2006/relationships/hyperlink" Target="https://archive.ph/Phv95" TargetMode="External"/><Relationship Id="rId1803" Type="http://schemas.openxmlformats.org/officeDocument/2006/relationships/hyperlink" Target="http://www.westpca.com/" TargetMode="External"/><Relationship Id="rId1804" Type="http://schemas.openxmlformats.org/officeDocument/2006/relationships/hyperlink" Target="https://archive.ph/Phv95" TargetMode="External"/><Relationship Id="rId1805" Type="http://schemas.openxmlformats.org/officeDocument/2006/relationships/hyperlink" Target="http://www.westpca.com/" TargetMode="External"/><Relationship Id="rId1806" Type="http://schemas.openxmlformats.org/officeDocument/2006/relationships/hyperlink" Target="https://archive.ph/Phv95" TargetMode="External"/><Relationship Id="rId1807" Type="http://schemas.openxmlformats.org/officeDocument/2006/relationships/hyperlink" Target="http://www.westpca.com/" TargetMode="External"/><Relationship Id="rId1808" Type="http://schemas.openxmlformats.org/officeDocument/2006/relationships/hyperlink" Target="https://archive.ph/Phv95" TargetMode="External"/><Relationship Id="rId1809" Type="http://schemas.openxmlformats.org/officeDocument/2006/relationships/hyperlink" Target="http://www.westpca.com/" TargetMode="External"/><Relationship Id="rId1830" Type="http://schemas.openxmlformats.org/officeDocument/2006/relationships/hyperlink" Target="https://archive.ph/Phv95" TargetMode="External"/><Relationship Id="rId1831" Type="http://schemas.openxmlformats.org/officeDocument/2006/relationships/hyperlink" Target="http://www.westpca.com/" TargetMode="External"/><Relationship Id="rId1832" Type="http://schemas.openxmlformats.org/officeDocument/2006/relationships/hyperlink" Target="https://archive.ph/Phv95" TargetMode="External"/><Relationship Id="rId1833" Type="http://schemas.openxmlformats.org/officeDocument/2006/relationships/hyperlink" Target="http://www.westpca.com/" TargetMode="External"/><Relationship Id="rId1834" Type="http://schemas.openxmlformats.org/officeDocument/2006/relationships/hyperlink" Target="https://archive.ph/Phv95" TargetMode="External"/><Relationship Id="rId1835" Type="http://schemas.openxmlformats.org/officeDocument/2006/relationships/hyperlink" Target="http://www.westpca.com/" TargetMode="External"/><Relationship Id="rId1836" Type="http://schemas.openxmlformats.org/officeDocument/2006/relationships/hyperlink" Target="https://archive.ph/Phv95" TargetMode="External"/><Relationship Id="rId1837" Type="http://schemas.openxmlformats.org/officeDocument/2006/relationships/hyperlink" Target="http://www.westpca.com/" TargetMode="External"/><Relationship Id="rId1838" Type="http://schemas.openxmlformats.org/officeDocument/2006/relationships/hyperlink" Target="https://archive.ph/Phv95" TargetMode="External"/><Relationship Id="rId1839" Type="http://schemas.openxmlformats.org/officeDocument/2006/relationships/hyperlink" Target="http://www.westpca.com/" TargetMode="External"/><Relationship Id="rId1820" Type="http://schemas.openxmlformats.org/officeDocument/2006/relationships/hyperlink" Target="https://archive.ph/Phv95" TargetMode="External"/><Relationship Id="rId1821" Type="http://schemas.openxmlformats.org/officeDocument/2006/relationships/hyperlink" Target="http://www.westpca.com/" TargetMode="External"/><Relationship Id="rId1822" Type="http://schemas.openxmlformats.org/officeDocument/2006/relationships/hyperlink" Target="https://archive.ph/Phv95" TargetMode="External"/><Relationship Id="rId1823" Type="http://schemas.openxmlformats.org/officeDocument/2006/relationships/hyperlink" Target="http://www.westpca.com/" TargetMode="External"/><Relationship Id="rId1824" Type="http://schemas.openxmlformats.org/officeDocument/2006/relationships/hyperlink" Target="https://archive.ph/Phv95" TargetMode="External"/><Relationship Id="rId1825" Type="http://schemas.openxmlformats.org/officeDocument/2006/relationships/hyperlink" Target="http://www.westpca.com/" TargetMode="External"/><Relationship Id="rId1826" Type="http://schemas.openxmlformats.org/officeDocument/2006/relationships/hyperlink" Target="https://archive.ph/Phv95" TargetMode="External"/><Relationship Id="rId1827" Type="http://schemas.openxmlformats.org/officeDocument/2006/relationships/hyperlink" Target="http://www.westpca.com/" TargetMode="External"/><Relationship Id="rId1828" Type="http://schemas.openxmlformats.org/officeDocument/2006/relationships/hyperlink" Target="https://archive.ph/Phv95" TargetMode="External"/><Relationship Id="rId1829" Type="http://schemas.openxmlformats.org/officeDocument/2006/relationships/hyperlink" Target="http://www.westpca.com/" TargetMode="External"/><Relationship Id="rId1895" Type="http://schemas.openxmlformats.org/officeDocument/2006/relationships/hyperlink" Target="http://www.redeemerknoxville.org/" TargetMode="External"/><Relationship Id="rId1896" Type="http://schemas.openxmlformats.org/officeDocument/2006/relationships/hyperlink" Target="https://archive.ph/J2Nbn" TargetMode="External"/><Relationship Id="rId1897" Type="http://schemas.openxmlformats.org/officeDocument/2006/relationships/hyperlink" Target="http://www.redeemerknoxville.org/" TargetMode="External"/><Relationship Id="rId1898" Type="http://schemas.openxmlformats.org/officeDocument/2006/relationships/hyperlink" Target="https://archive.ph/J2Nbn" TargetMode="External"/><Relationship Id="rId1899" Type="http://schemas.openxmlformats.org/officeDocument/2006/relationships/hyperlink" Target="http://www.redeemerknoxville.org/" TargetMode="External"/><Relationship Id="rId1890" Type="http://schemas.openxmlformats.org/officeDocument/2006/relationships/hyperlink" Target="https://archive.ph/vBq2F" TargetMode="External"/><Relationship Id="rId1891" Type="http://schemas.openxmlformats.org/officeDocument/2006/relationships/hyperlink" Target="http://newcityeastlake.com/" TargetMode="External"/><Relationship Id="rId1892" Type="http://schemas.openxmlformats.org/officeDocument/2006/relationships/hyperlink" Target="https://archive.ph/vBq2F" TargetMode="External"/><Relationship Id="rId1893" Type="http://schemas.openxmlformats.org/officeDocument/2006/relationships/hyperlink" Target="http://www.nsfellowship.org/" TargetMode="External"/><Relationship Id="rId1894" Type="http://schemas.openxmlformats.org/officeDocument/2006/relationships/hyperlink" Target="https://archive.ph/J1KPW" TargetMode="External"/><Relationship Id="rId1884" Type="http://schemas.openxmlformats.org/officeDocument/2006/relationships/hyperlink" Target="https://archive.ph/vBq2F" TargetMode="External"/><Relationship Id="rId1885" Type="http://schemas.openxmlformats.org/officeDocument/2006/relationships/hyperlink" Target="http://newcityeastlake.com/" TargetMode="External"/><Relationship Id="rId1886" Type="http://schemas.openxmlformats.org/officeDocument/2006/relationships/hyperlink" Target="https://archive.ph/vBq2F" TargetMode="External"/><Relationship Id="rId1887" Type="http://schemas.openxmlformats.org/officeDocument/2006/relationships/hyperlink" Target="http://newcityeastlake.com/" TargetMode="External"/><Relationship Id="rId1888" Type="http://schemas.openxmlformats.org/officeDocument/2006/relationships/hyperlink" Target="https://archive.ph/vBq2F" TargetMode="External"/><Relationship Id="rId1889" Type="http://schemas.openxmlformats.org/officeDocument/2006/relationships/hyperlink" Target="http://newcityeastlake.com/" TargetMode="External"/><Relationship Id="rId1880" Type="http://schemas.openxmlformats.org/officeDocument/2006/relationships/hyperlink" Target="https://archive.ph/uoSi6" TargetMode="External"/><Relationship Id="rId1881" Type="http://schemas.openxmlformats.org/officeDocument/2006/relationships/hyperlink" Target="http://www.newcityfellowship.com/" TargetMode="External"/><Relationship Id="rId1882" Type="http://schemas.openxmlformats.org/officeDocument/2006/relationships/hyperlink" Target="https://archive.ph/uoSi6" TargetMode="External"/><Relationship Id="rId1883" Type="http://schemas.openxmlformats.org/officeDocument/2006/relationships/hyperlink" Target="http://newcityeastlake.com/" TargetMode="External"/><Relationship Id="rId1059" Type="http://schemas.openxmlformats.org/officeDocument/2006/relationships/hyperlink" Target="http://gracesouthbay.com/" TargetMode="External"/><Relationship Id="rId228" Type="http://schemas.openxmlformats.org/officeDocument/2006/relationships/hyperlink" Target="https://archive.ph/wW2mj" TargetMode="External"/><Relationship Id="rId227" Type="http://schemas.openxmlformats.org/officeDocument/2006/relationships/hyperlink" Target="http://www.redeemindy.org/" TargetMode="External"/><Relationship Id="rId226" Type="http://schemas.openxmlformats.org/officeDocument/2006/relationships/hyperlink" Target="https://archive.is/mY9B2" TargetMode="External"/><Relationship Id="rId225" Type="http://schemas.openxmlformats.org/officeDocument/2006/relationships/hyperlink" Target="http://www.newcityorlando.com/" TargetMode="External"/><Relationship Id="rId229" Type="http://schemas.openxmlformats.org/officeDocument/2006/relationships/hyperlink" Target="http://www.redeemindy.org/" TargetMode="External"/><Relationship Id="rId1050" Type="http://schemas.openxmlformats.org/officeDocument/2006/relationships/hyperlink" Target="https://archive.ph/GuDUS" TargetMode="External"/><Relationship Id="rId220" Type="http://schemas.openxmlformats.org/officeDocument/2006/relationships/hyperlink" Target="https://archive.is/mY9B2" TargetMode="External"/><Relationship Id="rId1051" Type="http://schemas.openxmlformats.org/officeDocument/2006/relationships/hyperlink" Target="http://www.trinitypresfw.org/" TargetMode="External"/><Relationship Id="rId1052" Type="http://schemas.openxmlformats.org/officeDocument/2006/relationships/hyperlink" Target="https://archive.ph/GuDUS" TargetMode="External"/><Relationship Id="rId1053" Type="http://schemas.openxmlformats.org/officeDocument/2006/relationships/hyperlink" Target="http://www.trinitypresfw.org/" TargetMode="External"/><Relationship Id="rId1054" Type="http://schemas.openxmlformats.org/officeDocument/2006/relationships/hyperlink" Target="https://archive.ph/GuDUS" TargetMode="External"/><Relationship Id="rId224" Type="http://schemas.openxmlformats.org/officeDocument/2006/relationships/hyperlink" Target="https://archive.is/mY9B2" TargetMode="External"/><Relationship Id="rId1055" Type="http://schemas.openxmlformats.org/officeDocument/2006/relationships/hyperlink" Target="http://www.gracepres.com/" TargetMode="External"/><Relationship Id="rId223" Type="http://schemas.openxmlformats.org/officeDocument/2006/relationships/hyperlink" Target="http://www.newcityorlando.com/" TargetMode="External"/><Relationship Id="rId1056" Type="http://schemas.openxmlformats.org/officeDocument/2006/relationships/hyperlink" Target="https://archive.ph/KM9S2" TargetMode="External"/><Relationship Id="rId222" Type="http://schemas.openxmlformats.org/officeDocument/2006/relationships/hyperlink" Target="https://archive.is/mY9B2" TargetMode="External"/><Relationship Id="rId1057" Type="http://schemas.openxmlformats.org/officeDocument/2006/relationships/hyperlink" Target="http://www.wearegracesac.org/" TargetMode="External"/><Relationship Id="rId221" Type="http://schemas.openxmlformats.org/officeDocument/2006/relationships/hyperlink" Target="http://www.newcityorlando.com/" TargetMode="External"/><Relationship Id="rId1058" Type="http://schemas.openxmlformats.org/officeDocument/2006/relationships/hyperlink" Target="https://archive.ph/tDBmR" TargetMode="External"/><Relationship Id="rId1048" Type="http://schemas.openxmlformats.org/officeDocument/2006/relationships/hyperlink" Target="https://archive.ph/GuDUS" TargetMode="External"/><Relationship Id="rId1049" Type="http://schemas.openxmlformats.org/officeDocument/2006/relationships/hyperlink" Target="http://www.trinitypresfw.org/" TargetMode="External"/><Relationship Id="rId217" Type="http://schemas.openxmlformats.org/officeDocument/2006/relationships/hyperlink" Target="http://www.newcityorlando.com/" TargetMode="External"/><Relationship Id="rId216" Type="http://schemas.openxmlformats.org/officeDocument/2006/relationships/hyperlink" Target="https://archive.is/mY9B2" TargetMode="External"/><Relationship Id="rId215" Type="http://schemas.openxmlformats.org/officeDocument/2006/relationships/hyperlink" Target="http://www.newcityorlando.com/" TargetMode="External"/><Relationship Id="rId214" Type="http://schemas.openxmlformats.org/officeDocument/2006/relationships/hyperlink" Target="https://archive.is/mY9B2" TargetMode="External"/><Relationship Id="rId219" Type="http://schemas.openxmlformats.org/officeDocument/2006/relationships/hyperlink" Target="http://www.newcityorlando.com/" TargetMode="External"/><Relationship Id="rId218" Type="http://schemas.openxmlformats.org/officeDocument/2006/relationships/hyperlink" Target="https://archive.is/mY9B2" TargetMode="External"/><Relationship Id="rId1040" Type="http://schemas.openxmlformats.org/officeDocument/2006/relationships/hyperlink" Target="https://archive.ph/3wuzq" TargetMode="External"/><Relationship Id="rId1041" Type="http://schemas.openxmlformats.org/officeDocument/2006/relationships/hyperlink" Target="http://www.redeemerrockwall.org/" TargetMode="External"/><Relationship Id="rId1042" Type="http://schemas.openxmlformats.org/officeDocument/2006/relationships/hyperlink" Target="https://archive.ph/1QC0L" TargetMode="External"/><Relationship Id="rId1043" Type="http://schemas.openxmlformats.org/officeDocument/2006/relationships/hyperlink" Target="http://www.trinitypresfw.org/" TargetMode="External"/><Relationship Id="rId213" Type="http://schemas.openxmlformats.org/officeDocument/2006/relationships/hyperlink" Target="http://www.newcityorlando.com/" TargetMode="External"/><Relationship Id="rId1044" Type="http://schemas.openxmlformats.org/officeDocument/2006/relationships/hyperlink" Target="https://archive.ph/GuDUS" TargetMode="External"/><Relationship Id="rId212" Type="http://schemas.openxmlformats.org/officeDocument/2006/relationships/hyperlink" Target="https://archive.is/mY9B2" TargetMode="External"/><Relationship Id="rId1045" Type="http://schemas.openxmlformats.org/officeDocument/2006/relationships/hyperlink" Target="http://www.trinitypresfw.org/" TargetMode="External"/><Relationship Id="rId211" Type="http://schemas.openxmlformats.org/officeDocument/2006/relationships/hyperlink" Target="http://www.newcityorlando.com/" TargetMode="External"/><Relationship Id="rId1046" Type="http://schemas.openxmlformats.org/officeDocument/2006/relationships/hyperlink" Target="https://archive.ph/GuDUS" TargetMode="External"/><Relationship Id="rId210" Type="http://schemas.openxmlformats.org/officeDocument/2006/relationships/hyperlink" Target="https://archive.is/VJtwn" TargetMode="External"/><Relationship Id="rId1047" Type="http://schemas.openxmlformats.org/officeDocument/2006/relationships/hyperlink" Target="http://www.trinitypresfw.org/" TargetMode="External"/><Relationship Id="rId249" Type="http://schemas.openxmlformats.org/officeDocument/2006/relationships/hyperlink" Target="http://www.chapelgate.org/" TargetMode="External"/><Relationship Id="rId248" Type="http://schemas.openxmlformats.org/officeDocument/2006/relationships/hyperlink" Target="https://archive.is/c5OA1" TargetMode="External"/><Relationship Id="rId247" Type="http://schemas.openxmlformats.org/officeDocument/2006/relationships/hyperlink" Target="http://www.chapelgate.org/" TargetMode="External"/><Relationship Id="rId1070" Type="http://schemas.openxmlformats.org/officeDocument/2006/relationships/hyperlink" Target="https://archive.ph/s4xDk" TargetMode="External"/><Relationship Id="rId1071" Type="http://schemas.openxmlformats.org/officeDocument/2006/relationships/hyperlink" Target="http://www.trinityslo.org/" TargetMode="External"/><Relationship Id="rId1072" Type="http://schemas.openxmlformats.org/officeDocument/2006/relationships/hyperlink" Target="https://archive.ph/s4xDk" TargetMode="External"/><Relationship Id="rId242" Type="http://schemas.openxmlformats.org/officeDocument/2006/relationships/hyperlink" Target="https://archive.ph/G45PP" TargetMode="External"/><Relationship Id="rId1073" Type="http://schemas.openxmlformats.org/officeDocument/2006/relationships/hyperlink" Target="http://www.trinityslo.org/" TargetMode="External"/><Relationship Id="rId241" Type="http://schemas.openxmlformats.org/officeDocument/2006/relationships/hyperlink" Target="http://www.aisquith.org/" TargetMode="External"/><Relationship Id="rId1074" Type="http://schemas.openxmlformats.org/officeDocument/2006/relationships/hyperlink" Target="https://archive.ph/s4xDk" TargetMode="External"/><Relationship Id="rId240" Type="http://schemas.openxmlformats.org/officeDocument/2006/relationships/hyperlink" Target="https://archive.ph/G45PP" TargetMode="External"/><Relationship Id="rId1075" Type="http://schemas.openxmlformats.org/officeDocument/2006/relationships/hyperlink" Target="http://www.trinityslo.org/" TargetMode="External"/><Relationship Id="rId1076" Type="http://schemas.openxmlformats.org/officeDocument/2006/relationships/hyperlink" Target="https://archive.ph/s4xDk" TargetMode="External"/><Relationship Id="rId246" Type="http://schemas.openxmlformats.org/officeDocument/2006/relationships/hyperlink" Target="https://archive.is/c5OA1" TargetMode="External"/><Relationship Id="rId1077" Type="http://schemas.openxmlformats.org/officeDocument/2006/relationships/hyperlink" Target="http://www.trinityslo.org/" TargetMode="External"/><Relationship Id="rId245" Type="http://schemas.openxmlformats.org/officeDocument/2006/relationships/hyperlink" Target="http://www.chapelgate.org/" TargetMode="External"/><Relationship Id="rId1078" Type="http://schemas.openxmlformats.org/officeDocument/2006/relationships/hyperlink" Target="https://archive.ph/s4xDk" TargetMode="External"/><Relationship Id="rId244" Type="http://schemas.openxmlformats.org/officeDocument/2006/relationships/hyperlink" Target="https://archive.ph/G45PP" TargetMode="External"/><Relationship Id="rId1079" Type="http://schemas.openxmlformats.org/officeDocument/2006/relationships/hyperlink" Target="http://www.covenantrichmond.org/" TargetMode="External"/><Relationship Id="rId243" Type="http://schemas.openxmlformats.org/officeDocument/2006/relationships/hyperlink" Target="http://www.aisquith.org/" TargetMode="External"/><Relationship Id="rId239" Type="http://schemas.openxmlformats.org/officeDocument/2006/relationships/hyperlink" Target="http://www.aisquith.org/" TargetMode="External"/><Relationship Id="rId238" Type="http://schemas.openxmlformats.org/officeDocument/2006/relationships/hyperlink" Target="https://archive.ph/G45PP" TargetMode="External"/><Relationship Id="rId237" Type="http://schemas.openxmlformats.org/officeDocument/2006/relationships/hyperlink" Target="http://www.aisquith.org/" TargetMode="External"/><Relationship Id="rId236" Type="http://schemas.openxmlformats.org/officeDocument/2006/relationships/hyperlink" Target="https://archive.ph/wW2mj" TargetMode="External"/><Relationship Id="rId1060" Type="http://schemas.openxmlformats.org/officeDocument/2006/relationships/hyperlink" Target="https://archive.ph/OV2sI" TargetMode="External"/><Relationship Id="rId1061" Type="http://schemas.openxmlformats.org/officeDocument/2006/relationships/hyperlink" Target="http://www.resoakland.com/" TargetMode="External"/><Relationship Id="rId231" Type="http://schemas.openxmlformats.org/officeDocument/2006/relationships/hyperlink" Target="http://www.redeemindy.org/" TargetMode="External"/><Relationship Id="rId1062" Type="http://schemas.openxmlformats.org/officeDocument/2006/relationships/hyperlink" Target="https://archive.ph/0McwY" TargetMode="External"/><Relationship Id="rId230" Type="http://schemas.openxmlformats.org/officeDocument/2006/relationships/hyperlink" Target="https://archive.ph/wW2mj" TargetMode="External"/><Relationship Id="rId1063" Type="http://schemas.openxmlformats.org/officeDocument/2006/relationships/hyperlink" Target="http://www.resoakland.com/" TargetMode="External"/><Relationship Id="rId1064" Type="http://schemas.openxmlformats.org/officeDocument/2006/relationships/hyperlink" Target="https://archive.ph/0McwY" TargetMode="External"/><Relationship Id="rId1065" Type="http://schemas.openxmlformats.org/officeDocument/2006/relationships/hyperlink" Target="http://risenhayward.com/" TargetMode="External"/><Relationship Id="rId235" Type="http://schemas.openxmlformats.org/officeDocument/2006/relationships/hyperlink" Target="http://www.redeemindy.org/" TargetMode="External"/><Relationship Id="rId1066" Type="http://schemas.openxmlformats.org/officeDocument/2006/relationships/hyperlink" Target="https://archive.ph/4yb91" TargetMode="External"/><Relationship Id="rId234" Type="http://schemas.openxmlformats.org/officeDocument/2006/relationships/hyperlink" Target="https://archive.ph/wW2mj" TargetMode="External"/><Relationship Id="rId1067" Type="http://schemas.openxmlformats.org/officeDocument/2006/relationships/hyperlink" Target="http://www.trinityslo.org/" TargetMode="External"/><Relationship Id="rId233" Type="http://schemas.openxmlformats.org/officeDocument/2006/relationships/hyperlink" Target="http://www.redeemindy.org/" TargetMode="External"/><Relationship Id="rId1068" Type="http://schemas.openxmlformats.org/officeDocument/2006/relationships/hyperlink" Target="https://archive.ph/s4xDk" TargetMode="External"/><Relationship Id="rId232" Type="http://schemas.openxmlformats.org/officeDocument/2006/relationships/hyperlink" Target="https://archive.ph/wW2mj" TargetMode="External"/><Relationship Id="rId1069" Type="http://schemas.openxmlformats.org/officeDocument/2006/relationships/hyperlink" Target="http://www.trinityslo.org/" TargetMode="External"/><Relationship Id="rId1015" Type="http://schemas.openxmlformats.org/officeDocument/2006/relationships/hyperlink" Target="http://www.hopechurchbspa.org/" TargetMode="External"/><Relationship Id="rId1016" Type="http://schemas.openxmlformats.org/officeDocument/2006/relationships/hyperlink" Target="https://drive.google.com/file/d/1gyk3aMRfFCNSPxfyL7Q3hJQ6C3smB-Hl/view?usp=drive_link" TargetMode="External"/><Relationship Id="rId1017" Type="http://schemas.openxmlformats.org/officeDocument/2006/relationships/hyperlink" Target="http://www.ncfbeechwood.org/" TargetMode="External"/><Relationship Id="rId1018" Type="http://schemas.openxmlformats.org/officeDocument/2006/relationships/hyperlink" Target="https://drive.google.com/file/d/1L6RZJmOOQs8q4kd2JrOvGkqO3bTmKPMX/view?usp=drive_link" TargetMode="External"/><Relationship Id="rId1019" Type="http://schemas.openxmlformats.org/officeDocument/2006/relationships/hyperlink" Target="http://www.westminsterchurch-ny.org/" TargetMode="External"/><Relationship Id="rId1010" Type="http://schemas.openxmlformats.org/officeDocument/2006/relationships/hyperlink" Target="https://drive.google.com/file/d/1gyk3aMRfFCNSPxfyL7Q3hJQ6C3smB-Hl/view?usp=drive_link" TargetMode="External"/><Relationship Id="rId1011" Type="http://schemas.openxmlformats.org/officeDocument/2006/relationships/hyperlink" Target="http://www.hopechurchbspa.org/" TargetMode="External"/><Relationship Id="rId1012" Type="http://schemas.openxmlformats.org/officeDocument/2006/relationships/hyperlink" Target="https://drive.google.com/file/d/1gyk3aMRfFCNSPxfyL7Q3hJQ6C3smB-Hl/view?usp=drive_link" TargetMode="External"/><Relationship Id="rId1013" Type="http://schemas.openxmlformats.org/officeDocument/2006/relationships/hyperlink" Target="http://www.hopechurchbspa.org/" TargetMode="External"/><Relationship Id="rId1014" Type="http://schemas.openxmlformats.org/officeDocument/2006/relationships/hyperlink" Target="https://drive.google.com/file/d/1gyk3aMRfFCNSPxfyL7Q3hJQ6C3smB-Hl/view?usp=drive_link" TargetMode="External"/><Relationship Id="rId1004" Type="http://schemas.openxmlformats.org/officeDocument/2006/relationships/hyperlink" Target="https://drive.google.com/file/d/1QpRcHKuArfgRTQeVcBAw7eG_jz2qWiAm/view?usp=drive_link" TargetMode="External"/><Relationship Id="rId1005" Type="http://schemas.openxmlformats.org/officeDocument/2006/relationships/hyperlink" Target="http://fpcschdy.org/" TargetMode="External"/><Relationship Id="rId1006" Type="http://schemas.openxmlformats.org/officeDocument/2006/relationships/hyperlink" Target="https://drive.google.com/file/d/1QpRcHKuArfgRTQeVcBAw7eG_jz2qWiAm/view?usp=drive_link" TargetMode="External"/><Relationship Id="rId1007" Type="http://schemas.openxmlformats.org/officeDocument/2006/relationships/hyperlink" Target="http://fpcschdy.org/" TargetMode="External"/><Relationship Id="rId1008" Type="http://schemas.openxmlformats.org/officeDocument/2006/relationships/hyperlink" Target="https://drive.google.com/file/d/1QpRcHKuArfgRTQeVcBAw7eG_jz2qWiAm/view?usp=drive_link" TargetMode="External"/><Relationship Id="rId1009" Type="http://schemas.openxmlformats.org/officeDocument/2006/relationships/hyperlink" Target="http://www.hopechurchbspa.org/" TargetMode="External"/><Relationship Id="rId1000" Type="http://schemas.openxmlformats.org/officeDocument/2006/relationships/hyperlink" Target="https://drive.google.com/file/d/1QpRcHKuArfgRTQeVcBAw7eG_jz2qWiAm/view?usp=drive_link" TargetMode="External"/><Relationship Id="rId1001" Type="http://schemas.openxmlformats.org/officeDocument/2006/relationships/hyperlink" Target="http://fpcschdy.org/" TargetMode="External"/><Relationship Id="rId1002" Type="http://schemas.openxmlformats.org/officeDocument/2006/relationships/hyperlink" Target="https://drive.google.com/file/d/1QpRcHKuArfgRTQeVcBAw7eG_jz2qWiAm/view?usp=drive_link" TargetMode="External"/><Relationship Id="rId1003" Type="http://schemas.openxmlformats.org/officeDocument/2006/relationships/hyperlink" Target="http://fpcschdy.org/" TargetMode="External"/><Relationship Id="rId1037" Type="http://schemas.openxmlformats.org/officeDocument/2006/relationships/hyperlink" Target="http://www.newstpeters.org/" TargetMode="External"/><Relationship Id="rId1038" Type="http://schemas.openxmlformats.org/officeDocument/2006/relationships/hyperlink" Target="https://archive.ph/h02oB" TargetMode="External"/><Relationship Id="rId1039" Type="http://schemas.openxmlformats.org/officeDocument/2006/relationships/hyperlink" Target="http://www.pcpc.org/" TargetMode="External"/><Relationship Id="rId206" Type="http://schemas.openxmlformats.org/officeDocument/2006/relationships/hyperlink" Target="https://archive.is/VJtwn" TargetMode="External"/><Relationship Id="rId205" Type="http://schemas.openxmlformats.org/officeDocument/2006/relationships/hyperlink" Target="http://www.lakebaldwinchurch.com/" TargetMode="External"/><Relationship Id="rId204" Type="http://schemas.openxmlformats.org/officeDocument/2006/relationships/hyperlink" Target="https://archive.ph/PmyUY" TargetMode="External"/><Relationship Id="rId203" Type="http://schemas.openxmlformats.org/officeDocument/2006/relationships/hyperlink" Target="http://westcharlottechurch.com/" TargetMode="External"/><Relationship Id="rId209" Type="http://schemas.openxmlformats.org/officeDocument/2006/relationships/hyperlink" Target="http://www.lakebaldwinchurch.com/" TargetMode="External"/><Relationship Id="rId208" Type="http://schemas.openxmlformats.org/officeDocument/2006/relationships/hyperlink" Target="https://archive.is/VJtwn" TargetMode="External"/><Relationship Id="rId207" Type="http://schemas.openxmlformats.org/officeDocument/2006/relationships/hyperlink" Target="http://www.lakebaldwinchurch.com/" TargetMode="External"/><Relationship Id="rId1030" Type="http://schemas.openxmlformats.org/officeDocument/2006/relationships/hyperlink" Target="https://archive.ph/GWckI" TargetMode="External"/><Relationship Id="rId1031" Type="http://schemas.openxmlformats.org/officeDocument/2006/relationships/hyperlink" Target="http://www.newstpeters.org/" TargetMode="External"/><Relationship Id="rId1032" Type="http://schemas.openxmlformats.org/officeDocument/2006/relationships/hyperlink" Target="https://archive.ph/h02oB" TargetMode="External"/><Relationship Id="rId202" Type="http://schemas.openxmlformats.org/officeDocument/2006/relationships/hyperlink" Target="https://archive.ph/PmyUY" TargetMode="External"/><Relationship Id="rId1033" Type="http://schemas.openxmlformats.org/officeDocument/2006/relationships/hyperlink" Target="http://www.newstpeters.org/" TargetMode="External"/><Relationship Id="rId201" Type="http://schemas.openxmlformats.org/officeDocument/2006/relationships/hyperlink" Target="http://westcharlottechurch.com/" TargetMode="External"/><Relationship Id="rId1034" Type="http://schemas.openxmlformats.org/officeDocument/2006/relationships/hyperlink" Target="https://archive.ph/h02oB" TargetMode="External"/><Relationship Id="rId200" Type="http://schemas.openxmlformats.org/officeDocument/2006/relationships/hyperlink" Target="https://archive.ph/PmyUY" TargetMode="External"/><Relationship Id="rId1035" Type="http://schemas.openxmlformats.org/officeDocument/2006/relationships/hyperlink" Target="http://www.newstpeters.org/" TargetMode="External"/><Relationship Id="rId1036" Type="http://schemas.openxmlformats.org/officeDocument/2006/relationships/hyperlink" Target="https://archive.ph/h02oB" TargetMode="External"/><Relationship Id="rId1026" Type="http://schemas.openxmlformats.org/officeDocument/2006/relationships/hyperlink" Target="https://archive.ph/GybUU" TargetMode="External"/><Relationship Id="rId1027" Type="http://schemas.openxmlformats.org/officeDocument/2006/relationships/hyperlink" Target="http://www.pvpc.com/" TargetMode="External"/><Relationship Id="rId1028" Type="http://schemas.openxmlformats.org/officeDocument/2006/relationships/hyperlink" Target="https://archive.ph/4sMNr" TargetMode="External"/><Relationship Id="rId1029" Type="http://schemas.openxmlformats.org/officeDocument/2006/relationships/hyperlink" Target="http://newcitypres.org/" TargetMode="External"/><Relationship Id="rId1020" Type="http://schemas.openxmlformats.org/officeDocument/2006/relationships/hyperlink" Target="https://drive.google.com/file/d/1uf37bDmyX3GiAYW1M0v827pLww7lB4Wy/view?usp=drive_link" TargetMode="External"/><Relationship Id="rId1021" Type="http://schemas.openxmlformats.org/officeDocument/2006/relationships/hyperlink" Target="http://www.crosscreek.us/" TargetMode="External"/><Relationship Id="rId1022" Type="http://schemas.openxmlformats.org/officeDocument/2006/relationships/hyperlink" Target="https://archive.ph/GybUU" TargetMode="External"/><Relationship Id="rId1023" Type="http://schemas.openxmlformats.org/officeDocument/2006/relationships/hyperlink" Target="http://www.crosscreek.us/" TargetMode="External"/><Relationship Id="rId1024" Type="http://schemas.openxmlformats.org/officeDocument/2006/relationships/hyperlink" Target="https://archive.ph/GybUU" TargetMode="External"/><Relationship Id="rId1025" Type="http://schemas.openxmlformats.org/officeDocument/2006/relationships/hyperlink" Target="http://www.crosscreek.us/" TargetMode="External"/><Relationship Id="rId1910" Type="http://schemas.openxmlformats.org/officeDocument/2006/relationships/hyperlink" Target="https://archive.ph/J2Nbn" TargetMode="External"/><Relationship Id="rId1911" Type="http://schemas.openxmlformats.org/officeDocument/2006/relationships/hyperlink" Target="http://restorationsouthside.org/" TargetMode="External"/><Relationship Id="rId1912" Type="http://schemas.openxmlformats.org/officeDocument/2006/relationships/hyperlink" Target="https://archive.ph/nVthK" TargetMode="External"/><Relationship Id="rId1913" Type="http://schemas.openxmlformats.org/officeDocument/2006/relationships/hyperlink" Target="http://restorationsouthside.org/" TargetMode="External"/><Relationship Id="rId1914" Type="http://schemas.openxmlformats.org/officeDocument/2006/relationships/hyperlink" Target="https://archive.ph/nVthK" TargetMode="External"/><Relationship Id="rId1915" Type="http://schemas.openxmlformats.org/officeDocument/2006/relationships/hyperlink" Target="http://restorationsouthside.org/" TargetMode="External"/><Relationship Id="rId1916" Type="http://schemas.openxmlformats.org/officeDocument/2006/relationships/hyperlink" Target="https://archive.ph/nVthK" TargetMode="External"/><Relationship Id="rId1917" Type="http://schemas.openxmlformats.org/officeDocument/2006/relationships/hyperlink" Target="http://restorationsouthside.org/" TargetMode="External"/><Relationship Id="rId1918" Type="http://schemas.openxmlformats.org/officeDocument/2006/relationships/hyperlink" Target="https://archive.ph/nVthK" TargetMode="External"/><Relationship Id="rId1919" Type="http://schemas.openxmlformats.org/officeDocument/2006/relationships/hyperlink" Target="http://restorationsouthside.org/" TargetMode="External"/><Relationship Id="rId1900" Type="http://schemas.openxmlformats.org/officeDocument/2006/relationships/hyperlink" Target="https://archive.ph/J2Nbn" TargetMode="External"/><Relationship Id="rId1901" Type="http://schemas.openxmlformats.org/officeDocument/2006/relationships/hyperlink" Target="http://www.redeemerknoxville.org/" TargetMode="External"/><Relationship Id="rId1902" Type="http://schemas.openxmlformats.org/officeDocument/2006/relationships/hyperlink" Target="https://archive.ph/J2Nbn" TargetMode="External"/><Relationship Id="rId1903" Type="http://schemas.openxmlformats.org/officeDocument/2006/relationships/hyperlink" Target="http://www.redeemerknoxville.org/" TargetMode="External"/><Relationship Id="rId1904" Type="http://schemas.openxmlformats.org/officeDocument/2006/relationships/hyperlink" Target="https://archive.ph/J2Nbn" TargetMode="External"/><Relationship Id="rId1905" Type="http://schemas.openxmlformats.org/officeDocument/2006/relationships/hyperlink" Target="http://www.redeemerknoxville.org/" TargetMode="External"/><Relationship Id="rId1906" Type="http://schemas.openxmlformats.org/officeDocument/2006/relationships/hyperlink" Target="https://archive.ph/J2Nbn" TargetMode="External"/><Relationship Id="rId1907" Type="http://schemas.openxmlformats.org/officeDocument/2006/relationships/hyperlink" Target="http://www.redeemerknoxville.org/" TargetMode="External"/><Relationship Id="rId1908" Type="http://schemas.openxmlformats.org/officeDocument/2006/relationships/hyperlink" Target="https://archive.ph/J2Nbn" TargetMode="External"/><Relationship Id="rId1909" Type="http://schemas.openxmlformats.org/officeDocument/2006/relationships/hyperlink" Target="http://www.redeemerknoxville.org/" TargetMode="External"/><Relationship Id="rId1090" Type="http://schemas.openxmlformats.org/officeDocument/2006/relationships/hyperlink" Target="https://archive.ph/dgoaj" TargetMode="External"/><Relationship Id="rId1091" Type="http://schemas.openxmlformats.org/officeDocument/2006/relationships/hyperlink" Target="http://hopelexington.org/" TargetMode="External"/><Relationship Id="rId1092" Type="http://schemas.openxmlformats.org/officeDocument/2006/relationships/hyperlink" Target="https://archive.ph/Gq80D" TargetMode="External"/><Relationship Id="rId1093" Type="http://schemas.openxmlformats.org/officeDocument/2006/relationships/hyperlink" Target="http://hopelexington.org/" TargetMode="External"/><Relationship Id="rId1094" Type="http://schemas.openxmlformats.org/officeDocument/2006/relationships/hyperlink" Target="https://archive.ph/Gq80D" TargetMode="External"/><Relationship Id="rId1095" Type="http://schemas.openxmlformats.org/officeDocument/2006/relationships/hyperlink" Target="http://hopelexington.org/" TargetMode="External"/><Relationship Id="rId1096" Type="http://schemas.openxmlformats.org/officeDocument/2006/relationships/hyperlink" Target="https://archive.ph/Gq80D" TargetMode="External"/><Relationship Id="rId1097" Type="http://schemas.openxmlformats.org/officeDocument/2006/relationships/hyperlink" Target="http://bridgessgv.com/" TargetMode="External"/><Relationship Id="rId1098" Type="http://schemas.openxmlformats.org/officeDocument/2006/relationships/hyperlink" Target="https://archive.is/wip/ZfbFL" TargetMode="External"/><Relationship Id="rId1099" Type="http://schemas.openxmlformats.org/officeDocument/2006/relationships/hyperlink" Target="http://www.cpcsb.org/" TargetMode="External"/><Relationship Id="rId1080" Type="http://schemas.openxmlformats.org/officeDocument/2006/relationships/hyperlink" Target="https://archive.ph/lhxgg" TargetMode="External"/><Relationship Id="rId1081" Type="http://schemas.openxmlformats.org/officeDocument/2006/relationships/hyperlink" Target="http://www.covenantrichmond.org/" TargetMode="External"/><Relationship Id="rId1082" Type="http://schemas.openxmlformats.org/officeDocument/2006/relationships/hyperlink" Target="https://archive.ph/lhxgg" TargetMode="External"/><Relationship Id="rId1083" Type="http://schemas.openxmlformats.org/officeDocument/2006/relationships/hyperlink" Target="http://www.covenantrichmond.org/" TargetMode="External"/><Relationship Id="rId1084" Type="http://schemas.openxmlformats.org/officeDocument/2006/relationships/hyperlink" Target="https://archive.ph/mHScK" TargetMode="External"/><Relationship Id="rId1085" Type="http://schemas.openxmlformats.org/officeDocument/2006/relationships/hyperlink" Target="http://www.covenantrichmond.org/" TargetMode="External"/><Relationship Id="rId1086" Type="http://schemas.openxmlformats.org/officeDocument/2006/relationships/hyperlink" Target="https://archive.ph/mHScK" TargetMode="External"/><Relationship Id="rId1087" Type="http://schemas.openxmlformats.org/officeDocument/2006/relationships/hyperlink" Target="http://www.covenantrichmond.org/" TargetMode="External"/><Relationship Id="rId1088" Type="http://schemas.openxmlformats.org/officeDocument/2006/relationships/hyperlink" Target="https://archive.ph/mHScK" TargetMode="External"/><Relationship Id="rId1089" Type="http://schemas.openxmlformats.org/officeDocument/2006/relationships/hyperlink" Target="http://www.gracedanville.org/" TargetMode="External"/><Relationship Id="rId1972" Type="http://schemas.openxmlformats.org/officeDocument/2006/relationships/hyperlink" Target="https://archive.ph/DSs4m" TargetMode="External"/><Relationship Id="rId1973" Type="http://schemas.openxmlformats.org/officeDocument/2006/relationships/hyperlink" Target="http://www.wrpca.org/" TargetMode="External"/><Relationship Id="rId1974" Type="http://schemas.openxmlformats.org/officeDocument/2006/relationships/hyperlink" Target="https://archive.ph/DSs4m" TargetMode="External"/><Relationship Id="rId1975" Type="http://schemas.openxmlformats.org/officeDocument/2006/relationships/hyperlink" Target="http://www.trinitytuscaloosa.org/" TargetMode="External"/><Relationship Id="rId1976" Type="http://schemas.openxmlformats.org/officeDocument/2006/relationships/hyperlink" Target="https://archive.ph/xvMFF" TargetMode="External"/><Relationship Id="rId1977" Type="http://schemas.openxmlformats.org/officeDocument/2006/relationships/hyperlink" Target="http://www.trinitytuscaloosa.org/" TargetMode="External"/><Relationship Id="rId1978" Type="http://schemas.openxmlformats.org/officeDocument/2006/relationships/hyperlink" Target="https://archive.ph/xvMFF" TargetMode="External"/><Relationship Id="rId1979" Type="http://schemas.openxmlformats.org/officeDocument/2006/relationships/hyperlink" Target="http://www.trinitytuscaloosa.org/" TargetMode="External"/><Relationship Id="rId1970" Type="http://schemas.openxmlformats.org/officeDocument/2006/relationships/hyperlink" Target="https://archive.ph/DSs4m" TargetMode="External"/><Relationship Id="rId1971" Type="http://schemas.openxmlformats.org/officeDocument/2006/relationships/hyperlink" Target="http://www.wrpca.org/" TargetMode="External"/><Relationship Id="rId1961" Type="http://schemas.openxmlformats.org/officeDocument/2006/relationships/hyperlink" Target="http://www.wrpca.org/" TargetMode="External"/><Relationship Id="rId1962" Type="http://schemas.openxmlformats.org/officeDocument/2006/relationships/hyperlink" Target="https://archive.ph/DSs4m" TargetMode="External"/><Relationship Id="rId1963" Type="http://schemas.openxmlformats.org/officeDocument/2006/relationships/hyperlink" Target="http://www.wrpca.org/" TargetMode="External"/><Relationship Id="rId1964" Type="http://schemas.openxmlformats.org/officeDocument/2006/relationships/hyperlink" Target="https://archive.ph/DSs4m" TargetMode="External"/><Relationship Id="rId1965" Type="http://schemas.openxmlformats.org/officeDocument/2006/relationships/hyperlink" Target="http://www.wrpca.org/" TargetMode="External"/><Relationship Id="rId1966" Type="http://schemas.openxmlformats.org/officeDocument/2006/relationships/hyperlink" Target="https://archive.ph/DSs4m" TargetMode="External"/><Relationship Id="rId1967" Type="http://schemas.openxmlformats.org/officeDocument/2006/relationships/hyperlink" Target="http://www.wrpca.org/" TargetMode="External"/><Relationship Id="rId1968" Type="http://schemas.openxmlformats.org/officeDocument/2006/relationships/hyperlink" Target="https://archive.ph/DSs4m" TargetMode="External"/><Relationship Id="rId1969" Type="http://schemas.openxmlformats.org/officeDocument/2006/relationships/hyperlink" Target="http://www.wrpca.org/" TargetMode="External"/><Relationship Id="rId1960" Type="http://schemas.openxmlformats.org/officeDocument/2006/relationships/hyperlink" Target="https://archive.ph/DSs4m" TargetMode="External"/><Relationship Id="rId1994" Type="http://schemas.openxmlformats.org/officeDocument/2006/relationships/hyperlink" Target="https://archive.ph/YQ6It" TargetMode="External"/><Relationship Id="rId1995" Type="http://schemas.openxmlformats.org/officeDocument/2006/relationships/hyperlink" Target="http://www.redeemermontclair.com/" TargetMode="External"/><Relationship Id="rId1996" Type="http://schemas.openxmlformats.org/officeDocument/2006/relationships/hyperlink" Target="https://archive.ph/gk9L6" TargetMode="External"/><Relationship Id="rId1997" Type="http://schemas.openxmlformats.org/officeDocument/2006/relationships/hyperlink" Target="http://www.redeemermontclair.com/" TargetMode="External"/><Relationship Id="rId1998" Type="http://schemas.openxmlformats.org/officeDocument/2006/relationships/hyperlink" Target="https://archive.ph/gk9L6" TargetMode="External"/><Relationship Id="rId1999" Type="http://schemas.openxmlformats.org/officeDocument/2006/relationships/hyperlink" Target="http://www.redeemermontclair.com/" TargetMode="External"/><Relationship Id="rId1990" Type="http://schemas.openxmlformats.org/officeDocument/2006/relationships/hyperlink" Target="https://archive.ph/bedvj" TargetMode="External"/><Relationship Id="rId1991" Type="http://schemas.openxmlformats.org/officeDocument/2006/relationships/hyperlink" Target="http://www.crossroadsnj.org/" TargetMode="External"/><Relationship Id="rId1992" Type="http://schemas.openxmlformats.org/officeDocument/2006/relationships/hyperlink" Target="https://archive.is/JxkxF" TargetMode="External"/><Relationship Id="rId1993" Type="http://schemas.openxmlformats.org/officeDocument/2006/relationships/hyperlink" Target="http://www.graceredeemer.com/" TargetMode="External"/><Relationship Id="rId1983" Type="http://schemas.openxmlformats.org/officeDocument/2006/relationships/hyperlink" Target="http://www.trinitytuscaloosa.org/" TargetMode="External"/><Relationship Id="rId1984" Type="http://schemas.openxmlformats.org/officeDocument/2006/relationships/hyperlink" Target="https://archive.ph/xvMFF" TargetMode="External"/><Relationship Id="rId1985" Type="http://schemas.openxmlformats.org/officeDocument/2006/relationships/hyperlink" Target="http://www.trinitytuscaloosa.org/" TargetMode="External"/><Relationship Id="rId1986" Type="http://schemas.openxmlformats.org/officeDocument/2006/relationships/hyperlink" Target="https://archive.ph/xvMFF" TargetMode="External"/><Relationship Id="rId1987" Type="http://schemas.openxmlformats.org/officeDocument/2006/relationships/hyperlink" Target="http://www.ccpnewark.com/" TargetMode="External"/><Relationship Id="rId1988" Type="http://schemas.openxmlformats.org/officeDocument/2006/relationships/hyperlink" Target="https://archive.ph/bedvj" TargetMode="External"/><Relationship Id="rId1989" Type="http://schemas.openxmlformats.org/officeDocument/2006/relationships/hyperlink" Target="http://www.ccpnewark.com/" TargetMode="External"/><Relationship Id="rId1980" Type="http://schemas.openxmlformats.org/officeDocument/2006/relationships/hyperlink" Target="https://archive.ph/xvMFF" TargetMode="External"/><Relationship Id="rId1981" Type="http://schemas.openxmlformats.org/officeDocument/2006/relationships/hyperlink" Target="http://www.trinitytuscaloosa.org/" TargetMode="External"/><Relationship Id="rId1982" Type="http://schemas.openxmlformats.org/officeDocument/2006/relationships/hyperlink" Target="https://archive.ph/xvMFF" TargetMode="External"/><Relationship Id="rId1930" Type="http://schemas.openxmlformats.org/officeDocument/2006/relationships/hyperlink" Target="https://archive.ph/nVthK" TargetMode="External"/><Relationship Id="rId1931" Type="http://schemas.openxmlformats.org/officeDocument/2006/relationships/hyperlink" Target="http://restorationsouthside.org/" TargetMode="External"/><Relationship Id="rId1932" Type="http://schemas.openxmlformats.org/officeDocument/2006/relationships/hyperlink" Target="https://archive.ph/nVthK" TargetMode="External"/><Relationship Id="rId1933" Type="http://schemas.openxmlformats.org/officeDocument/2006/relationships/hyperlink" Target="http://restorationsouthside.org/" TargetMode="External"/><Relationship Id="rId1934" Type="http://schemas.openxmlformats.org/officeDocument/2006/relationships/hyperlink" Target="https://archive.ph/nVthK" TargetMode="External"/><Relationship Id="rId1935" Type="http://schemas.openxmlformats.org/officeDocument/2006/relationships/hyperlink" Target="http://restorationsouthside.org/" TargetMode="External"/><Relationship Id="rId1936" Type="http://schemas.openxmlformats.org/officeDocument/2006/relationships/hyperlink" Target="https://archive.ph/nVthK" TargetMode="External"/><Relationship Id="rId1937" Type="http://schemas.openxmlformats.org/officeDocument/2006/relationships/hyperlink" Target="http://restorationsouthside.org/" TargetMode="External"/><Relationship Id="rId1938" Type="http://schemas.openxmlformats.org/officeDocument/2006/relationships/hyperlink" Target="https://archive.ph/nVthK" TargetMode="External"/><Relationship Id="rId1939" Type="http://schemas.openxmlformats.org/officeDocument/2006/relationships/hyperlink" Target="http://restorationsouthside.org/" TargetMode="External"/><Relationship Id="rId1920" Type="http://schemas.openxmlformats.org/officeDocument/2006/relationships/hyperlink" Target="https://archive.ph/nVthK" TargetMode="External"/><Relationship Id="rId1921" Type="http://schemas.openxmlformats.org/officeDocument/2006/relationships/hyperlink" Target="http://restorationsouthside.org/" TargetMode="External"/><Relationship Id="rId1922" Type="http://schemas.openxmlformats.org/officeDocument/2006/relationships/hyperlink" Target="https://archive.ph/nVthK" TargetMode="External"/><Relationship Id="rId1923" Type="http://schemas.openxmlformats.org/officeDocument/2006/relationships/hyperlink" Target="http://restorationsouthside.org/" TargetMode="External"/><Relationship Id="rId1924" Type="http://schemas.openxmlformats.org/officeDocument/2006/relationships/hyperlink" Target="https://archive.ph/nVthK" TargetMode="External"/><Relationship Id="rId1925" Type="http://schemas.openxmlformats.org/officeDocument/2006/relationships/hyperlink" Target="http://restorationsouthside.org/" TargetMode="External"/><Relationship Id="rId1926" Type="http://schemas.openxmlformats.org/officeDocument/2006/relationships/hyperlink" Target="https://archive.ph/nVthK" TargetMode="External"/><Relationship Id="rId1927" Type="http://schemas.openxmlformats.org/officeDocument/2006/relationships/hyperlink" Target="http://restorationsouthside.org/" TargetMode="External"/><Relationship Id="rId1928" Type="http://schemas.openxmlformats.org/officeDocument/2006/relationships/hyperlink" Target="https://archive.ph/nVthK" TargetMode="External"/><Relationship Id="rId1929" Type="http://schemas.openxmlformats.org/officeDocument/2006/relationships/hyperlink" Target="http://restorationsouthside.org/" TargetMode="External"/><Relationship Id="rId1950" Type="http://schemas.openxmlformats.org/officeDocument/2006/relationships/hyperlink" Target="https://archive.ph/OSLQU" TargetMode="External"/><Relationship Id="rId1951" Type="http://schemas.openxmlformats.org/officeDocument/2006/relationships/hyperlink" Target="http://www.wrpca.org/" TargetMode="External"/><Relationship Id="rId1952" Type="http://schemas.openxmlformats.org/officeDocument/2006/relationships/hyperlink" Target="https://archive.ph/OSLQU" TargetMode="External"/><Relationship Id="rId1953" Type="http://schemas.openxmlformats.org/officeDocument/2006/relationships/hyperlink" Target="http://www.wrpca.org/" TargetMode="External"/><Relationship Id="rId1954" Type="http://schemas.openxmlformats.org/officeDocument/2006/relationships/hyperlink" Target="https://archive.ph/OSLQU" TargetMode="External"/><Relationship Id="rId1955" Type="http://schemas.openxmlformats.org/officeDocument/2006/relationships/hyperlink" Target="http://www.wrpca.org/" TargetMode="External"/><Relationship Id="rId1956" Type="http://schemas.openxmlformats.org/officeDocument/2006/relationships/hyperlink" Target="https://archive.ph/OSLQU" TargetMode="External"/><Relationship Id="rId1957" Type="http://schemas.openxmlformats.org/officeDocument/2006/relationships/hyperlink" Target="http://www.wrpca.org/" TargetMode="External"/><Relationship Id="rId1958" Type="http://schemas.openxmlformats.org/officeDocument/2006/relationships/hyperlink" Target="https://archive.ph/OSLQU" TargetMode="External"/><Relationship Id="rId1959" Type="http://schemas.openxmlformats.org/officeDocument/2006/relationships/hyperlink" Target="http://www.wrpca.org/" TargetMode="External"/><Relationship Id="rId1940" Type="http://schemas.openxmlformats.org/officeDocument/2006/relationships/hyperlink" Target="https://archive.ph/nVthK" TargetMode="External"/><Relationship Id="rId1941" Type="http://schemas.openxmlformats.org/officeDocument/2006/relationships/hyperlink" Target="http://www.resurrectionknoxville.com/" TargetMode="External"/><Relationship Id="rId1942" Type="http://schemas.openxmlformats.org/officeDocument/2006/relationships/hyperlink" Target="https://archive.ph/uoSi6" TargetMode="External"/><Relationship Id="rId1943" Type="http://schemas.openxmlformats.org/officeDocument/2006/relationships/hyperlink" Target="http://www.gracecovpca.org/" TargetMode="External"/><Relationship Id="rId1944" Type="http://schemas.openxmlformats.org/officeDocument/2006/relationships/hyperlink" Target="https://archive.ph/xJfmG" TargetMode="External"/><Relationship Id="rId1945" Type="http://schemas.openxmlformats.org/officeDocument/2006/relationships/hyperlink" Target="http://www.wrpca.org/" TargetMode="External"/><Relationship Id="rId1946" Type="http://schemas.openxmlformats.org/officeDocument/2006/relationships/hyperlink" Target="https://archive.ph/OSLQU" TargetMode="External"/><Relationship Id="rId1947" Type="http://schemas.openxmlformats.org/officeDocument/2006/relationships/hyperlink" Target="http://www.wrpca.org/" TargetMode="External"/><Relationship Id="rId1948" Type="http://schemas.openxmlformats.org/officeDocument/2006/relationships/hyperlink" Target="https://archive.ph/OSLQU" TargetMode="External"/><Relationship Id="rId1949" Type="http://schemas.openxmlformats.org/officeDocument/2006/relationships/hyperlink" Target="http://www.wrpca.org/" TargetMode="External"/><Relationship Id="rId509" Type="http://schemas.openxmlformats.org/officeDocument/2006/relationships/hyperlink" Target="http://www.newlifedresher.org/" TargetMode="External"/><Relationship Id="rId508" Type="http://schemas.openxmlformats.org/officeDocument/2006/relationships/hyperlink" Target="https://archive.is/vzYHC" TargetMode="External"/><Relationship Id="rId503" Type="http://schemas.openxmlformats.org/officeDocument/2006/relationships/hyperlink" Target="http://hopemontco.org/" TargetMode="External"/><Relationship Id="rId502" Type="http://schemas.openxmlformats.org/officeDocument/2006/relationships/hyperlink" Target="https://archive.is/wip/sMucZ" TargetMode="External"/><Relationship Id="rId501" Type="http://schemas.openxmlformats.org/officeDocument/2006/relationships/hyperlink" Target="http://hopemontco.org/" TargetMode="External"/><Relationship Id="rId500" Type="http://schemas.openxmlformats.org/officeDocument/2006/relationships/hyperlink" Target="https://archive.is/wip/6aqvb" TargetMode="External"/><Relationship Id="rId507" Type="http://schemas.openxmlformats.org/officeDocument/2006/relationships/hyperlink" Target="http://www.newlifedresher.org/" TargetMode="External"/><Relationship Id="rId506" Type="http://schemas.openxmlformats.org/officeDocument/2006/relationships/hyperlink" Target="https://archive.is/vzYHC" TargetMode="External"/><Relationship Id="rId505" Type="http://schemas.openxmlformats.org/officeDocument/2006/relationships/hyperlink" Target="http://www.newlifedresher.org/" TargetMode="External"/><Relationship Id="rId504" Type="http://schemas.openxmlformats.org/officeDocument/2006/relationships/hyperlink" Target="https://archive.is/wip/sMucZ" TargetMode="External"/><Relationship Id="rId1114" Type="http://schemas.openxmlformats.org/officeDocument/2006/relationships/hyperlink" Target="https://archive.is/GmdAT" TargetMode="External"/><Relationship Id="rId1115" Type="http://schemas.openxmlformats.org/officeDocument/2006/relationships/hyperlink" Target="http://www.pacificcrossroads.org/" TargetMode="External"/><Relationship Id="rId1116" Type="http://schemas.openxmlformats.org/officeDocument/2006/relationships/hyperlink" Target="https://archive.is/GmdAT" TargetMode="External"/><Relationship Id="rId1117" Type="http://schemas.openxmlformats.org/officeDocument/2006/relationships/hyperlink" Target="http://www.crosssound.org/" TargetMode="External"/><Relationship Id="rId1118" Type="http://schemas.openxmlformats.org/officeDocument/2006/relationships/hyperlink" Target="https://www.crosssound.org/about" TargetMode="External"/><Relationship Id="rId1119" Type="http://schemas.openxmlformats.org/officeDocument/2006/relationships/hyperlink" Target="http://www.faithanchorage.org/" TargetMode="External"/><Relationship Id="rId525" Type="http://schemas.openxmlformats.org/officeDocument/2006/relationships/hyperlink" Target="http://briarwood.org/" TargetMode="External"/><Relationship Id="rId524" Type="http://schemas.openxmlformats.org/officeDocument/2006/relationships/hyperlink" Target="https://archive.ph/HFCig" TargetMode="External"/><Relationship Id="rId523" Type="http://schemas.openxmlformats.org/officeDocument/2006/relationships/hyperlink" Target="http://briarwood.org/" TargetMode="External"/><Relationship Id="rId522" Type="http://schemas.openxmlformats.org/officeDocument/2006/relationships/hyperlink" Target="https://archive.is/vzYHC" TargetMode="External"/><Relationship Id="rId529" Type="http://schemas.openxmlformats.org/officeDocument/2006/relationships/hyperlink" Target="http://www.covpres.com/" TargetMode="External"/><Relationship Id="rId528" Type="http://schemas.openxmlformats.org/officeDocument/2006/relationships/hyperlink" Target="https://archive.ph/UigK7" TargetMode="External"/><Relationship Id="rId527" Type="http://schemas.openxmlformats.org/officeDocument/2006/relationships/hyperlink" Target="http://www.christcommunityspringville.com/" TargetMode="External"/><Relationship Id="rId526" Type="http://schemas.openxmlformats.org/officeDocument/2006/relationships/hyperlink" Target="https://archive.ph/HFCig" TargetMode="External"/><Relationship Id="rId521" Type="http://schemas.openxmlformats.org/officeDocument/2006/relationships/hyperlink" Target="http://www.newlifedresher.org/" TargetMode="External"/><Relationship Id="rId1110" Type="http://schemas.openxmlformats.org/officeDocument/2006/relationships/hyperlink" Target="https://archive.is/wip/10UHi" TargetMode="External"/><Relationship Id="rId520" Type="http://schemas.openxmlformats.org/officeDocument/2006/relationships/hyperlink" Target="https://archive.is/vzYHC" TargetMode="External"/><Relationship Id="rId1111" Type="http://schemas.openxmlformats.org/officeDocument/2006/relationships/hyperlink" Target="http://www.gracepasadena.org/" TargetMode="External"/><Relationship Id="rId1112" Type="http://schemas.openxmlformats.org/officeDocument/2006/relationships/hyperlink" Target="https://archive.is/wip/R9ZfY" TargetMode="External"/><Relationship Id="rId1113" Type="http://schemas.openxmlformats.org/officeDocument/2006/relationships/hyperlink" Target="http://www.pacificcrossroads.org/" TargetMode="External"/><Relationship Id="rId1103" Type="http://schemas.openxmlformats.org/officeDocument/2006/relationships/hyperlink" Target="http://www.cpcsb.org/" TargetMode="External"/><Relationship Id="rId1104" Type="http://schemas.openxmlformats.org/officeDocument/2006/relationships/hyperlink" Target="https://archive.is/PGZiN" TargetMode="External"/><Relationship Id="rId1105" Type="http://schemas.openxmlformats.org/officeDocument/2006/relationships/hyperlink" Target="http://www.cpcsb.org/" TargetMode="External"/><Relationship Id="rId1106" Type="http://schemas.openxmlformats.org/officeDocument/2006/relationships/hyperlink" Target="https://archive.is/PGZiN" TargetMode="External"/><Relationship Id="rId1107" Type="http://schemas.openxmlformats.org/officeDocument/2006/relationships/hyperlink" Target="http://www.cpcsb.org/" TargetMode="External"/><Relationship Id="rId1108" Type="http://schemas.openxmlformats.org/officeDocument/2006/relationships/hyperlink" Target="https://archive.is/PGZiN" TargetMode="External"/><Relationship Id="rId1109" Type="http://schemas.openxmlformats.org/officeDocument/2006/relationships/hyperlink" Target="http://www.citylightchurch.org/" TargetMode="External"/><Relationship Id="rId519" Type="http://schemas.openxmlformats.org/officeDocument/2006/relationships/hyperlink" Target="http://www.newlifedresher.org/" TargetMode="External"/><Relationship Id="rId514" Type="http://schemas.openxmlformats.org/officeDocument/2006/relationships/hyperlink" Target="https://archive.is/vzYHC" TargetMode="External"/><Relationship Id="rId513" Type="http://schemas.openxmlformats.org/officeDocument/2006/relationships/hyperlink" Target="http://www.newlifedresher.org/" TargetMode="External"/><Relationship Id="rId512" Type="http://schemas.openxmlformats.org/officeDocument/2006/relationships/hyperlink" Target="https://archive.is/vzYHC" TargetMode="External"/><Relationship Id="rId511" Type="http://schemas.openxmlformats.org/officeDocument/2006/relationships/hyperlink" Target="http://www.newlifedresher.org/" TargetMode="External"/><Relationship Id="rId518" Type="http://schemas.openxmlformats.org/officeDocument/2006/relationships/hyperlink" Target="https://archive.is/vzYHC" TargetMode="External"/><Relationship Id="rId517" Type="http://schemas.openxmlformats.org/officeDocument/2006/relationships/hyperlink" Target="http://www.newlifedresher.org/" TargetMode="External"/><Relationship Id="rId516" Type="http://schemas.openxmlformats.org/officeDocument/2006/relationships/hyperlink" Target="https://archive.is/vzYHC" TargetMode="External"/><Relationship Id="rId515" Type="http://schemas.openxmlformats.org/officeDocument/2006/relationships/hyperlink" Target="http://www.newlifedresher.org/" TargetMode="External"/><Relationship Id="rId510" Type="http://schemas.openxmlformats.org/officeDocument/2006/relationships/hyperlink" Target="https://archive.is/vzYHC" TargetMode="External"/><Relationship Id="rId1100" Type="http://schemas.openxmlformats.org/officeDocument/2006/relationships/hyperlink" Target="https://archive.is/PGZiN" TargetMode="External"/><Relationship Id="rId1101" Type="http://schemas.openxmlformats.org/officeDocument/2006/relationships/hyperlink" Target="http://www.cpcsb.org/" TargetMode="External"/><Relationship Id="rId1102" Type="http://schemas.openxmlformats.org/officeDocument/2006/relationships/hyperlink" Target="https://archive.is/PGZiN" TargetMode="External"/><Relationship Id="rId590" Type="http://schemas.openxmlformats.org/officeDocument/2006/relationships/hyperlink" Target="https://archive.is/wip/Gcfkx" TargetMode="External"/><Relationship Id="rId589" Type="http://schemas.openxmlformats.org/officeDocument/2006/relationships/hyperlink" Target="http://www.gracedover.com/" TargetMode="External"/><Relationship Id="rId588" Type="http://schemas.openxmlformats.org/officeDocument/2006/relationships/hyperlink" Target="https://archive.is/wip/Gcfkx" TargetMode="External"/><Relationship Id="rId1170" Type="http://schemas.openxmlformats.org/officeDocument/2006/relationships/hyperlink" Target="https://archive.is/wip/UEo8o" TargetMode="External"/><Relationship Id="rId1171" Type="http://schemas.openxmlformats.org/officeDocument/2006/relationships/hyperlink" Target="http://www.tenth.org/" TargetMode="External"/><Relationship Id="rId583" Type="http://schemas.openxmlformats.org/officeDocument/2006/relationships/hyperlink" Target="http://www.gracedover.com/" TargetMode="External"/><Relationship Id="rId1172" Type="http://schemas.openxmlformats.org/officeDocument/2006/relationships/hyperlink" Target="https://archive.is/wip/UEo8o" TargetMode="External"/><Relationship Id="rId582" Type="http://schemas.openxmlformats.org/officeDocument/2006/relationships/hyperlink" Target="https://archive.is/LXO8n" TargetMode="External"/><Relationship Id="rId1173" Type="http://schemas.openxmlformats.org/officeDocument/2006/relationships/hyperlink" Target="http://www.tenth.org/" TargetMode="External"/><Relationship Id="rId581" Type="http://schemas.openxmlformats.org/officeDocument/2006/relationships/hyperlink" Target="http://www.cornerstonepca.com/" TargetMode="External"/><Relationship Id="rId1174" Type="http://schemas.openxmlformats.org/officeDocument/2006/relationships/hyperlink" Target="https://archive.is/wip/UEo8o" TargetMode="External"/><Relationship Id="rId580" Type="http://schemas.openxmlformats.org/officeDocument/2006/relationships/hyperlink" Target="https://archive.is/LXO8n" TargetMode="External"/><Relationship Id="rId1175" Type="http://schemas.openxmlformats.org/officeDocument/2006/relationships/hyperlink" Target="http://www.tenth.org/" TargetMode="External"/><Relationship Id="rId587" Type="http://schemas.openxmlformats.org/officeDocument/2006/relationships/hyperlink" Target="http://www.gracedover.com/" TargetMode="External"/><Relationship Id="rId1176" Type="http://schemas.openxmlformats.org/officeDocument/2006/relationships/hyperlink" Target="https://archive.is/wip/UEo8o" TargetMode="External"/><Relationship Id="rId586" Type="http://schemas.openxmlformats.org/officeDocument/2006/relationships/hyperlink" Target="https://archive.is/wip/Gcfkx" TargetMode="External"/><Relationship Id="rId1177" Type="http://schemas.openxmlformats.org/officeDocument/2006/relationships/hyperlink" Target="http://www.tenth.org/" TargetMode="External"/><Relationship Id="rId585" Type="http://schemas.openxmlformats.org/officeDocument/2006/relationships/hyperlink" Target="http://www.gracedover.com/" TargetMode="External"/><Relationship Id="rId1178" Type="http://schemas.openxmlformats.org/officeDocument/2006/relationships/hyperlink" Target="https://archive.is/wip/UEo8o" TargetMode="External"/><Relationship Id="rId584" Type="http://schemas.openxmlformats.org/officeDocument/2006/relationships/hyperlink" Target="https://archive.is/wip/Gcfkx" TargetMode="External"/><Relationship Id="rId1179" Type="http://schemas.openxmlformats.org/officeDocument/2006/relationships/hyperlink" Target="http://www.ironworkswestchester.org/" TargetMode="External"/><Relationship Id="rId1169" Type="http://schemas.openxmlformats.org/officeDocument/2006/relationships/hyperlink" Target="http://www.tenth.org/" TargetMode="External"/><Relationship Id="rId579" Type="http://schemas.openxmlformats.org/officeDocument/2006/relationships/hyperlink" Target="http://www.cornerstonepca.com/" TargetMode="External"/><Relationship Id="rId578" Type="http://schemas.openxmlformats.org/officeDocument/2006/relationships/hyperlink" Target="https://archive.is/LXO8n" TargetMode="External"/><Relationship Id="rId577" Type="http://schemas.openxmlformats.org/officeDocument/2006/relationships/hyperlink" Target="http://www.cornerstonepca.com/" TargetMode="External"/><Relationship Id="rId1160" Type="http://schemas.openxmlformats.org/officeDocument/2006/relationships/hyperlink" Target="https://archive.is/wip/yk4uW" TargetMode="External"/><Relationship Id="rId572" Type="http://schemas.openxmlformats.org/officeDocument/2006/relationships/hyperlink" Target="https://archive.is/LXO8n" TargetMode="External"/><Relationship Id="rId1161" Type="http://schemas.openxmlformats.org/officeDocument/2006/relationships/hyperlink" Target="http://www.renewalchurch.org/" TargetMode="External"/><Relationship Id="rId571" Type="http://schemas.openxmlformats.org/officeDocument/2006/relationships/hyperlink" Target="http://www.cornerstonepca.com/" TargetMode="External"/><Relationship Id="rId1162" Type="http://schemas.openxmlformats.org/officeDocument/2006/relationships/hyperlink" Target="https://archive.is/wip/yk4uW" TargetMode="External"/><Relationship Id="rId570" Type="http://schemas.openxmlformats.org/officeDocument/2006/relationships/hyperlink" Target="https://archive.is/LXO8n" TargetMode="External"/><Relationship Id="rId1163" Type="http://schemas.openxmlformats.org/officeDocument/2006/relationships/hyperlink" Target="http://www.renewalchurch.org/" TargetMode="External"/><Relationship Id="rId1164" Type="http://schemas.openxmlformats.org/officeDocument/2006/relationships/hyperlink" Target="https://archive.is/wip/yk4uW" TargetMode="External"/><Relationship Id="rId576" Type="http://schemas.openxmlformats.org/officeDocument/2006/relationships/hyperlink" Target="https://archive.is/LXO8n" TargetMode="External"/><Relationship Id="rId1165" Type="http://schemas.openxmlformats.org/officeDocument/2006/relationships/hyperlink" Target="http://www.renewalchurch.org/" TargetMode="External"/><Relationship Id="rId575" Type="http://schemas.openxmlformats.org/officeDocument/2006/relationships/hyperlink" Target="http://www.cornerstonepca.com/" TargetMode="External"/><Relationship Id="rId1166" Type="http://schemas.openxmlformats.org/officeDocument/2006/relationships/hyperlink" Target="https://archive.is/wip/yk4uW" TargetMode="External"/><Relationship Id="rId574" Type="http://schemas.openxmlformats.org/officeDocument/2006/relationships/hyperlink" Target="https://archive.is/LXO8n" TargetMode="External"/><Relationship Id="rId1167" Type="http://schemas.openxmlformats.org/officeDocument/2006/relationships/hyperlink" Target="http://www.renewalchurch.org/" TargetMode="External"/><Relationship Id="rId573" Type="http://schemas.openxmlformats.org/officeDocument/2006/relationships/hyperlink" Target="http://www.cornerstonepca.com/" TargetMode="External"/><Relationship Id="rId1168" Type="http://schemas.openxmlformats.org/officeDocument/2006/relationships/hyperlink" Target="https://archive.is/wip/yk4uW" TargetMode="External"/><Relationship Id="rId1190" Type="http://schemas.openxmlformats.org/officeDocument/2006/relationships/hyperlink" Target="https://archive.is/wip/AAifc" TargetMode="External"/><Relationship Id="rId1191" Type="http://schemas.openxmlformats.org/officeDocument/2006/relationships/hyperlink" Target="http://www.slpca.org/" TargetMode="External"/><Relationship Id="rId1192" Type="http://schemas.openxmlformats.org/officeDocument/2006/relationships/hyperlink" Target="https://archive.is/wip/AAifc" TargetMode="External"/><Relationship Id="rId1193" Type="http://schemas.openxmlformats.org/officeDocument/2006/relationships/hyperlink" Target="http://www.slpca.org/" TargetMode="External"/><Relationship Id="rId1194" Type="http://schemas.openxmlformats.org/officeDocument/2006/relationships/hyperlink" Target="https://archive.is/wip/AAifc" TargetMode="External"/><Relationship Id="rId1195" Type="http://schemas.openxmlformats.org/officeDocument/2006/relationships/hyperlink" Target="http://www.slpca.org/" TargetMode="External"/><Relationship Id="rId1196" Type="http://schemas.openxmlformats.org/officeDocument/2006/relationships/hyperlink" Target="https://archive.is/wip/AAifc" TargetMode="External"/><Relationship Id="rId1197" Type="http://schemas.openxmlformats.org/officeDocument/2006/relationships/hyperlink" Target="http://www.christchurchgso.com/" TargetMode="External"/><Relationship Id="rId1198" Type="http://schemas.openxmlformats.org/officeDocument/2006/relationships/hyperlink" Target="https://archive.is/wip/mZVC5" TargetMode="External"/><Relationship Id="rId1199" Type="http://schemas.openxmlformats.org/officeDocument/2006/relationships/hyperlink" Target="http://www.christchurchgso.com/" TargetMode="External"/><Relationship Id="rId599" Type="http://schemas.openxmlformats.org/officeDocument/2006/relationships/hyperlink" Target="http://www.gracedover.com/" TargetMode="External"/><Relationship Id="rId1180" Type="http://schemas.openxmlformats.org/officeDocument/2006/relationships/hyperlink" Target="https://archive.ph/3yG5Y" TargetMode="External"/><Relationship Id="rId1181" Type="http://schemas.openxmlformats.org/officeDocument/2006/relationships/hyperlink" Target="http://www.renewalmainline.org/" TargetMode="External"/><Relationship Id="rId1182" Type="http://schemas.openxmlformats.org/officeDocument/2006/relationships/hyperlink" Target="https://archive.is/wip/C8ABF" TargetMode="External"/><Relationship Id="rId594" Type="http://schemas.openxmlformats.org/officeDocument/2006/relationships/hyperlink" Target="https://archive.is/wip/Gcfkx" TargetMode="External"/><Relationship Id="rId1183" Type="http://schemas.openxmlformats.org/officeDocument/2006/relationships/hyperlink" Target="http://www.slpca.org/" TargetMode="External"/><Relationship Id="rId593" Type="http://schemas.openxmlformats.org/officeDocument/2006/relationships/hyperlink" Target="http://www.gracedover.com/" TargetMode="External"/><Relationship Id="rId1184" Type="http://schemas.openxmlformats.org/officeDocument/2006/relationships/hyperlink" Target="https://archive.is/wip/AAifc" TargetMode="External"/><Relationship Id="rId592" Type="http://schemas.openxmlformats.org/officeDocument/2006/relationships/hyperlink" Target="https://archive.is/wip/Gcfkx" TargetMode="External"/><Relationship Id="rId1185" Type="http://schemas.openxmlformats.org/officeDocument/2006/relationships/hyperlink" Target="http://www.slpca.org/" TargetMode="External"/><Relationship Id="rId591" Type="http://schemas.openxmlformats.org/officeDocument/2006/relationships/hyperlink" Target="http://www.gracedover.com/" TargetMode="External"/><Relationship Id="rId1186" Type="http://schemas.openxmlformats.org/officeDocument/2006/relationships/hyperlink" Target="https://archive.is/wip/AAifc" TargetMode="External"/><Relationship Id="rId598" Type="http://schemas.openxmlformats.org/officeDocument/2006/relationships/hyperlink" Target="https://archive.is/wip/Gcfkx" TargetMode="External"/><Relationship Id="rId1187" Type="http://schemas.openxmlformats.org/officeDocument/2006/relationships/hyperlink" Target="http://www.slpca.org/" TargetMode="External"/><Relationship Id="rId597" Type="http://schemas.openxmlformats.org/officeDocument/2006/relationships/hyperlink" Target="http://www.gracedover.com/" TargetMode="External"/><Relationship Id="rId1188" Type="http://schemas.openxmlformats.org/officeDocument/2006/relationships/hyperlink" Target="https://archive.is/wip/AAifc" TargetMode="External"/><Relationship Id="rId596" Type="http://schemas.openxmlformats.org/officeDocument/2006/relationships/hyperlink" Target="https://archive.is/wip/Gcfkx" TargetMode="External"/><Relationship Id="rId1189" Type="http://schemas.openxmlformats.org/officeDocument/2006/relationships/hyperlink" Target="http://www.slpca.org/" TargetMode="External"/><Relationship Id="rId595" Type="http://schemas.openxmlformats.org/officeDocument/2006/relationships/hyperlink" Target="http://www.gracedover.com/" TargetMode="External"/><Relationship Id="rId1136" Type="http://schemas.openxmlformats.org/officeDocument/2006/relationships/hyperlink" Target="https://archive.is/wip/o878w" TargetMode="External"/><Relationship Id="rId1137" Type="http://schemas.openxmlformats.org/officeDocument/2006/relationships/hyperlink" Target="http://libertiriverwards.org/" TargetMode="External"/><Relationship Id="rId1138" Type="http://schemas.openxmlformats.org/officeDocument/2006/relationships/hyperlink" Target="https://archive.is/wip/o878w" TargetMode="External"/><Relationship Id="rId1139" Type="http://schemas.openxmlformats.org/officeDocument/2006/relationships/hyperlink" Target="http://libertiriverwards.org/" TargetMode="External"/><Relationship Id="rId547" Type="http://schemas.openxmlformats.org/officeDocument/2006/relationships/hyperlink" Target="http://www.universityreformedchurch.org/" TargetMode="External"/><Relationship Id="rId546" Type="http://schemas.openxmlformats.org/officeDocument/2006/relationships/hyperlink" Target="https://archive.ph/kEVez" TargetMode="External"/><Relationship Id="rId545" Type="http://schemas.openxmlformats.org/officeDocument/2006/relationships/hyperlink" Target="http://www.universityreformedchurch.org/" TargetMode="External"/><Relationship Id="rId544" Type="http://schemas.openxmlformats.org/officeDocument/2006/relationships/hyperlink" Target="https://archive.ph/lnMNw" TargetMode="External"/><Relationship Id="rId549" Type="http://schemas.openxmlformats.org/officeDocument/2006/relationships/hyperlink" Target="http://www.universityreformedchurch.org/" TargetMode="External"/><Relationship Id="rId548" Type="http://schemas.openxmlformats.org/officeDocument/2006/relationships/hyperlink" Target="https://archive.ph/kEVez" TargetMode="External"/><Relationship Id="rId1130" Type="http://schemas.openxmlformats.org/officeDocument/2006/relationships/hyperlink" Target="https://archive.ph/iS7Ey" TargetMode="External"/><Relationship Id="rId1131" Type="http://schemas.openxmlformats.org/officeDocument/2006/relationships/hyperlink" Target="http://libertiriverwards.org/" TargetMode="External"/><Relationship Id="rId543" Type="http://schemas.openxmlformats.org/officeDocument/2006/relationships/hyperlink" Target="http://www.oldpeachtree.org/" TargetMode="External"/><Relationship Id="rId1132" Type="http://schemas.openxmlformats.org/officeDocument/2006/relationships/hyperlink" Target="https://archive.is/wip/o878w" TargetMode="External"/><Relationship Id="rId542" Type="http://schemas.openxmlformats.org/officeDocument/2006/relationships/hyperlink" Target="https://archive.ph/KLU4I" TargetMode="External"/><Relationship Id="rId1133" Type="http://schemas.openxmlformats.org/officeDocument/2006/relationships/hyperlink" Target="http://libertiriverwards.org/" TargetMode="External"/><Relationship Id="rId541" Type="http://schemas.openxmlformats.org/officeDocument/2006/relationships/hyperlink" Target="http://goodshepherdathens.com/" TargetMode="External"/><Relationship Id="rId1134" Type="http://schemas.openxmlformats.org/officeDocument/2006/relationships/hyperlink" Target="https://archive.is/wip/o878w" TargetMode="External"/><Relationship Id="rId540" Type="http://schemas.openxmlformats.org/officeDocument/2006/relationships/hyperlink" Target="https://archive.ph/mVxaf" TargetMode="External"/><Relationship Id="rId1135" Type="http://schemas.openxmlformats.org/officeDocument/2006/relationships/hyperlink" Target="http://libertiriverwards.org/" TargetMode="External"/><Relationship Id="rId1125" Type="http://schemas.openxmlformats.org/officeDocument/2006/relationships/hyperlink" Target="http://trinitychurchseattle.org/" TargetMode="External"/><Relationship Id="rId1126" Type="http://schemas.openxmlformats.org/officeDocument/2006/relationships/hyperlink" Target="https://archive.is/4iYh2" TargetMode="External"/><Relationship Id="rId1127" Type="http://schemas.openxmlformats.org/officeDocument/2006/relationships/hyperlink" Target="http://northaugustafellowship.org/" TargetMode="External"/><Relationship Id="rId1128" Type="http://schemas.openxmlformats.org/officeDocument/2006/relationships/hyperlink" Target="https://archive.ph/RkIux" TargetMode="External"/><Relationship Id="rId1129" Type="http://schemas.openxmlformats.org/officeDocument/2006/relationships/hyperlink" Target="http://www.westminsterpca.net/" TargetMode="External"/><Relationship Id="rId536" Type="http://schemas.openxmlformats.org/officeDocument/2006/relationships/hyperlink" Target="https://archive.ph/BVspF" TargetMode="External"/><Relationship Id="rId535" Type="http://schemas.openxmlformats.org/officeDocument/2006/relationships/hyperlink" Target="http://www.olivetpca.org/" TargetMode="External"/><Relationship Id="rId534" Type="http://schemas.openxmlformats.org/officeDocument/2006/relationships/hyperlink" Target="https://archive.ph/6leym" TargetMode="External"/><Relationship Id="rId533" Type="http://schemas.openxmlformats.org/officeDocument/2006/relationships/hyperlink" Target="http://www.covpres.com/" TargetMode="External"/><Relationship Id="rId539" Type="http://schemas.openxmlformats.org/officeDocument/2006/relationships/hyperlink" Target="http://www.ctkbraselton.org/" TargetMode="External"/><Relationship Id="rId538" Type="http://schemas.openxmlformats.org/officeDocument/2006/relationships/hyperlink" Target="https://archive.ph/RABIp" TargetMode="External"/><Relationship Id="rId537" Type="http://schemas.openxmlformats.org/officeDocument/2006/relationships/hyperlink" Target="http://www.cpcclarkesville.org/" TargetMode="External"/><Relationship Id="rId1120" Type="http://schemas.openxmlformats.org/officeDocument/2006/relationships/hyperlink" Target="https://archive.is/qbJXH" TargetMode="External"/><Relationship Id="rId532" Type="http://schemas.openxmlformats.org/officeDocument/2006/relationships/hyperlink" Target="https://archive.ph/6leym" TargetMode="External"/><Relationship Id="rId1121" Type="http://schemas.openxmlformats.org/officeDocument/2006/relationships/hyperlink" Target="http://www.oaksparish.org/" TargetMode="External"/><Relationship Id="rId531" Type="http://schemas.openxmlformats.org/officeDocument/2006/relationships/hyperlink" Target="http://www.covpres.com/" TargetMode="External"/><Relationship Id="rId1122" Type="http://schemas.openxmlformats.org/officeDocument/2006/relationships/hyperlink" Target="https://archive.is/VerlR" TargetMode="External"/><Relationship Id="rId530" Type="http://schemas.openxmlformats.org/officeDocument/2006/relationships/hyperlink" Target="https://archive.ph/6leym" TargetMode="External"/><Relationship Id="rId1123" Type="http://schemas.openxmlformats.org/officeDocument/2006/relationships/hyperlink" Target="http://www.oaksparish.org/" TargetMode="External"/><Relationship Id="rId1124" Type="http://schemas.openxmlformats.org/officeDocument/2006/relationships/hyperlink" Target="https://archive.is/VerlR" TargetMode="External"/><Relationship Id="rId1158" Type="http://schemas.openxmlformats.org/officeDocument/2006/relationships/hyperlink" Target="https://archive.is/wip/yk4uW" TargetMode="External"/><Relationship Id="rId1159" Type="http://schemas.openxmlformats.org/officeDocument/2006/relationships/hyperlink" Target="http://www.renewalchurch.org/" TargetMode="External"/><Relationship Id="rId569" Type="http://schemas.openxmlformats.org/officeDocument/2006/relationships/hyperlink" Target="http://www.cornerstonepca.com/" TargetMode="External"/><Relationship Id="rId568" Type="http://schemas.openxmlformats.org/officeDocument/2006/relationships/hyperlink" Target="https://archive.is/LXO8n" TargetMode="External"/><Relationship Id="rId567" Type="http://schemas.openxmlformats.org/officeDocument/2006/relationships/hyperlink" Target="http://www.cornerstonepca.com/" TargetMode="External"/><Relationship Id="rId566" Type="http://schemas.openxmlformats.org/officeDocument/2006/relationships/hyperlink" Target="https://archive.is/LXO8n" TargetMode="External"/><Relationship Id="rId561" Type="http://schemas.openxmlformats.org/officeDocument/2006/relationships/hyperlink" Target="http://www.cornerstonepca.com/" TargetMode="External"/><Relationship Id="rId1150" Type="http://schemas.openxmlformats.org/officeDocument/2006/relationships/hyperlink" Target="https://drive.google.com/file/d/1yMvRM__6kKUeNLsNoKwLOW2IK7sFYCYy/view?usp=drive_link" TargetMode="External"/><Relationship Id="rId560" Type="http://schemas.openxmlformats.org/officeDocument/2006/relationships/hyperlink" Target="https://archive.is/wip/NWqPe" TargetMode="External"/><Relationship Id="rId1151" Type="http://schemas.openxmlformats.org/officeDocument/2006/relationships/hyperlink" Target="http://www.newlifeglenside.com/" TargetMode="External"/><Relationship Id="rId1152" Type="http://schemas.openxmlformats.org/officeDocument/2006/relationships/hyperlink" Target="https://drive.google.com/file/d/1yMvRM__6kKUeNLsNoKwLOW2IK7sFYCYy/view?usp=drive_link" TargetMode="External"/><Relationship Id="rId1153" Type="http://schemas.openxmlformats.org/officeDocument/2006/relationships/hyperlink" Target="http://www.newlifeglenside.com/" TargetMode="External"/><Relationship Id="rId565" Type="http://schemas.openxmlformats.org/officeDocument/2006/relationships/hyperlink" Target="http://www.cornerstonepca.com/" TargetMode="External"/><Relationship Id="rId1154" Type="http://schemas.openxmlformats.org/officeDocument/2006/relationships/hyperlink" Target="https://drive.google.com/file/d/1yMvRM__6kKUeNLsNoKwLOW2IK7sFYCYy/view?usp=drive_link" TargetMode="External"/><Relationship Id="rId564" Type="http://schemas.openxmlformats.org/officeDocument/2006/relationships/hyperlink" Target="https://archive.is/LXO8n" TargetMode="External"/><Relationship Id="rId1155" Type="http://schemas.openxmlformats.org/officeDocument/2006/relationships/hyperlink" Target="http://www.renewalchurch.org/" TargetMode="External"/><Relationship Id="rId563" Type="http://schemas.openxmlformats.org/officeDocument/2006/relationships/hyperlink" Target="http://www.cornerstonepca.com/" TargetMode="External"/><Relationship Id="rId1156" Type="http://schemas.openxmlformats.org/officeDocument/2006/relationships/hyperlink" Target="https://archive.is/wip/yk4uW" TargetMode="External"/><Relationship Id="rId562" Type="http://schemas.openxmlformats.org/officeDocument/2006/relationships/hyperlink" Target="https://archive.is/LXO8n" TargetMode="External"/><Relationship Id="rId1157" Type="http://schemas.openxmlformats.org/officeDocument/2006/relationships/hyperlink" Target="http://www.renewalchurch.org/" TargetMode="External"/><Relationship Id="rId1147" Type="http://schemas.openxmlformats.org/officeDocument/2006/relationships/hyperlink" Target="http://www.newlifeglenside.com/" TargetMode="External"/><Relationship Id="rId1148" Type="http://schemas.openxmlformats.org/officeDocument/2006/relationships/hyperlink" Target="https://drive.google.com/file/d/1yMvRM__6kKUeNLsNoKwLOW2IK7sFYCYy/view?usp=drive_link" TargetMode="External"/><Relationship Id="rId1149" Type="http://schemas.openxmlformats.org/officeDocument/2006/relationships/hyperlink" Target="http://www.newlifeglenside.com/" TargetMode="External"/><Relationship Id="rId558" Type="http://schemas.openxmlformats.org/officeDocument/2006/relationships/hyperlink" Target="https://archive.ph/kEVez" TargetMode="External"/><Relationship Id="rId557" Type="http://schemas.openxmlformats.org/officeDocument/2006/relationships/hyperlink" Target="http://www.universityreformedchurch.org/" TargetMode="External"/><Relationship Id="rId556" Type="http://schemas.openxmlformats.org/officeDocument/2006/relationships/hyperlink" Target="https://archive.ph/kEVez" TargetMode="External"/><Relationship Id="rId555" Type="http://schemas.openxmlformats.org/officeDocument/2006/relationships/hyperlink" Target="http://www.universityreformedchurch.org/" TargetMode="External"/><Relationship Id="rId559" Type="http://schemas.openxmlformats.org/officeDocument/2006/relationships/hyperlink" Target="http://www.citychurchwilmington.com/" TargetMode="External"/><Relationship Id="rId550" Type="http://schemas.openxmlformats.org/officeDocument/2006/relationships/hyperlink" Target="https://archive.ph/kEVez" TargetMode="External"/><Relationship Id="rId1140" Type="http://schemas.openxmlformats.org/officeDocument/2006/relationships/hyperlink" Target="https://archive.is/wip/o878w" TargetMode="External"/><Relationship Id="rId1141" Type="http://schemas.openxmlformats.org/officeDocument/2006/relationships/hyperlink" Target="http://libertiriverwards.org/" TargetMode="External"/><Relationship Id="rId1142" Type="http://schemas.openxmlformats.org/officeDocument/2006/relationships/hyperlink" Target="https://archive.is/wip/o878w" TargetMode="External"/><Relationship Id="rId554" Type="http://schemas.openxmlformats.org/officeDocument/2006/relationships/hyperlink" Target="https://archive.ph/kEVez" TargetMode="External"/><Relationship Id="rId1143" Type="http://schemas.openxmlformats.org/officeDocument/2006/relationships/hyperlink" Target="http://www.newlifeglenside.com/" TargetMode="External"/><Relationship Id="rId553" Type="http://schemas.openxmlformats.org/officeDocument/2006/relationships/hyperlink" Target="http://www.universityreformedchurch.org/" TargetMode="External"/><Relationship Id="rId1144" Type="http://schemas.openxmlformats.org/officeDocument/2006/relationships/hyperlink" Target="https://drive.google.com/file/d/1yMvRM__6kKUeNLsNoKwLOW2IK7sFYCYy/view?usp=drive_link" TargetMode="External"/><Relationship Id="rId552" Type="http://schemas.openxmlformats.org/officeDocument/2006/relationships/hyperlink" Target="https://archive.ph/kEVez" TargetMode="External"/><Relationship Id="rId1145" Type="http://schemas.openxmlformats.org/officeDocument/2006/relationships/hyperlink" Target="http://www.newlifeglenside.com/" TargetMode="External"/><Relationship Id="rId551" Type="http://schemas.openxmlformats.org/officeDocument/2006/relationships/hyperlink" Target="http://www.universityreformedchurch.org/" TargetMode="External"/><Relationship Id="rId1146" Type="http://schemas.openxmlformats.org/officeDocument/2006/relationships/hyperlink" Target="https://drive.google.com/file/d/1yMvRM__6kKUeNLsNoKwLOW2IK7sFYCYy/view?usp=drive_link" TargetMode="External"/><Relationship Id="rId495" Type="http://schemas.openxmlformats.org/officeDocument/2006/relationships/hyperlink" Target="http://www.gracepointnorth.org/" TargetMode="External"/><Relationship Id="rId494" Type="http://schemas.openxmlformats.org/officeDocument/2006/relationships/hyperlink" Target="https://archive.is/BF22U" TargetMode="External"/><Relationship Id="rId493" Type="http://schemas.openxmlformats.org/officeDocument/2006/relationships/hyperlink" Target="http://www.calvary-wg.org/" TargetMode="External"/><Relationship Id="rId492" Type="http://schemas.openxmlformats.org/officeDocument/2006/relationships/hyperlink" Target="https://archive.is/BF22U" TargetMode="External"/><Relationship Id="rId499" Type="http://schemas.openxmlformats.org/officeDocument/2006/relationships/hyperlink" Target="http://www.gracepointnorth.org/" TargetMode="External"/><Relationship Id="rId498" Type="http://schemas.openxmlformats.org/officeDocument/2006/relationships/hyperlink" Target="https://archive.is/wip/6aqvb" TargetMode="External"/><Relationship Id="rId497" Type="http://schemas.openxmlformats.org/officeDocument/2006/relationships/hyperlink" Target="http://www.gracepointnorth.org/" TargetMode="External"/><Relationship Id="rId496" Type="http://schemas.openxmlformats.org/officeDocument/2006/relationships/hyperlink" Target="https://archive.is/wip/6aqvb" TargetMode="External"/><Relationship Id="rId1213" Type="http://schemas.openxmlformats.org/officeDocument/2006/relationships/hyperlink" Target="http://www.christchurchgso.com/" TargetMode="External"/><Relationship Id="rId1214" Type="http://schemas.openxmlformats.org/officeDocument/2006/relationships/hyperlink" Target="https://archive.is/wip/mZVC5" TargetMode="External"/><Relationship Id="rId1215" Type="http://schemas.openxmlformats.org/officeDocument/2006/relationships/hyperlink" Target="http://www.christchurchgso.com/" TargetMode="External"/><Relationship Id="rId1216" Type="http://schemas.openxmlformats.org/officeDocument/2006/relationships/hyperlink" Target="https://archive.is/wip/mZVC5" TargetMode="External"/><Relationship Id="rId1217" Type="http://schemas.openxmlformats.org/officeDocument/2006/relationships/hyperlink" Target="http://www.christchurchgso.com/" TargetMode="External"/><Relationship Id="rId1218" Type="http://schemas.openxmlformats.org/officeDocument/2006/relationships/hyperlink" Target="https://archive.is/wip/mZVC5" TargetMode="External"/><Relationship Id="rId1219" Type="http://schemas.openxmlformats.org/officeDocument/2006/relationships/hyperlink" Target="http://www.christchurchgso.com/" TargetMode="External"/><Relationship Id="rId1210" Type="http://schemas.openxmlformats.org/officeDocument/2006/relationships/hyperlink" Target="https://archive.is/wip/mZVC5" TargetMode="External"/><Relationship Id="rId1211" Type="http://schemas.openxmlformats.org/officeDocument/2006/relationships/hyperlink" Target="http://www.christchurchgso.com/" TargetMode="External"/><Relationship Id="rId1212" Type="http://schemas.openxmlformats.org/officeDocument/2006/relationships/hyperlink" Target="https://archive.is/wip/mZVC5" TargetMode="External"/><Relationship Id="rId1202" Type="http://schemas.openxmlformats.org/officeDocument/2006/relationships/hyperlink" Target="https://archive.is/wip/mZVC5" TargetMode="External"/><Relationship Id="rId1203" Type="http://schemas.openxmlformats.org/officeDocument/2006/relationships/hyperlink" Target="http://www.christchurchgso.com/" TargetMode="External"/><Relationship Id="rId1204" Type="http://schemas.openxmlformats.org/officeDocument/2006/relationships/hyperlink" Target="https://archive.is/wip/mZVC5" TargetMode="External"/><Relationship Id="rId1205" Type="http://schemas.openxmlformats.org/officeDocument/2006/relationships/hyperlink" Target="http://www.christchurchgso.com/" TargetMode="External"/><Relationship Id="rId1206" Type="http://schemas.openxmlformats.org/officeDocument/2006/relationships/hyperlink" Target="https://archive.is/wip/mZVC5" TargetMode="External"/><Relationship Id="rId1207" Type="http://schemas.openxmlformats.org/officeDocument/2006/relationships/hyperlink" Target="http://www.christchurchgso.com/" TargetMode="External"/><Relationship Id="rId1208" Type="http://schemas.openxmlformats.org/officeDocument/2006/relationships/hyperlink" Target="https://archive.is/wip/mZVC5" TargetMode="External"/><Relationship Id="rId1209" Type="http://schemas.openxmlformats.org/officeDocument/2006/relationships/hyperlink" Target="http://www.christchurchgso.com/" TargetMode="External"/><Relationship Id="rId1200" Type="http://schemas.openxmlformats.org/officeDocument/2006/relationships/hyperlink" Target="https://archive.is/wip/mZVC5" TargetMode="External"/><Relationship Id="rId1201" Type="http://schemas.openxmlformats.org/officeDocument/2006/relationships/hyperlink" Target="http://www.christchurchgso.com/" TargetMode="External"/><Relationship Id="rId1235" Type="http://schemas.openxmlformats.org/officeDocument/2006/relationships/hyperlink" Target="http://hopechurchws.org/" TargetMode="External"/><Relationship Id="rId1236" Type="http://schemas.openxmlformats.org/officeDocument/2006/relationships/hyperlink" Target="https://archive.ph/kOcpd" TargetMode="External"/><Relationship Id="rId1237" Type="http://schemas.openxmlformats.org/officeDocument/2006/relationships/hyperlink" Target="http://hopechurchws.org/" TargetMode="External"/><Relationship Id="rId1238" Type="http://schemas.openxmlformats.org/officeDocument/2006/relationships/hyperlink" Target="https://archive.ph/kOcpd" TargetMode="External"/><Relationship Id="rId1239" Type="http://schemas.openxmlformats.org/officeDocument/2006/relationships/hyperlink" Target="http://hopechurchws.org/" TargetMode="External"/><Relationship Id="rId409" Type="http://schemas.openxmlformats.org/officeDocument/2006/relationships/hyperlink" Target="http://www.christourhopechurch.com/" TargetMode="External"/><Relationship Id="rId404" Type="http://schemas.openxmlformats.org/officeDocument/2006/relationships/hyperlink" Target="https://archive.ph/X3iAd" TargetMode="External"/><Relationship Id="rId403" Type="http://schemas.openxmlformats.org/officeDocument/2006/relationships/hyperlink" Target="http://christcentraldurham.com/" TargetMode="External"/><Relationship Id="rId402" Type="http://schemas.openxmlformats.org/officeDocument/2006/relationships/hyperlink" Target="https://archive.ph/X3iAd" TargetMode="External"/><Relationship Id="rId401" Type="http://schemas.openxmlformats.org/officeDocument/2006/relationships/hyperlink" Target="http://christcentraldurham.com/" TargetMode="External"/><Relationship Id="rId408" Type="http://schemas.openxmlformats.org/officeDocument/2006/relationships/hyperlink" Target="https://archive.ph/Z6Q8v" TargetMode="External"/><Relationship Id="rId407" Type="http://schemas.openxmlformats.org/officeDocument/2006/relationships/hyperlink" Target="http://www.cccpca.org/" TargetMode="External"/><Relationship Id="rId406" Type="http://schemas.openxmlformats.org/officeDocument/2006/relationships/hyperlink" Target="https://archive.ph/X3iAd" TargetMode="External"/><Relationship Id="rId405" Type="http://schemas.openxmlformats.org/officeDocument/2006/relationships/hyperlink" Target="http://christcentraldurham.com/" TargetMode="External"/><Relationship Id="rId1230" Type="http://schemas.openxmlformats.org/officeDocument/2006/relationships/hyperlink" Target="https://archive.ph/kOcpd" TargetMode="External"/><Relationship Id="rId400" Type="http://schemas.openxmlformats.org/officeDocument/2006/relationships/hyperlink" Target="https://archive.ph/X3iAd" TargetMode="External"/><Relationship Id="rId1231" Type="http://schemas.openxmlformats.org/officeDocument/2006/relationships/hyperlink" Target="http://hopechurchws.org/" TargetMode="External"/><Relationship Id="rId1232" Type="http://schemas.openxmlformats.org/officeDocument/2006/relationships/hyperlink" Target="https://archive.ph/kOcpd" TargetMode="External"/><Relationship Id="rId1233" Type="http://schemas.openxmlformats.org/officeDocument/2006/relationships/hyperlink" Target="http://hopechurchws.org/" TargetMode="External"/><Relationship Id="rId1234" Type="http://schemas.openxmlformats.org/officeDocument/2006/relationships/hyperlink" Target="https://archive.ph/kOcpd" TargetMode="External"/><Relationship Id="rId1224" Type="http://schemas.openxmlformats.org/officeDocument/2006/relationships/hyperlink" Target="https://archive.ph/kOcpd" TargetMode="External"/><Relationship Id="rId1225" Type="http://schemas.openxmlformats.org/officeDocument/2006/relationships/hyperlink" Target="http://hopechurchws.org/" TargetMode="External"/><Relationship Id="rId1226" Type="http://schemas.openxmlformats.org/officeDocument/2006/relationships/hyperlink" Target="https://archive.ph/kOcpd" TargetMode="External"/><Relationship Id="rId1227" Type="http://schemas.openxmlformats.org/officeDocument/2006/relationships/hyperlink" Target="http://hopechurchws.org/" TargetMode="External"/><Relationship Id="rId1228" Type="http://schemas.openxmlformats.org/officeDocument/2006/relationships/hyperlink" Target="https://archive.ph/kOcpd" TargetMode="External"/><Relationship Id="rId1229" Type="http://schemas.openxmlformats.org/officeDocument/2006/relationships/hyperlink" Target="http://hopechurchws.org/" TargetMode="External"/><Relationship Id="rId1220" Type="http://schemas.openxmlformats.org/officeDocument/2006/relationships/hyperlink" Target="https://archive.is/wip/mZVC5" TargetMode="External"/><Relationship Id="rId1221" Type="http://schemas.openxmlformats.org/officeDocument/2006/relationships/hyperlink" Target="http://hopechurchws.org/" TargetMode="External"/><Relationship Id="rId1222" Type="http://schemas.openxmlformats.org/officeDocument/2006/relationships/hyperlink" Target="https://archive.ph/kOcpd" TargetMode="External"/><Relationship Id="rId1223" Type="http://schemas.openxmlformats.org/officeDocument/2006/relationships/hyperlink" Target="http://hopechurchws.org/" TargetMode="External"/><Relationship Id="rId469" Type="http://schemas.openxmlformats.org/officeDocument/2006/relationships/hyperlink" Target="http://trinityparkchurch.org/" TargetMode="External"/><Relationship Id="rId468" Type="http://schemas.openxmlformats.org/officeDocument/2006/relationships/hyperlink" Target="https://archive.ph/mkWQj" TargetMode="External"/><Relationship Id="rId467" Type="http://schemas.openxmlformats.org/officeDocument/2006/relationships/hyperlink" Target="http://www.redeemerpca.com/" TargetMode="External"/><Relationship Id="rId1290" Type="http://schemas.openxmlformats.org/officeDocument/2006/relationships/hyperlink" Target="https://archive.ph/1yTos" TargetMode="External"/><Relationship Id="rId1291" Type="http://schemas.openxmlformats.org/officeDocument/2006/relationships/hyperlink" Target="http://www.gracepca.com/" TargetMode="External"/><Relationship Id="rId1292" Type="http://schemas.openxmlformats.org/officeDocument/2006/relationships/hyperlink" Target="https://archive.ph/1yTos" TargetMode="External"/><Relationship Id="rId462" Type="http://schemas.openxmlformats.org/officeDocument/2006/relationships/hyperlink" Target="https://archive.ph/mkWQj" TargetMode="External"/><Relationship Id="rId1293" Type="http://schemas.openxmlformats.org/officeDocument/2006/relationships/hyperlink" Target="http://www.gracepca.com/" TargetMode="External"/><Relationship Id="rId461" Type="http://schemas.openxmlformats.org/officeDocument/2006/relationships/hyperlink" Target="http://www.redeemerpca.com/" TargetMode="External"/><Relationship Id="rId1294" Type="http://schemas.openxmlformats.org/officeDocument/2006/relationships/hyperlink" Target="https://archive.ph/1yTos" TargetMode="External"/><Relationship Id="rId460" Type="http://schemas.openxmlformats.org/officeDocument/2006/relationships/hyperlink" Target="https://archive.ph/mkWQj" TargetMode="External"/><Relationship Id="rId1295" Type="http://schemas.openxmlformats.org/officeDocument/2006/relationships/hyperlink" Target="http://www.gracepca.com/" TargetMode="External"/><Relationship Id="rId1296" Type="http://schemas.openxmlformats.org/officeDocument/2006/relationships/hyperlink" Target="https://archive.ph/1yTos" TargetMode="External"/><Relationship Id="rId466" Type="http://schemas.openxmlformats.org/officeDocument/2006/relationships/hyperlink" Target="https://archive.ph/mkWQj" TargetMode="External"/><Relationship Id="rId1297" Type="http://schemas.openxmlformats.org/officeDocument/2006/relationships/hyperlink" Target="http://harvestpca.org/" TargetMode="External"/><Relationship Id="rId465" Type="http://schemas.openxmlformats.org/officeDocument/2006/relationships/hyperlink" Target="http://www.redeemerpca.com/" TargetMode="External"/><Relationship Id="rId1298" Type="http://schemas.openxmlformats.org/officeDocument/2006/relationships/hyperlink" Target="https://archive.ph/uCltH" TargetMode="External"/><Relationship Id="rId464" Type="http://schemas.openxmlformats.org/officeDocument/2006/relationships/hyperlink" Target="https://archive.ph/mkWQj" TargetMode="External"/><Relationship Id="rId1299" Type="http://schemas.openxmlformats.org/officeDocument/2006/relationships/hyperlink" Target="http://welcometoredeemer.com/" TargetMode="External"/><Relationship Id="rId463" Type="http://schemas.openxmlformats.org/officeDocument/2006/relationships/hyperlink" Target="http://www.redeemerpca.com/" TargetMode="External"/><Relationship Id="rId459" Type="http://schemas.openxmlformats.org/officeDocument/2006/relationships/hyperlink" Target="http://www.redeemerpca.com/" TargetMode="External"/><Relationship Id="rId458" Type="http://schemas.openxmlformats.org/officeDocument/2006/relationships/hyperlink" Target="https://archive.ph/mkWQj" TargetMode="External"/><Relationship Id="rId457" Type="http://schemas.openxmlformats.org/officeDocument/2006/relationships/hyperlink" Target="http://www.redeemerpca.com/" TargetMode="External"/><Relationship Id="rId456" Type="http://schemas.openxmlformats.org/officeDocument/2006/relationships/hyperlink" Target="https://archive.ph/mkWQj" TargetMode="External"/><Relationship Id="rId1280" Type="http://schemas.openxmlformats.org/officeDocument/2006/relationships/hyperlink" Target="https://archive.ph/RiiDF" TargetMode="External"/><Relationship Id="rId1281" Type="http://schemas.openxmlformats.org/officeDocument/2006/relationships/hyperlink" Target="http://www.cityreformed.org/" TargetMode="External"/><Relationship Id="rId451" Type="http://schemas.openxmlformats.org/officeDocument/2006/relationships/hyperlink" Target="http://www.redeemerpca.com/" TargetMode="External"/><Relationship Id="rId1282" Type="http://schemas.openxmlformats.org/officeDocument/2006/relationships/hyperlink" Target="https://archive.ph/RiiDF" TargetMode="External"/><Relationship Id="rId450" Type="http://schemas.openxmlformats.org/officeDocument/2006/relationships/hyperlink" Target="https://archive.ph/NJshs" TargetMode="External"/><Relationship Id="rId1283" Type="http://schemas.openxmlformats.org/officeDocument/2006/relationships/hyperlink" Target="http://www.cityreformed.org/" TargetMode="External"/><Relationship Id="rId1284" Type="http://schemas.openxmlformats.org/officeDocument/2006/relationships/hyperlink" Target="https://archive.ph/RiiDF" TargetMode="External"/><Relationship Id="rId1285" Type="http://schemas.openxmlformats.org/officeDocument/2006/relationships/hyperlink" Target="http://www.covcommunity.org/" TargetMode="External"/><Relationship Id="rId455" Type="http://schemas.openxmlformats.org/officeDocument/2006/relationships/hyperlink" Target="http://www.redeemerpca.com/" TargetMode="External"/><Relationship Id="rId1286" Type="http://schemas.openxmlformats.org/officeDocument/2006/relationships/hyperlink" Target="https://archive.ph/WWOy7" TargetMode="External"/><Relationship Id="rId454" Type="http://schemas.openxmlformats.org/officeDocument/2006/relationships/hyperlink" Target="https://archive.ph/mkWQj" TargetMode="External"/><Relationship Id="rId1287" Type="http://schemas.openxmlformats.org/officeDocument/2006/relationships/hyperlink" Target="http://www.graceandpeacepgh.org/" TargetMode="External"/><Relationship Id="rId453" Type="http://schemas.openxmlformats.org/officeDocument/2006/relationships/hyperlink" Target="http://www.redeemerpca.com/" TargetMode="External"/><Relationship Id="rId1288" Type="http://schemas.openxmlformats.org/officeDocument/2006/relationships/hyperlink" Target="https://archive.ph/ajoYj" TargetMode="External"/><Relationship Id="rId452" Type="http://schemas.openxmlformats.org/officeDocument/2006/relationships/hyperlink" Target="https://archive.ph/mkWQj" TargetMode="External"/><Relationship Id="rId1289" Type="http://schemas.openxmlformats.org/officeDocument/2006/relationships/hyperlink" Target="http://www.gracepca.com/" TargetMode="External"/><Relationship Id="rId491" Type="http://schemas.openxmlformats.org/officeDocument/2006/relationships/hyperlink" Target="http://www.calvary-wg.org/" TargetMode="External"/><Relationship Id="rId490" Type="http://schemas.openxmlformats.org/officeDocument/2006/relationships/hyperlink" Target="https://archive.is/BF22U" TargetMode="External"/><Relationship Id="rId489" Type="http://schemas.openxmlformats.org/officeDocument/2006/relationships/hyperlink" Target="http://www.calvary-wg.org/" TargetMode="External"/><Relationship Id="rId484" Type="http://schemas.openxmlformats.org/officeDocument/2006/relationships/hyperlink" Target="https://archive.ph/HiToI" TargetMode="External"/><Relationship Id="rId483" Type="http://schemas.openxmlformats.org/officeDocument/2006/relationships/hyperlink" Target="http://trinityparkchurch.org/" TargetMode="External"/><Relationship Id="rId482" Type="http://schemas.openxmlformats.org/officeDocument/2006/relationships/hyperlink" Target="https://archive.ph/HiToI" TargetMode="External"/><Relationship Id="rId481" Type="http://schemas.openxmlformats.org/officeDocument/2006/relationships/hyperlink" Target="http://trinityparkchurch.org/" TargetMode="External"/><Relationship Id="rId488" Type="http://schemas.openxmlformats.org/officeDocument/2006/relationships/hyperlink" Target="https://archive.is/BF22U" TargetMode="External"/><Relationship Id="rId487" Type="http://schemas.openxmlformats.org/officeDocument/2006/relationships/hyperlink" Target="http://www.calvary-wg.org/" TargetMode="External"/><Relationship Id="rId486" Type="http://schemas.openxmlformats.org/officeDocument/2006/relationships/hyperlink" Target="https://archive.ph/HiToI" TargetMode="External"/><Relationship Id="rId485" Type="http://schemas.openxmlformats.org/officeDocument/2006/relationships/hyperlink" Target="http://trinityparkchurch.org/" TargetMode="External"/><Relationship Id="rId480" Type="http://schemas.openxmlformats.org/officeDocument/2006/relationships/hyperlink" Target="https://archive.ph/HiToI" TargetMode="External"/><Relationship Id="rId479" Type="http://schemas.openxmlformats.org/officeDocument/2006/relationships/hyperlink" Target="http://trinityparkchurch.org/" TargetMode="External"/><Relationship Id="rId478" Type="http://schemas.openxmlformats.org/officeDocument/2006/relationships/hyperlink" Target="https://archive.ph/HiToI" TargetMode="External"/><Relationship Id="rId473" Type="http://schemas.openxmlformats.org/officeDocument/2006/relationships/hyperlink" Target="http://trinityparkchurch.org/" TargetMode="External"/><Relationship Id="rId472" Type="http://schemas.openxmlformats.org/officeDocument/2006/relationships/hyperlink" Target="https://archive.ph/HiToI" TargetMode="External"/><Relationship Id="rId471" Type="http://schemas.openxmlformats.org/officeDocument/2006/relationships/hyperlink" Target="http://trinityparkchurch.org/" TargetMode="External"/><Relationship Id="rId470" Type="http://schemas.openxmlformats.org/officeDocument/2006/relationships/hyperlink" Target="https://archive.ph/HiToI" TargetMode="External"/><Relationship Id="rId477" Type="http://schemas.openxmlformats.org/officeDocument/2006/relationships/hyperlink" Target="http://trinityparkchurch.org/" TargetMode="External"/><Relationship Id="rId476" Type="http://schemas.openxmlformats.org/officeDocument/2006/relationships/hyperlink" Target="https://archive.ph/HiToI" TargetMode="External"/><Relationship Id="rId475" Type="http://schemas.openxmlformats.org/officeDocument/2006/relationships/hyperlink" Target="http://trinityparkchurch.org/" TargetMode="External"/><Relationship Id="rId474" Type="http://schemas.openxmlformats.org/officeDocument/2006/relationships/hyperlink" Target="https://archive.ph/HiToI" TargetMode="External"/><Relationship Id="rId1257" Type="http://schemas.openxmlformats.org/officeDocument/2006/relationships/hyperlink" Target="http://www.redeemerws.org/" TargetMode="External"/><Relationship Id="rId1258" Type="http://schemas.openxmlformats.org/officeDocument/2006/relationships/hyperlink" Target="https://archive.is/wip/Kuo4R" TargetMode="External"/><Relationship Id="rId1259" Type="http://schemas.openxmlformats.org/officeDocument/2006/relationships/hyperlink" Target="http://www.redeemerws.org/" TargetMode="External"/><Relationship Id="rId426" Type="http://schemas.openxmlformats.org/officeDocument/2006/relationships/hyperlink" Target="https://archive.ph/9Jk01" TargetMode="External"/><Relationship Id="rId425" Type="http://schemas.openxmlformats.org/officeDocument/2006/relationships/hyperlink" Target="http://ctkraleigh.org/" TargetMode="External"/><Relationship Id="rId424" Type="http://schemas.openxmlformats.org/officeDocument/2006/relationships/hyperlink" Target="https://archive.ph/9Jk01" TargetMode="External"/><Relationship Id="rId423" Type="http://schemas.openxmlformats.org/officeDocument/2006/relationships/hyperlink" Target="http://ctkraleigh.org/" TargetMode="External"/><Relationship Id="rId429" Type="http://schemas.openxmlformats.org/officeDocument/2006/relationships/hyperlink" Target="http://ctkraleigh.org/" TargetMode="External"/><Relationship Id="rId428" Type="http://schemas.openxmlformats.org/officeDocument/2006/relationships/hyperlink" Target="https://archive.ph/9Jk01" TargetMode="External"/><Relationship Id="rId427" Type="http://schemas.openxmlformats.org/officeDocument/2006/relationships/hyperlink" Target="http://ctkraleigh.org/" TargetMode="External"/><Relationship Id="rId1250" Type="http://schemas.openxmlformats.org/officeDocument/2006/relationships/hyperlink" Target="https://archive.is/wip/Kuo4R" TargetMode="External"/><Relationship Id="rId1251" Type="http://schemas.openxmlformats.org/officeDocument/2006/relationships/hyperlink" Target="http://www.redeemerws.org/" TargetMode="External"/><Relationship Id="rId1252" Type="http://schemas.openxmlformats.org/officeDocument/2006/relationships/hyperlink" Target="https://archive.is/wip/Kuo4R" TargetMode="External"/><Relationship Id="rId422" Type="http://schemas.openxmlformats.org/officeDocument/2006/relationships/hyperlink" Target="https://archive.ph/9Jk01" TargetMode="External"/><Relationship Id="rId1253" Type="http://schemas.openxmlformats.org/officeDocument/2006/relationships/hyperlink" Target="http://www.redeemerws.org/" TargetMode="External"/><Relationship Id="rId421" Type="http://schemas.openxmlformats.org/officeDocument/2006/relationships/hyperlink" Target="http://ctkraleigh.org/" TargetMode="External"/><Relationship Id="rId1254" Type="http://schemas.openxmlformats.org/officeDocument/2006/relationships/hyperlink" Target="https://archive.is/wip/Kuo4R" TargetMode="External"/><Relationship Id="rId420" Type="http://schemas.openxmlformats.org/officeDocument/2006/relationships/hyperlink" Target="https://archive.ph/qjcRA" TargetMode="External"/><Relationship Id="rId1255" Type="http://schemas.openxmlformats.org/officeDocument/2006/relationships/hyperlink" Target="http://www.redeemerws.org/" TargetMode="External"/><Relationship Id="rId1256" Type="http://schemas.openxmlformats.org/officeDocument/2006/relationships/hyperlink" Target="https://archive.is/wip/Kuo4R" TargetMode="External"/><Relationship Id="rId1246" Type="http://schemas.openxmlformats.org/officeDocument/2006/relationships/hyperlink" Target="https://archive.is/wip/Kuo4R" TargetMode="External"/><Relationship Id="rId1247" Type="http://schemas.openxmlformats.org/officeDocument/2006/relationships/hyperlink" Target="http://www.redeemerws.org/" TargetMode="External"/><Relationship Id="rId1248" Type="http://schemas.openxmlformats.org/officeDocument/2006/relationships/hyperlink" Target="https://archive.is/wip/Kuo4R" TargetMode="External"/><Relationship Id="rId1249" Type="http://schemas.openxmlformats.org/officeDocument/2006/relationships/hyperlink" Target="http://www.redeemerws.org/" TargetMode="External"/><Relationship Id="rId415" Type="http://schemas.openxmlformats.org/officeDocument/2006/relationships/hyperlink" Target="http://www.ctkwilmington.org/" TargetMode="External"/><Relationship Id="rId414" Type="http://schemas.openxmlformats.org/officeDocument/2006/relationships/hyperlink" Target="https://archive.ph/qjcRA" TargetMode="External"/><Relationship Id="rId413" Type="http://schemas.openxmlformats.org/officeDocument/2006/relationships/hyperlink" Target="http://www.ctkwilmington.org/" TargetMode="External"/><Relationship Id="rId412" Type="http://schemas.openxmlformats.org/officeDocument/2006/relationships/hyperlink" Target="https://archive.ph/CN2SH" TargetMode="External"/><Relationship Id="rId419" Type="http://schemas.openxmlformats.org/officeDocument/2006/relationships/hyperlink" Target="http://www.ctkwilmington.org/" TargetMode="External"/><Relationship Id="rId418" Type="http://schemas.openxmlformats.org/officeDocument/2006/relationships/hyperlink" Target="https://archive.ph/qjcRA" TargetMode="External"/><Relationship Id="rId417" Type="http://schemas.openxmlformats.org/officeDocument/2006/relationships/hyperlink" Target="http://www.ctkwilmington.org/" TargetMode="External"/><Relationship Id="rId416" Type="http://schemas.openxmlformats.org/officeDocument/2006/relationships/hyperlink" Target="https://archive.ph/qjcRA" TargetMode="External"/><Relationship Id="rId1240" Type="http://schemas.openxmlformats.org/officeDocument/2006/relationships/hyperlink" Target="https://archive.ph/kOcpd" TargetMode="External"/><Relationship Id="rId1241" Type="http://schemas.openxmlformats.org/officeDocument/2006/relationships/hyperlink" Target="http://hopechurchws.org/" TargetMode="External"/><Relationship Id="rId411" Type="http://schemas.openxmlformats.org/officeDocument/2006/relationships/hyperlink" Target="http://www.christpres.com/" TargetMode="External"/><Relationship Id="rId1242" Type="http://schemas.openxmlformats.org/officeDocument/2006/relationships/hyperlink" Target="https://archive.ph/kOcpd" TargetMode="External"/><Relationship Id="rId410" Type="http://schemas.openxmlformats.org/officeDocument/2006/relationships/hyperlink" Target="https://archive.ph/Z6Q8v" TargetMode="External"/><Relationship Id="rId1243" Type="http://schemas.openxmlformats.org/officeDocument/2006/relationships/hyperlink" Target="http://www.redeemerws.org/" TargetMode="External"/><Relationship Id="rId1244" Type="http://schemas.openxmlformats.org/officeDocument/2006/relationships/hyperlink" Target="https://archive.is/wip/Kuo4R" TargetMode="External"/><Relationship Id="rId1245" Type="http://schemas.openxmlformats.org/officeDocument/2006/relationships/hyperlink" Target="http://www.redeemerws.org/" TargetMode="External"/><Relationship Id="rId1279" Type="http://schemas.openxmlformats.org/officeDocument/2006/relationships/hyperlink" Target="http://www.cityreformed.org/" TargetMode="External"/><Relationship Id="rId448" Type="http://schemas.openxmlformats.org/officeDocument/2006/relationships/hyperlink" Target="https://archive.ph/NJshs" TargetMode="External"/><Relationship Id="rId447" Type="http://schemas.openxmlformats.org/officeDocument/2006/relationships/hyperlink" Target="http://www.midtown-church.org/" TargetMode="External"/><Relationship Id="rId446" Type="http://schemas.openxmlformats.org/officeDocument/2006/relationships/hyperlink" Target="https://archive.ph/NJshs" TargetMode="External"/><Relationship Id="rId445" Type="http://schemas.openxmlformats.org/officeDocument/2006/relationships/hyperlink" Target="http://www.midtown-church.org/" TargetMode="External"/><Relationship Id="rId449" Type="http://schemas.openxmlformats.org/officeDocument/2006/relationships/hyperlink" Target="http://www.midtown-church.org/" TargetMode="External"/><Relationship Id="rId1270" Type="http://schemas.openxmlformats.org/officeDocument/2006/relationships/hyperlink" Target="https://archive.is/wip/dDor5" TargetMode="External"/><Relationship Id="rId440" Type="http://schemas.openxmlformats.org/officeDocument/2006/relationships/hyperlink" Target="https://archive.ph/wip/5Kmad" TargetMode="External"/><Relationship Id="rId1271" Type="http://schemas.openxmlformats.org/officeDocument/2006/relationships/hyperlink" Target="http://trinitychurchws.com/" TargetMode="External"/><Relationship Id="rId1272" Type="http://schemas.openxmlformats.org/officeDocument/2006/relationships/hyperlink" Target="https://archive.is/wip/dDor5" TargetMode="External"/><Relationship Id="rId1273" Type="http://schemas.openxmlformats.org/officeDocument/2006/relationships/hyperlink" Target="http://trinitychurchws.com/" TargetMode="External"/><Relationship Id="rId1274" Type="http://schemas.openxmlformats.org/officeDocument/2006/relationships/hyperlink" Target="https://archive.is/wip/dDor5" TargetMode="External"/><Relationship Id="rId444" Type="http://schemas.openxmlformats.org/officeDocument/2006/relationships/hyperlink" Target="https://archive.ph/NJshs" TargetMode="External"/><Relationship Id="rId1275" Type="http://schemas.openxmlformats.org/officeDocument/2006/relationships/hyperlink" Target="http://www.cityreformed.org/" TargetMode="External"/><Relationship Id="rId443" Type="http://schemas.openxmlformats.org/officeDocument/2006/relationships/hyperlink" Target="http://www.midtown-church.org/" TargetMode="External"/><Relationship Id="rId1276" Type="http://schemas.openxmlformats.org/officeDocument/2006/relationships/hyperlink" Target="https://archive.ph/RiiDF" TargetMode="External"/><Relationship Id="rId442" Type="http://schemas.openxmlformats.org/officeDocument/2006/relationships/hyperlink" Target="https://archive.ph/1dr6T" TargetMode="External"/><Relationship Id="rId1277" Type="http://schemas.openxmlformats.org/officeDocument/2006/relationships/hyperlink" Target="http://www.cityreformed.org/" TargetMode="External"/><Relationship Id="rId441" Type="http://schemas.openxmlformats.org/officeDocument/2006/relationships/hyperlink" Target="http://downtownpresilm.org/" TargetMode="External"/><Relationship Id="rId1278" Type="http://schemas.openxmlformats.org/officeDocument/2006/relationships/hyperlink" Target="https://archive.ph/RiiDF" TargetMode="External"/><Relationship Id="rId1268" Type="http://schemas.openxmlformats.org/officeDocument/2006/relationships/hyperlink" Target="https://archive.is/wip/dDor5" TargetMode="External"/><Relationship Id="rId1269" Type="http://schemas.openxmlformats.org/officeDocument/2006/relationships/hyperlink" Target="http://trinitychurchws.com/" TargetMode="External"/><Relationship Id="rId437" Type="http://schemas.openxmlformats.org/officeDocument/2006/relationships/hyperlink" Target="http://ctkraleigh.org/" TargetMode="External"/><Relationship Id="rId436" Type="http://schemas.openxmlformats.org/officeDocument/2006/relationships/hyperlink" Target="https://archive.ph/9Jk01" TargetMode="External"/><Relationship Id="rId435" Type="http://schemas.openxmlformats.org/officeDocument/2006/relationships/hyperlink" Target="http://ctkraleigh.org/" TargetMode="External"/><Relationship Id="rId434" Type="http://schemas.openxmlformats.org/officeDocument/2006/relationships/hyperlink" Target="https://archive.ph/9Jk01" TargetMode="External"/><Relationship Id="rId439" Type="http://schemas.openxmlformats.org/officeDocument/2006/relationships/hyperlink" Target="http://www.cgsonline.org/" TargetMode="External"/><Relationship Id="rId438" Type="http://schemas.openxmlformats.org/officeDocument/2006/relationships/hyperlink" Target="https://archive.ph/9Jk01" TargetMode="External"/><Relationship Id="rId1260" Type="http://schemas.openxmlformats.org/officeDocument/2006/relationships/hyperlink" Target="https://archive.is/wip/Kuo4R" TargetMode="External"/><Relationship Id="rId1261" Type="http://schemas.openxmlformats.org/officeDocument/2006/relationships/hyperlink" Target="http://www.salempresws.org/" TargetMode="External"/><Relationship Id="rId1262" Type="http://schemas.openxmlformats.org/officeDocument/2006/relationships/hyperlink" Target="https://archive.is/MGrqM" TargetMode="External"/><Relationship Id="rId1263" Type="http://schemas.openxmlformats.org/officeDocument/2006/relationships/hyperlink" Target="http://www.salempresws.org/" TargetMode="External"/><Relationship Id="rId433" Type="http://schemas.openxmlformats.org/officeDocument/2006/relationships/hyperlink" Target="http://ctkraleigh.org/" TargetMode="External"/><Relationship Id="rId1264" Type="http://schemas.openxmlformats.org/officeDocument/2006/relationships/hyperlink" Target="https://archive.is/MGrqM" TargetMode="External"/><Relationship Id="rId432" Type="http://schemas.openxmlformats.org/officeDocument/2006/relationships/hyperlink" Target="https://archive.ph/9Jk01" TargetMode="External"/><Relationship Id="rId1265" Type="http://schemas.openxmlformats.org/officeDocument/2006/relationships/hyperlink" Target="http://www.salempresws.org/" TargetMode="External"/><Relationship Id="rId431" Type="http://schemas.openxmlformats.org/officeDocument/2006/relationships/hyperlink" Target="http://ctkraleigh.org/" TargetMode="External"/><Relationship Id="rId1266" Type="http://schemas.openxmlformats.org/officeDocument/2006/relationships/hyperlink" Target="https://archive.is/MGrqM" TargetMode="External"/><Relationship Id="rId430" Type="http://schemas.openxmlformats.org/officeDocument/2006/relationships/hyperlink" Target="https://archive.ph/9Jk01" TargetMode="External"/><Relationship Id="rId1267" Type="http://schemas.openxmlformats.org/officeDocument/2006/relationships/hyperlink" Target="http://trinitychurchws.com/" TargetMode="External"/><Relationship Id="rId1" Type="http://schemas.openxmlformats.org/officeDocument/2006/relationships/hyperlink" Target="http://ascensionphx.org/" TargetMode="External"/><Relationship Id="rId2" Type="http://schemas.openxmlformats.org/officeDocument/2006/relationships/hyperlink" Target="https://archive.ph/8GnV7" TargetMode="External"/><Relationship Id="rId3" Type="http://schemas.openxmlformats.org/officeDocument/2006/relationships/hyperlink" Target="http://ascensionphx.org/" TargetMode="External"/><Relationship Id="rId4" Type="http://schemas.openxmlformats.org/officeDocument/2006/relationships/hyperlink" Target="https://archive.ph/8GnV7" TargetMode="External"/><Relationship Id="rId9" Type="http://schemas.openxmlformats.org/officeDocument/2006/relationships/hyperlink" Target="http://www.newvalleychurch.org/" TargetMode="External"/><Relationship Id="rId5" Type="http://schemas.openxmlformats.org/officeDocument/2006/relationships/hyperlink" Target="http://ascensionphx.org/" TargetMode="External"/><Relationship Id="rId6" Type="http://schemas.openxmlformats.org/officeDocument/2006/relationships/hyperlink" Target="https://archive.ph/8GnV7" TargetMode="External"/><Relationship Id="rId7" Type="http://schemas.openxmlformats.org/officeDocument/2006/relationships/hyperlink" Target="http://www.cfcpca.org/" TargetMode="External"/><Relationship Id="rId8" Type="http://schemas.openxmlformats.org/officeDocument/2006/relationships/hyperlink" Target="https://archive.ph/HxqaZ" TargetMode="External"/><Relationship Id="rId808" Type="http://schemas.openxmlformats.org/officeDocument/2006/relationships/hyperlink" Target="https://archive.is/gIcnX" TargetMode="External"/><Relationship Id="rId807" Type="http://schemas.openxmlformats.org/officeDocument/2006/relationships/hyperlink" Target="http://poncechurch.org/" TargetMode="External"/><Relationship Id="rId806" Type="http://schemas.openxmlformats.org/officeDocument/2006/relationships/hyperlink" Target="https://archive.is/gIcnX" TargetMode="External"/><Relationship Id="rId805" Type="http://schemas.openxmlformats.org/officeDocument/2006/relationships/hyperlink" Target="http://poncechurch.org/" TargetMode="External"/><Relationship Id="rId809" Type="http://schemas.openxmlformats.org/officeDocument/2006/relationships/hyperlink" Target="http://poncechurch.org/" TargetMode="External"/><Relationship Id="rId800" Type="http://schemas.openxmlformats.org/officeDocument/2006/relationships/hyperlink" Target="https://archive.is/gIcnX" TargetMode="External"/><Relationship Id="rId804" Type="http://schemas.openxmlformats.org/officeDocument/2006/relationships/hyperlink" Target="https://archive.is/gIcnX" TargetMode="External"/><Relationship Id="rId803" Type="http://schemas.openxmlformats.org/officeDocument/2006/relationships/hyperlink" Target="http://poncechurch.org/" TargetMode="External"/><Relationship Id="rId802" Type="http://schemas.openxmlformats.org/officeDocument/2006/relationships/hyperlink" Target="https://archive.is/gIcnX" TargetMode="External"/><Relationship Id="rId801" Type="http://schemas.openxmlformats.org/officeDocument/2006/relationships/hyperlink" Target="http://poncechurch.org/" TargetMode="External"/><Relationship Id="rId1334" Type="http://schemas.openxmlformats.org/officeDocument/2006/relationships/hyperlink" Target="https://archive.ph/tjRoL" TargetMode="External"/><Relationship Id="rId1335" Type="http://schemas.openxmlformats.org/officeDocument/2006/relationships/hyperlink" Target="http://www.emmanuelarlington.org/" TargetMode="External"/><Relationship Id="rId1336" Type="http://schemas.openxmlformats.org/officeDocument/2006/relationships/hyperlink" Target="https://archive.ph/tjRoL" TargetMode="External"/><Relationship Id="rId1337" Type="http://schemas.openxmlformats.org/officeDocument/2006/relationships/hyperlink" Target="http://www.emmanuelarlington.org/" TargetMode="External"/><Relationship Id="rId1338" Type="http://schemas.openxmlformats.org/officeDocument/2006/relationships/hyperlink" Target="https://archive.ph/tjRoL" TargetMode="External"/><Relationship Id="rId1339" Type="http://schemas.openxmlformats.org/officeDocument/2006/relationships/hyperlink" Target="http://www.gracedc.net/" TargetMode="External"/><Relationship Id="rId745" Type="http://schemas.openxmlformats.org/officeDocument/2006/relationships/hyperlink" Target="http://www.brookhavenpres.com/" TargetMode="External"/><Relationship Id="rId744" Type="http://schemas.openxmlformats.org/officeDocument/2006/relationships/hyperlink" Target="https://archive.is/1nnzA" TargetMode="External"/><Relationship Id="rId743" Type="http://schemas.openxmlformats.org/officeDocument/2006/relationships/hyperlink" Target="http://www.brookhavenpres.com/" TargetMode="External"/><Relationship Id="rId742" Type="http://schemas.openxmlformats.org/officeDocument/2006/relationships/hyperlink" Target="https://archive.is/1nnzA" TargetMode="External"/><Relationship Id="rId749" Type="http://schemas.openxmlformats.org/officeDocument/2006/relationships/hyperlink" Target="http://www.citychurcheastside.org/" TargetMode="External"/><Relationship Id="rId748" Type="http://schemas.openxmlformats.org/officeDocument/2006/relationships/hyperlink" Target="https://archive.is/Yde6K" TargetMode="External"/><Relationship Id="rId747" Type="http://schemas.openxmlformats.org/officeDocument/2006/relationships/hyperlink" Target="http://www.citychurcheastside.org/" TargetMode="External"/><Relationship Id="rId746" Type="http://schemas.openxmlformats.org/officeDocument/2006/relationships/hyperlink" Target="https://archive.is/1nnzA" TargetMode="External"/><Relationship Id="rId741" Type="http://schemas.openxmlformats.org/officeDocument/2006/relationships/hyperlink" Target="http://www.brookhavenpres.com/" TargetMode="External"/><Relationship Id="rId1330" Type="http://schemas.openxmlformats.org/officeDocument/2006/relationships/hyperlink" Target="https://archive.ph/tjRoL" TargetMode="External"/><Relationship Id="rId740" Type="http://schemas.openxmlformats.org/officeDocument/2006/relationships/hyperlink" Target="https://archive.is/1nnzA" TargetMode="External"/><Relationship Id="rId1331" Type="http://schemas.openxmlformats.org/officeDocument/2006/relationships/hyperlink" Target="http://www.emmanuelarlington.org/" TargetMode="External"/><Relationship Id="rId1332" Type="http://schemas.openxmlformats.org/officeDocument/2006/relationships/hyperlink" Target="https://archive.ph/tjRoL" TargetMode="External"/><Relationship Id="rId1333" Type="http://schemas.openxmlformats.org/officeDocument/2006/relationships/hyperlink" Target="http://www.emmanuelarlington.org/" TargetMode="External"/><Relationship Id="rId1323" Type="http://schemas.openxmlformats.org/officeDocument/2006/relationships/hyperlink" Target="http://capitalpresfairfax.org/" TargetMode="External"/><Relationship Id="rId1324" Type="http://schemas.openxmlformats.org/officeDocument/2006/relationships/hyperlink" Target="https://archive.ph/KMcK4" TargetMode="External"/><Relationship Id="rId1325" Type="http://schemas.openxmlformats.org/officeDocument/2006/relationships/hyperlink" Target="http://www.ccapca.org/" TargetMode="External"/><Relationship Id="rId1326" Type="http://schemas.openxmlformats.org/officeDocument/2006/relationships/hyperlink" Target="https://archive.ph/afzFM" TargetMode="External"/><Relationship Id="rId1327" Type="http://schemas.openxmlformats.org/officeDocument/2006/relationships/hyperlink" Target="http://www.emmanuelarlington.org/" TargetMode="External"/><Relationship Id="rId1328" Type="http://schemas.openxmlformats.org/officeDocument/2006/relationships/hyperlink" Target="https://archive.ph/tjRoL" TargetMode="External"/><Relationship Id="rId1329" Type="http://schemas.openxmlformats.org/officeDocument/2006/relationships/hyperlink" Target="http://www.emmanuelarlington.org/" TargetMode="External"/><Relationship Id="rId739" Type="http://schemas.openxmlformats.org/officeDocument/2006/relationships/hyperlink" Target="http://www.brookhavenpres.com/" TargetMode="External"/><Relationship Id="rId734" Type="http://schemas.openxmlformats.org/officeDocument/2006/relationships/hyperlink" Target="https://archive.is/1nnzA" TargetMode="External"/><Relationship Id="rId733" Type="http://schemas.openxmlformats.org/officeDocument/2006/relationships/hyperlink" Target="http://www.brookhavenpres.com/" TargetMode="External"/><Relationship Id="rId732" Type="http://schemas.openxmlformats.org/officeDocument/2006/relationships/hyperlink" Target="https://archive.is/1nnzA" TargetMode="External"/><Relationship Id="rId731" Type="http://schemas.openxmlformats.org/officeDocument/2006/relationships/hyperlink" Target="http://www.brookhavenpres.com/" TargetMode="External"/><Relationship Id="rId738" Type="http://schemas.openxmlformats.org/officeDocument/2006/relationships/hyperlink" Target="https://archive.is/1nnzA" TargetMode="External"/><Relationship Id="rId737" Type="http://schemas.openxmlformats.org/officeDocument/2006/relationships/hyperlink" Target="http://www.brookhavenpres.com/" TargetMode="External"/><Relationship Id="rId736" Type="http://schemas.openxmlformats.org/officeDocument/2006/relationships/hyperlink" Target="https://archive.is/1nnzA" TargetMode="External"/><Relationship Id="rId735" Type="http://schemas.openxmlformats.org/officeDocument/2006/relationships/hyperlink" Target="http://www.brookhavenpres.com/" TargetMode="External"/><Relationship Id="rId730" Type="http://schemas.openxmlformats.org/officeDocument/2006/relationships/hyperlink" Target="https://archive.is/1nnzA" TargetMode="External"/><Relationship Id="rId1320" Type="http://schemas.openxmlformats.org/officeDocument/2006/relationships/hyperlink" Target="https://archive.is/IUQPe" TargetMode="External"/><Relationship Id="rId1321" Type="http://schemas.openxmlformats.org/officeDocument/2006/relationships/hyperlink" Target="http://www.zionpca.com/" TargetMode="External"/><Relationship Id="rId1322" Type="http://schemas.openxmlformats.org/officeDocument/2006/relationships/hyperlink" Target="https://archive.is/IUQPe" TargetMode="External"/><Relationship Id="rId1356" Type="http://schemas.openxmlformats.org/officeDocument/2006/relationships/hyperlink" Target="https://archive.ph/32h40" TargetMode="External"/><Relationship Id="rId1357" Type="http://schemas.openxmlformats.org/officeDocument/2006/relationships/hyperlink" Target="http://www.gracedc.net/" TargetMode="External"/><Relationship Id="rId1358" Type="http://schemas.openxmlformats.org/officeDocument/2006/relationships/hyperlink" Target="https://archive.ph/32h40" TargetMode="External"/><Relationship Id="rId1359" Type="http://schemas.openxmlformats.org/officeDocument/2006/relationships/hyperlink" Target="http://www.gracedc.net/" TargetMode="External"/><Relationship Id="rId767" Type="http://schemas.openxmlformats.org/officeDocument/2006/relationships/hyperlink" Target="http://www.intown.org/" TargetMode="External"/><Relationship Id="rId766" Type="http://schemas.openxmlformats.org/officeDocument/2006/relationships/hyperlink" Target="https://archive.is/K1YJw" TargetMode="External"/><Relationship Id="rId765" Type="http://schemas.openxmlformats.org/officeDocument/2006/relationships/hyperlink" Target="http://www.intown.org/" TargetMode="External"/><Relationship Id="rId764" Type="http://schemas.openxmlformats.org/officeDocument/2006/relationships/hyperlink" Target="https://archive.is/K1YJw" TargetMode="External"/><Relationship Id="rId769" Type="http://schemas.openxmlformats.org/officeDocument/2006/relationships/hyperlink" Target="http://www.intown.org/" TargetMode="External"/><Relationship Id="rId768" Type="http://schemas.openxmlformats.org/officeDocument/2006/relationships/hyperlink" Target="https://archive.is/K1YJw" TargetMode="External"/><Relationship Id="rId1350" Type="http://schemas.openxmlformats.org/officeDocument/2006/relationships/hyperlink" Target="https://archive.ph/32h40" TargetMode="External"/><Relationship Id="rId1351" Type="http://schemas.openxmlformats.org/officeDocument/2006/relationships/hyperlink" Target="http://www.gracedc.net/" TargetMode="External"/><Relationship Id="rId763" Type="http://schemas.openxmlformats.org/officeDocument/2006/relationships/hyperlink" Target="http://www.intown.org/" TargetMode="External"/><Relationship Id="rId1352" Type="http://schemas.openxmlformats.org/officeDocument/2006/relationships/hyperlink" Target="https://archive.ph/32h40" TargetMode="External"/><Relationship Id="rId762" Type="http://schemas.openxmlformats.org/officeDocument/2006/relationships/hyperlink" Target="https://archive.is/K1YJw" TargetMode="External"/><Relationship Id="rId1353" Type="http://schemas.openxmlformats.org/officeDocument/2006/relationships/hyperlink" Target="http://www.gracedc.net/" TargetMode="External"/><Relationship Id="rId761" Type="http://schemas.openxmlformats.org/officeDocument/2006/relationships/hyperlink" Target="http://www.intown.org/" TargetMode="External"/><Relationship Id="rId1354" Type="http://schemas.openxmlformats.org/officeDocument/2006/relationships/hyperlink" Target="https://archive.ph/32h40" TargetMode="External"/><Relationship Id="rId760" Type="http://schemas.openxmlformats.org/officeDocument/2006/relationships/hyperlink" Target="https://archive.is/K1YJw" TargetMode="External"/><Relationship Id="rId1355" Type="http://schemas.openxmlformats.org/officeDocument/2006/relationships/hyperlink" Target="http://www.gracedc.net/" TargetMode="External"/><Relationship Id="rId1345" Type="http://schemas.openxmlformats.org/officeDocument/2006/relationships/hyperlink" Target="http://www.gracedc.net/" TargetMode="External"/><Relationship Id="rId1346" Type="http://schemas.openxmlformats.org/officeDocument/2006/relationships/hyperlink" Target="https://archive.ph/32h40" TargetMode="External"/><Relationship Id="rId1347" Type="http://schemas.openxmlformats.org/officeDocument/2006/relationships/hyperlink" Target="http://www.gracedc.net/" TargetMode="External"/><Relationship Id="rId1348" Type="http://schemas.openxmlformats.org/officeDocument/2006/relationships/hyperlink" Target="https://archive.ph/32h40" TargetMode="External"/><Relationship Id="rId1349" Type="http://schemas.openxmlformats.org/officeDocument/2006/relationships/hyperlink" Target="http://www.gracedc.net/" TargetMode="External"/><Relationship Id="rId756" Type="http://schemas.openxmlformats.org/officeDocument/2006/relationships/hyperlink" Target="https://archive.is/K1YJw" TargetMode="External"/><Relationship Id="rId755" Type="http://schemas.openxmlformats.org/officeDocument/2006/relationships/hyperlink" Target="http://www.intown.org/" TargetMode="External"/><Relationship Id="rId754" Type="http://schemas.openxmlformats.org/officeDocument/2006/relationships/hyperlink" Target="https://archive.is/W5yo0" TargetMode="External"/><Relationship Id="rId753" Type="http://schemas.openxmlformats.org/officeDocument/2006/relationships/hyperlink" Target="http://www.covenantpres.net/" TargetMode="External"/><Relationship Id="rId759" Type="http://schemas.openxmlformats.org/officeDocument/2006/relationships/hyperlink" Target="http://www.intown.org/" TargetMode="External"/><Relationship Id="rId758" Type="http://schemas.openxmlformats.org/officeDocument/2006/relationships/hyperlink" Target="https://archive.is/K1YJw" TargetMode="External"/><Relationship Id="rId757" Type="http://schemas.openxmlformats.org/officeDocument/2006/relationships/hyperlink" Target="http://www.intown.org/" TargetMode="External"/><Relationship Id="rId1340" Type="http://schemas.openxmlformats.org/officeDocument/2006/relationships/hyperlink" Target="https://archive.ph/32h40" TargetMode="External"/><Relationship Id="rId752" Type="http://schemas.openxmlformats.org/officeDocument/2006/relationships/hyperlink" Target="https://archive.is/Yde6K" TargetMode="External"/><Relationship Id="rId1341" Type="http://schemas.openxmlformats.org/officeDocument/2006/relationships/hyperlink" Target="http://www.gracedc.net/" TargetMode="External"/><Relationship Id="rId751" Type="http://schemas.openxmlformats.org/officeDocument/2006/relationships/hyperlink" Target="http://www.citychurcheastside.org/" TargetMode="External"/><Relationship Id="rId1342" Type="http://schemas.openxmlformats.org/officeDocument/2006/relationships/hyperlink" Target="https://archive.ph/32h40" TargetMode="External"/><Relationship Id="rId750" Type="http://schemas.openxmlformats.org/officeDocument/2006/relationships/hyperlink" Target="https://archive.is/Yde6K" TargetMode="External"/><Relationship Id="rId1343" Type="http://schemas.openxmlformats.org/officeDocument/2006/relationships/hyperlink" Target="http://www.gracedc.net/" TargetMode="External"/><Relationship Id="rId1344" Type="http://schemas.openxmlformats.org/officeDocument/2006/relationships/hyperlink" Target="https://archive.ph/32h40" TargetMode="External"/><Relationship Id="rId709" Type="http://schemas.openxmlformats.org/officeDocument/2006/relationships/hyperlink" Target="http://www.atlantawestside.org/" TargetMode="External"/><Relationship Id="rId708" Type="http://schemas.openxmlformats.org/officeDocument/2006/relationships/hyperlink" Target="https://drive.google.com/drive/folders/1tQoIgCvo2S_Cyrsbs_ms6shEN5wZQiXI?usp=drive_link" TargetMode="External"/><Relationship Id="rId707" Type="http://schemas.openxmlformats.org/officeDocument/2006/relationships/hyperlink" Target="http://www.atlantawestside.org/" TargetMode="External"/><Relationship Id="rId706" Type="http://schemas.openxmlformats.org/officeDocument/2006/relationships/hyperlink" Target="https://drive.google.com/drive/folders/1tQoIgCvo2S_Cyrsbs_ms6shEN5wZQiXI?usp=drive_link" TargetMode="External"/><Relationship Id="rId701" Type="http://schemas.openxmlformats.org/officeDocument/2006/relationships/hyperlink" Target="http://www.atlantawestside.org/" TargetMode="External"/><Relationship Id="rId700" Type="http://schemas.openxmlformats.org/officeDocument/2006/relationships/hyperlink" Target="https://drive.google.com/drive/folders/1tQoIgCvo2S_Cyrsbs_ms6shEN5wZQiXI?usp=drive_link" TargetMode="External"/><Relationship Id="rId705" Type="http://schemas.openxmlformats.org/officeDocument/2006/relationships/hyperlink" Target="http://www.atlantawestside.org/" TargetMode="External"/><Relationship Id="rId704" Type="http://schemas.openxmlformats.org/officeDocument/2006/relationships/hyperlink" Target="https://drive.google.com/drive/folders/1tQoIgCvo2S_Cyrsbs_ms6shEN5wZQiXI?usp=drive_link" TargetMode="External"/><Relationship Id="rId703" Type="http://schemas.openxmlformats.org/officeDocument/2006/relationships/hyperlink" Target="http://www.atlantawestside.org/" TargetMode="External"/><Relationship Id="rId702" Type="http://schemas.openxmlformats.org/officeDocument/2006/relationships/hyperlink" Target="https://drive.google.com/drive/folders/1tQoIgCvo2S_Cyrsbs_ms6shEN5wZQiXI?usp=drive_link" TargetMode="External"/><Relationship Id="rId1312" Type="http://schemas.openxmlformats.org/officeDocument/2006/relationships/hyperlink" Target="https://archive.ph/vDe1i" TargetMode="External"/><Relationship Id="rId1313" Type="http://schemas.openxmlformats.org/officeDocument/2006/relationships/hyperlink" Target="http://www.tpckearney.org/" TargetMode="External"/><Relationship Id="rId1314" Type="http://schemas.openxmlformats.org/officeDocument/2006/relationships/hyperlink" Target="https://archive.ph/vDe1i" TargetMode="External"/><Relationship Id="rId1315" Type="http://schemas.openxmlformats.org/officeDocument/2006/relationships/hyperlink" Target="http://www.tpckearney.org/" TargetMode="External"/><Relationship Id="rId1316" Type="http://schemas.openxmlformats.org/officeDocument/2006/relationships/hyperlink" Target="https://archive.ph/vDe1i" TargetMode="External"/><Relationship Id="rId1317" Type="http://schemas.openxmlformats.org/officeDocument/2006/relationships/hyperlink" Target="http://www.tpckearney.org/" TargetMode="External"/><Relationship Id="rId1318" Type="http://schemas.openxmlformats.org/officeDocument/2006/relationships/hyperlink" Target="https://archive.ph/vDe1i" TargetMode="External"/><Relationship Id="rId1319" Type="http://schemas.openxmlformats.org/officeDocument/2006/relationships/hyperlink" Target="http://www.zionpca.com/" TargetMode="External"/><Relationship Id="rId729" Type="http://schemas.openxmlformats.org/officeDocument/2006/relationships/hyperlink" Target="http://www.brookhavenpres.com/" TargetMode="External"/><Relationship Id="rId728" Type="http://schemas.openxmlformats.org/officeDocument/2006/relationships/hyperlink" Target="https://archive.is/1nnzA" TargetMode="External"/><Relationship Id="rId723" Type="http://schemas.openxmlformats.org/officeDocument/2006/relationships/hyperlink" Target="http://www.brookhavenpres.com/" TargetMode="External"/><Relationship Id="rId722" Type="http://schemas.openxmlformats.org/officeDocument/2006/relationships/hyperlink" Target="https://drive.google.com/drive/folders/1tQoIgCvo2S_Cyrsbs_ms6shEN5wZQiXI?usp=drive_link" TargetMode="External"/><Relationship Id="rId721" Type="http://schemas.openxmlformats.org/officeDocument/2006/relationships/hyperlink" Target="http://www.atlantawestside.org/" TargetMode="External"/><Relationship Id="rId720" Type="http://schemas.openxmlformats.org/officeDocument/2006/relationships/hyperlink" Target="https://drive.google.com/drive/folders/1tQoIgCvo2S_Cyrsbs_ms6shEN5wZQiXI?usp=drive_link" TargetMode="External"/><Relationship Id="rId727" Type="http://schemas.openxmlformats.org/officeDocument/2006/relationships/hyperlink" Target="http://www.brookhavenpres.com/" TargetMode="External"/><Relationship Id="rId726" Type="http://schemas.openxmlformats.org/officeDocument/2006/relationships/hyperlink" Target="https://archive.is/1nnzA" TargetMode="External"/><Relationship Id="rId725" Type="http://schemas.openxmlformats.org/officeDocument/2006/relationships/hyperlink" Target="http://www.brookhavenpres.com/" TargetMode="External"/><Relationship Id="rId724" Type="http://schemas.openxmlformats.org/officeDocument/2006/relationships/hyperlink" Target="https://archive.is/1nnzA" TargetMode="External"/><Relationship Id="rId1310" Type="http://schemas.openxmlformats.org/officeDocument/2006/relationships/hyperlink" Target="https://archive.ph/vDe1i" TargetMode="External"/><Relationship Id="rId1311" Type="http://schemas.openxmlformats.org/officeDocument/2006/relationships/hyperlink" Target="http://www.tpckearney.org/" TargetMode="External"/><Relationship Id="rId1301" Type="http://schemas.openxmlformats.org/officeDocument/2006/relationships/hyperlink" Target="http://welcometoredeemer.com/" TargetMode="External"/><Relationship Id="rId1302" Type="http://schemas.openxmlformats.org/officeDocument/2006/relationships/hyperlink" Target="https://drive.google.com/file/d/1-Y56Hsmg1-5Xa5-iZsVnZcT1oTSKsTcq/view?usp=drive_link" TargetMode="External"/><Relationship Id="rId1303" Type="http://schemas.openxmlformats.org/officeDocument/2006/relationships/hyperlink" Target="http://www.tpckearney.org/" TargetMode="External"/><Relationship Id="rId1304" Type="http://schemas.openxmlformats.org/officeDocument/2006/relationships/hyperlink" Target="https://archive.ph/vDe1i" TargetMode="External"/><Relationship Id="rId1305" Type="http://schemas.openxmlformats.org/officeDocument/2006/relationships/hyperlink" Target="http://www.tpckearney.org/" TargetMode="External"/><Relationship Id="rId1306" Type="http://schemas.openxmlformats.org/officeDocument/2006/relationships/hyperlink" Target="https://archive.ph/vDe1i" TargetMode="External"/><Relationship Id="rId1307" Type="http://schemas.openxmlformats.org/officeDocument/2006/relationships/hyperlink" Target="http://www.tpckearney.org/" TargetMode="External"/><Relationship Id="rId1308" Type="http://schemas.openxmlformats.org/officeDocument/2006/relationships/hyperlink" Target="https://archive.ph/vDe1i" TargetMode="External"/><Relationship Id="rId1309" Type="http://schemas.openxmlformats.org/officeDocument/2006/relationships/hyperlink" Target="http://www.tpckearney.org/" TargetMode="External"/><Relationship Id="rId719" Type="http://schemas.openxmlformats.org/officeDocument/2006/relationships/hyperlink" Target="http://www.atlantawestside.org/" TargetMode="External"/><Relationship Id="rId718" Type="http://schemas.openxmlformats.org/officeDocument/2006/relationships/hyperlink" Target="https://drive.google.com/drive/folders/1tQoIgCvo2S_Cyrsbs_ms6shEN5wZQiXI?usp=drive_link" TargetMode="External"/><Relationship Id="rId717" Type="http://schemas.openxmlformats.org/officeDocument/2006/relationships/hyperlink" Target="http://www.atlantawestside.org/" TargetMode="External"/><Relationship Id="rId712" Type="http://schemas.openxmlformats.org/officeDocument/2006/relationships/hyperlink" Target="https://drive.google.com/drive/folders/1tQoIgCvo2S_Cyrsbs_ms6shEN5wZQiXI?usp=drive_link" TargetMode="External"/><Relationship Id="rId711" Type="http://schemas.openxmlformats.org/officeDocument/2006/relationships/hyperlink" Target="http://www.atlantawestside.org/" TargetMode="External"/><Relationship Id="rId710" Type="http://schemas.openxmlformats.org/officeDocument/2006/relationships/hyperlink" Target="https://drive.google.com/drive/folders/1tQoIgCvo2S_Cyrsbs_ms6shEN5wZQiXI?usp=drive_link" TargetMode="External"/><Relationship Id="rId716" Type="http://schemas.openxmlformats.org/officeDocument/2006/relationships/hyperlink" Target="https://drive.google.com/drive/folders/1tQoIgCvo2S_Cyrsbs_ms6shEN5wZQiXI?usp=drive_link" TargetMode="External"/><Relationship Id="rId715" Type="http://schemas.openxmlformats.org/officeDocument/2006/relationships/hyperlink" Target="http://www.atlantawestside.org/" TargetMode="External"/><Relationship Id="rId714" Type="http://schemas.openxmlformats.org/officeDocument/2006/relationships/hyperlink" Target="https://drive.google.com/drive/folders/1tQoIgCvo2S_Cyrsbs_ms6shEN5wZQiXI?usp=drive_link" TargetMode="External"/><Relationship Id="rId713" Type="http://schemas.openxmlformats.org/officeDocument/2006/relationships/hyperlink" Target="http://www.atlantawestside.org/" TargetMode="External"/><Relationship Id="rId1300" Type="http://schemas.openxmlformats.org/officeDocument/2006/relationships/hyperlink" Target="https://drive.google.com/file/d/1Lw8zvNQURa9DO9GHNX2fBoPvbYjoZRw_/view?usp=drive_link" TargetMode="External"/><Relationship Id="rId1378" Type="http://schemas.openxmlformats.org/officeDocument/2006/relationships/hyperlink" Target="https://archive.ph/AWt57" TargetMode="External"/><Relationship Id="rId1379" Type="http://schemas.openxmlformats.org/officeDocument/2006/relationships/hyperlink" Target="http://www.gracedc.net/" TargetMode="External"/><Relationship Id="rId789" Type="http://schemas.openxmlformats.org/officeDocument/2006/relationships/hyperlink" Target="http://www.newcitydtl.org/" TargetMode="External"/><Relationship Id="rId788" Type="http://schemas.openxmlformats.org/officeDocument/2006/relationships/hyperlink" Target="https://archive.ph/2d1yk" TargetMode="External"/><Relationship Id="rId787" Type="http://schemas.openxmlformats.org/officeDocument/2006/relationships/hyperlink" Target="http://www.newcitydtl.org/" TargetMode="External"/><Relationship Id="rId786" Type="http://schemas.openxmlformats.org/officeDocument/2006/relationships/hyperlink" Target="https://archive.is/K1YJw" TargetMode="External"/><Relationship Id="rId781" Type="http://schemas.openxmlformats.org/officeDocument/2006/relationships/hyperlink" Target="http://www.intown.org/" TargetMode="External"/><Relationship Id="rId1370" Type="http://schemas.openxmlformats.org/officeDocument/2006/relationships/hyperlink" Target="https://archive.ph/IpmrH" TargetMode="External"/><Relationship Id="rId780" Type="http://schemas.openxmlformats.org/officeDocument/2006/relationships/hyperlink" Target="https://archive.is/K1YJw" TargetMode="External"/><Relationship Id="rId1371" Type="http://schemas.openxmlformats.org/officeDocument/2006/relationships/hyperlink" Target="http://www.gracedc.net/" TargetMode="External"/><Relationship Id="rId1372" Type="http://schemas.openxmlformats.org/officeDocument/2006/relationships/hyperlink" Target="https://archive.ph/AWt57" TargetMode="External"/><Relationship Id="rId1373" Type="http://schemas.openxmlformats.org/officeDocument/2006/relationships/hyperlink" Target="http://www.gracedc.net/" TargetMode="External"/><Relationship Id="rId785" Type="http://schemas.openxmlformats.org/officeDocument/2006/relationships/hyperlink" Target="http://www.intown.org/" TargetMode="External"/><Relationship Id="rId1374" Type="http://schemas.openxmlformats.org/officeDocument/2006/relationships/hyperlink" Target="https://archive.ph/AWt57" TargetMode="External"/><Relationship Id="rId784" Type="http://schemas.openxmlformats.org/officeDocument/2006/relationships/hyperlink" Target="https://archive.is/K1YJw" TargetMode="External"/><Relationship Id="rId1375" Type="http://schemas.openxmlformats.org/officeDocument/2006/relationships/hyperlink" Target="http://www.gracedc.net/" TargetMode="External"/><Relationship Id="rId783" Type="http://schemas.openxmlformats.org/officeDocument/2006/relationships/hyperlink" Target="http://www.intown.org/" TargetMode="External"/><Relationship Id="rId1376" Type="http://schemas.openxmlformats.org/officeDocument/2006/relationships/hyperlink" Target="https://archive.ph/AWt57" TargetMode="External"/><Relationship Id="rId782" Type="http://schemas.openxmlformats.org/officeDocument/2006/relationships/hyperlink" Target="https://archive.is/K1YJw" TargetMode="External"/><Relationship Id="rId1377" Type="http://schemas.openxmlformats.org/officeDocument/2006/relationships/hyperlink" Target="http://www.gracedc.net/" TargetMode="External"/><Relationship Id="rId1367" Type="http://schemas.openxmlformats.org/officeDocument/2006/relationships/hyperlink" Target="http://www.gracedc.net/" TargetMode="External"/><Relationship Id="rId1368" Type="http://schemas.openxmlformats.org/officeDocument/2006/relationships/hyperlink" Target="https://archive.ph/IpmrH" TargetMode="External"/><Relationship Id="rId1369" Type="http://schemas.openxmlformats.org/officeDocument/2006/relationships/hyperlink" Target="http://www.gracedc.net/" TargetMode="External"/><Relationship Id="rId778" Type="http://schemas.openxmlformats.org/officeDocument/2006/relationships/hyperlink" Target="https://archive.is/K1YJw" TargetMode="External"/><Relationship Id="rId777" Type="http://schemas.openxmlformats.org/officeDocument/2006/relationships/hyperlink" Target="http://www.intown.org/" TargetMode="External"/><Relationship Id="rId776" Type="http://schemas.openxmlformats.org/officeDocument/2006/relationships/hyperlink" Target="https://archive.is/K1YJw" TargetMode="External"/><Relationship Id="rId775" Type="http://schemas.openxmlformats.org/officeDocument/2006/relationships/hyperlink" Target="http://www.intown.org/" TargetMode="External"/><Relationship Id="rId779" Type="http://schemas.openxmlformats.org/officeDocument/2006/relationships/hyperlink" Target="http://www.intown.org/" TargetMode="External"/><Relationship Id="rId770" Type="http://schemas.openxmlformats.org/officeDocument/2006/relationships/hyperlink" Target="https://archive.is/K1YJw" TargetMode="External"/><Relationship Id="rId1360" Type="http://schemas.openxmlformats.org/officeDocument/2006/relationships/hyperlink" Target="https://archive.ph/IpmrH" TargetMode="External"/><Relationship Id="rId1361" Type="http://schemas.openxmlformats.org/officeDocument/2006/relationships/hyperlink" Target="http://www.gracedc.net/" TargetMode="External"/><Relationship Id="rId1362" Type="http://schemas.openxmlformats.org/officeDocument/2006/relationships/hyperlink" Target="https://archive.ph/IpmrH" TargetMode="External"/><Relationship Id="rId774" Type="http://schemas.openxmlformats.org/officeDocument/2006/relationships/hyperlink" Target="https://archive.is/K1YJw" TargetMode="External"/><Relationship Id="rId1363" Type="http://schemas.openxmlformats.org/officeDocument/2006/relationships/hyperlink" Target="http://www.gracedc.net/" TargetMode="External"/><Relationship Id="rId773" Type="http://schemas.openxmlformats.org/officeDocument/2006/relationships/hyperlink" Target="http://www.intown.org/" TargetMode="External"/><Relationship Id="rId1364" Type="http://schemas.openxmlformats.org/officeDocument/2006/relationships/hyperlink" Target="https://archive.ph/IpmrH" TargetMode="External"/><Relationship Id="rId772" Type="http://schemas.openxmlformats.org/officeDocument/2006/relationships/hyperlink" Target="https://archive.is/K1YJw" TargetMode="External"/><Relationship Id="rId1365" Type="http://schemas.openxmlformats.org/officeDocument/2006/relationships/hyperlink" Target="http://www.gracedc.net/" TargetMode="External"/><Relationship Id="rId771" Type="http://schemas.openxmlformats.org/officeDocument/2006/relationships/hyperlink" Target="http://www.intown.org/" TargetMode="External"/><Relationship Id="rId1366" Type="http://schemas.openxmlformats.org/officeDocument/2006/relationships/hyperlink" Target="https://archive.ph/IpmrH" TargetMode="External"/><Relationship Id="rId1390" Type="http://schemas.openxmlformats.org/officeDocument/2006/relationships/hyperlink" Target="https://drive.google.com/file/d/1nztW8EFFX7gKalO8v4jEv0KbkFkLtJN1/view?usp=drive_link" TargetMode="External"/><Relationship Id="rId1391" Type="http://schemas.openxmlformats.org/officeDocument/2006/relationships/hyperlink" Target="http://mcleanpres.org/" TargetMode="External"/><Relationship Id="rId1392" Type="http://schemas.openxmlformats.org/officeDocument/2006/relationships/hyperlink" Target="https://drive.google.com/file/d/1nztW8EFFX7gKalO8v4jEv0KbkFkLtJN1/view?usp=drive_link" TargetMode="External"/><Relationship Id="rId1393" Type="http://schemas.openxmlformats.org/officeDocument/2006/relationships/hyperlink" Target="http://mcleanpres.org/" TargetMode="External"/><Relationship Id="rId1394" Type="http://schemas.openxmlformats.org/officeDocument/2006/relationships/hyperlink" Target="https://drive.google.com/file/d/1nztW8EFFX7gKalO8v4jEv0KbkFkLtJN1/view?usp=drive_link" TargetMode="External"/><Relationship Id="rId1395" Type="http://schemas.openxmlformats.org/officeDocument/2006/relationships/hyperlink" Target="http://mcleanpres.org/" TargetMode="External"/><Relationship Id="rId1396" Type="http://schemas.openxmlformats.org/officeDocument/2006/relationships/hyperlink" Target="https://drive.google.com/file/d/1nztW8EFFX7gKalO8v4jEv0KbkFkLtJN1/view?usp=drive_link" TargetMode="External"/><Relationship Id="rId1397" Type="http://schemas.openxmlformats.org/officeDocument/2006/relationships/hyperlink" Target="http://mcleanpres.org/" TargetMode="External"/><Relationship Id="rId1398" Type="http://schemas.openxmlformats.org/officeDocument/2006/relationships/hyperlink" Target="https://drive.google.com/file/d/1nztW8EFFX7gKalO8v4jEv0KbkFkLtJN1/view?usp=drive_link" TargetMode="External"/><Relationship Id="rId1399" Type="http://schemas.openxmlformats.org/officeDocument/2006/relationships/hyperlink" Target="http://mcleanpres.org/" TargetMode="External"/><Relationship Id="rId1389" Type="http://schemas.openxmlformats.org/officeDocument/2006/relationships/hyperlink" Target="http://mcleanpres.org/" TargetMode="External"/><Relationship Id="rId799" Type="http://schemas.openxmlformats.org/officeDocument/2006/relationships/hyperlink" Target="http://poncechurch.org/" TargetMode="External"/><Relationship Id="rId798" Type="http://schemas.openxmlformats.org/officeDocument/2006/relationships/hyperlink" Target="https://archive.is/gIcnX" TargetMode="External"/><Relationship Id="rId797" Type="http://schemas.openxmlformats.org/officeDocument/2006/relationships/hyperlink" Target="http://poncechurch.org/" TargetMode="External"/><Relationship Id="rId1380" Type="http://schemas.openxmlformats.org/officeDocument/2006/relationships/hyperlink" Target="https://archive.ph/AWt57" TargetMode="External"/><Relationship Id="rId792" Type="http://schemas.openxmlformats.org/officeDocument/2006/relationships/hyperlink" Target="https://archive.is/nk7yn" TargetMode="External"/><Relationship Id="rId1381" Type="http://schemas.openxmlformats.org/officeDocument/2006/relationships/hyperlink" Target="http://www.gracedc.net/" TargetMode="External"/><Relationship Id="rId791" Type="http://schemas.openxmlformats.org/officeDocument/2006/relationships/hyperlink" Target="http://www.parkviewchurch.net/" TargetMode="External"/><Relationship Id="rId1382" Type="http://schemas.openxmlformats.org/officeDocument/2006/relationships/hyperlink" Target="https://archive.ph/AWt57" TargetMode="External"/><Relationship Id="rId790" Type="http://schemas.openxmlformats.org/officeDocument/2006/relationships/hyperlink" Target="https://archive.ph/2d1yk" TargetMode="External"/><Relationship Id="rId1383" Type="http://schemas.openxmlformats.org/officeDocument/2006/relationships/hyperlink" Target="http://www.gracedc.net/" TargetMode="External"/><Relationship Id="rId1384" Type="http://schemas.openxmlformats.org/officeDocument/2006/relationships/hyperlink" Target="https://archive.ph/AWt57" TargetMode="External"/><Relationship Id="rId796" Type="http://schemas.openxmlformats.org/officeDocument/2006/relationships/hyperlink" Target="https://archive.is/nk7yn" TargetMode="External"/><Relationship Id="rId1385" Type="http://schemas.openxmlformats.org/officeDocument/2006/relationships/hyperlink" Target="http://www.gracedc.net/" TargetMode="External"/><Relationship Id="rId795" Type="http://schemas.openxmlformats.org/officeDocument/2006/relationships/hyperlink" Target="http://www.parkviewchurch.net/" TargetMode="External"/><Relationship Id="rId1386" Type="http://schemas.openxmlformats.org/officeDocument/2006/relationships/hyperlink" Target="https://archive.ph/AWt57" TargetMode="External"/><Relationship Id="rId794" Type="http://schemas.openxmlformats.org/officeDocument/2006/relationships/hyperlink" Target="https://archive.is/nk7yn" TargetMode="External"/><Relationship Id="rId1387" Type="http://schemas.openxmlformats.org/officeDocument/2006/relationships/hyperlink" Target="http://mcleanpres.org/" TargetMode="External"/><Relationship Id="rId793" Type="http://schemas.openxmlformats.org/officeDocument/2006/relationships/hyperlink" Target="http://www.parkviewchurch.net/" TargetMode="External"/><Relationship Id="rId1388" Type="http://schemas.openxmlformats.org/officeDocument/2006/relationships/hyperlink" Target="https://drive.google.com/file/d/1nztW8EFFX7gKalO8v4jEv0KbkFkLtJN1/view?usp=drive_link" TargetMode="External"/><Relationship Id="rId1455" Type="http://schemas.openxmlformats.org/officeDocument/2006/relationships/hyperlink" Target="http://www.rpcbowie.org/" TargetMode="External"/><Relationship Id="rId1456" Type="http://schemas.openxmlformats.org/officeDocument/2006/relationships/hyperlink" Target="https://archive.ph/PBCJS" TargetMode="External"/><Relationship Id="rId1457" Type="http://schemas.openxmlformats.org/officeDocument/2006/relationships/hyperlink" Target="http://www.firstpresrussellville.com/" TargetMode="External"/><Relationship Id="rId1458" Type="http://schemas.openxmlformats.org/officeDocument/2006/relationships/hyperlink" Target="https://archive.ph/75HOs" TargetMode="External"/><Relationship Id="rId1459" Type="http://schemas.openxmlformats.org/officeDocument/2006/relationships/hyperlink" Target="http://www.northhillschurch.net/" TargetMode="External"/><Relationship Id="rId629" Type="http://schemas.openxmlformats.org/officeDocument/2006/relationships/hyperlink" Target="http://www.cccfay.com/" TargetMode="External"/><Relationship Id="rId624" Type="http://schemas.openxmlformats.org/officeDocument/2006/relationships/hyperlink" Target="https://archive.ph/sNQ2r" TargetMode="External"/><Relationship Id="rId623" Type="http://schemas.openxmlformats.org/officeDocument/2006/relationships/hyperlink" Target="http://www.gracemillsriver.org/" TargetMode="External"/><Relationship Id="rId622" Type="http://schemas.openxmlformats.org/officeDocument/2006/relationships/hyperlink" Target="https://archive.ph/sNQ2r" TargetMode="External"/><Relationship Id="rId621" Type="http://schemas.openxmlformats.org/officeDocument/2006/relationships/hyperlink" Target="http://www.gracemillsriver.org/" TargetMode="External"/><Relationship Id="rId628" Type="http://schemas.openxmlformats.org/officeDocument/2006/relationships/hyperlink" Target="https://archive.ph/3wq5M" TargetMode="External"/><Relationship Id="rId627" Type="http://schemas.openxmlformats.org/officeDocument/2006/relationships/hyperlink" Target="http://www.cccfay.com/" TargetMode="External"/><Relationship Id="rId626" Type="http://schemas.openxmlformats.org/officeDocument/2006/relationships/hyperlink" Target="https://archive.ph/sNQ2r" TargetMode="External"/><Relationship Id="rId625" Type="http://schemas.openxmlformats.org/officeDocument/2006/relationships/hyperlink" Target="http://www.gracemillsriver.org/" TargetMode="External"/><Relationship Id="rId1450" Type="http://schemas.openxmlformats.org/officeDocument/2006/relationships/hyperlink" Target="https://archive.ph/PBCJS" TargetMode="External"/><Relationship Id="rId620" Type="http://schemas.openxmlformats.org/officeDocument/2006/relationships/hyperlink" Target="https://archive.ph/sNQ2r" TargetMode="External"/><Relationship Id="rId1451" Type="http://schemas.openxmlformats.org/officeDocument/2006/relationships/hyperlink" Target="http://www.rpcbowie.org/" TargetMode="External"/><Relationship Id="rId1452" Type="http://schemas.openxmlformats.org/officeDocument/2006/relationships/hyperlink" Target="https://archive.ph/PBCJS" TargetMode="External"/><Relationship Id="rId1453" Type="http://schemas.openxmlformats.org/officeDocument/2006/relationships/hyperlink" Target="http://www.rpcbowie.org/" TargetMode="External"/><Relationship Id="rId1454" Type="http://schemas.openxmlformats.org/officeDocument/2006/relationships/hyperlink" Target="https://archive.ph/PBCJS" TargetMode="External"/><Relationship Id="rId1444" Type="http://schemas.openxmlformats.org/officeDocument/2006/relationships/hyperlink" Target="https://archive.ph/lBDxV" TargetMode="External"/><Relationship Id="rId1445" Type="http://schemas.openxmlformats.org/officeDocument/2006/relationships/hyperlink" Target="http://onevoicefellowship.org/" TargetMode="External"/><Relationship Id="rId1446" Type="http://schemas.openxmlformats.org/officeDocument/2006/relationships/hyperlink" Target="https://archive.ph/lBDxV" TargetMode="External"/><Relationship Id="rId1447" Type="http://schemas.openxmlformats.org/officeDocument/2006/relationships/hyperlink" Target="http://onevoicefellowship.org/" TargetMode="External"/><Relationship Id="rId1448" Type="http://schemas.openxmlformats.org/officeDocument/2006/relationships/hyperlink" Target="https://archive.ph/lBDxV" TargetMode="External"/><Relationship Id="rId1449" Type="http://schemas.openxmlformats.org/officeDocument/2006/relationships/hyperlink" Target="http://www.rpcbowie.org/" TargetMode="External"/><Relationship Id="rId619" Type="http://schemas.openxmlformats.org/officeDocument/2006/relationships/hyperlink" Target="http://www.gracemillsriver.org/" TargetMode="External"/><Relationship Id="rId618" Type="http://schemas.openxmlformats.org/officeDocument/2006/relationships/hyperlink" Target="https://archive.ph/sNQ2r" TargetMode="External"/><Relationship Id="rId613" Type="http://schemas.openxmlformats.org/officeDocument/2006/relationships/hyperlink" Target="http://www.gracemillsriver.org/" TargetMode="External"/><Relationship Id="rId612" Type="http://schemas.openxmlformats.org/officeDocument/2006/relationships/hyperlink" Target="https://archive.ph/sNQ2r" TargetMode="External"/><Relationship Id="rId611" Type="http://schemas.openxmlformats.org/officeDocument/2006/relationships/hyperlink" Target="http://www.gracemillsriver.org/" TargetMode="External"/><Relationship Id="rId610" Type="http://schemas.openxmlformats.org/officeDocument/2006/relationships/hyperlink" Target="https://archive.ph/DyXGP" TargetMode="External"/><Relationship Id="rId617" Type="http://schemas.openxmlformats.org/officeDocument/2006/relationships/hyperlink" Target="http://www.gracemillsriver.org/" TargetMode="External"/><Relationship Id="rId616" Type="http://schemas.openxmlformats.org/officeDocument/2006/relationships/hyperlink" Target="https://archive.ph/sNQ2r" TargetMode="External"/><Relationship Id="rId615" Type="http://schemas.openxmlformats.org/officeDocument/2006/relationships/hyperlink" Target="http://www.gracemillsriver.org/" TargetMode="External"/><Relationship Id="rId614" Type="http://schemas.openxmlformats.org/officeDocument/2006/relationships/hyperlink" Target="https://archive.ph/sNQ2r" TargetMode="External"/><Relationship Id="rId1440" Type="http://schemas.openxmlformats.org/officeDocument/2006/relationships/hyperlink" Target="https://archive.ph/lBDxV" TargetMode="External"/><Relationship Id="rId1441" Type="http://schemas.openxmlformats.org/officeDocument/2006/relationships/hyperlink" Target="http://onevoicefellowship.org/" TargetMode="External"/><Relationship Id="rId1442" Type="http://schemas.openxmlformats.org/officeDocument/2006/relationships/hyperlink" Target="https://archive.ph/lBDxV" TargetMode="External"/><Relationship Id="rId1443" Type="http://schemas.openxmlformats.org/officeDocument/2006/relationships/hyperlink" Target="http://onevoicefellowship.org/" TargetMode="External"/><Relationship Id="rId1477" Type="http://schemas.openxmlformats.org/officeDocument/2006/relationships/hyperlink" Target="http://www.christchurchsantafe.org/" TargetMode="External"/><Relationship Id="rId1478" Type="http://schemas.openxmlformats.org/officeDocument/2006/relationships/hyperlink" Target="https://archive.ph/6RnBN" TargetMode="External"/><Relationship Id="rId1479" Type="http://schemas.openxmlformats.org/officeDocument/2006/relationships/hyperlink" Target="http://www.christchurchsantafe.org/" TargetMode="External"/><Relationship Id="rId646" Type="http://schemas.openxmlformats.org/officeDocument/2006/relationships/hyperlink" Target="https://archive.ph/jrsQG" TargetMode="External"/><Relationship Id="rId645" Type="http://schemas.openxmlformats.org/officeDocument/2006/relationships/hyperlink" Target="http://www.adventpres.org/" TargetMode="External"/><Relationship Id="rId644" Type="http://schemas.openxmlformats.org/officeDocument/2006/relationships/hyperlink" Target="https://archive.ph/jrsQG" TargetMode="External"/><Relationship Id="rId643" Type="http://schemas.openxmlformats.org/officeDocument/2006/relationships/hyperlink" Target="http://www.adventpres.org/" TargetMode="External"/><Relationship Id="rId649" Type="http://schemas.openxmlformats.org/officeDocument/2006/relationships/hyperlink" Target="http://www.bapc.org/" TargetMode="External"/><Relationship Id="rId648" Type="http://schemas.openxmlformats.org/officeDocument/2006/relationships/hyperlink" Target="https://archive.ph/jrsQG" TargetMode="External"/><Relationship Id="rId647" Type="http://schemas.openxmlformats.org/officeDocument/2006/relationships/hyperlink" Target="http://www.adventpres.org/" TargetMode="External"/><Relationship Id="rId1470" Type="http://schemas.openxmlformats.org/officeDocument/2006/relationships/hyperlink" Target="https://archive.ph/W7au0" TargetMode="External"/><Relationship Id="rId1471" Type="http://schemas.openxmlformats.org/officeDocument/2006/relationships/hyperlink" Target="http://www.christchurchsantafe.org/" TargetMode="External"/><Relationship Id="rId1472" Type="http://schemas.openxmlformats.org/officeDocument/2006/relationships/hyperlink" Target="https://archive.ph/6RnBN" TargetMode="External"/><Relationship Id="rId642" Type="http://schemas.openxmlformats.org/officeDocument/2006/relationships/hyperlink" Target="https://archive.ph/prKfA" TargetMode="External"/><Relationship Id="rId1473" Type="http://schemas.openxmlformats.org/officeDocument/2006/relationships/hyperlink" Target="http://www.christchurchsantafe.org/" TargetMode="External"/><Relationship Id="rId641" Type="http://schemas.openxmlformats.org/officeDocument/2006/relationships/hyperlink" Target="http://www.riveroakstulsa.com/" TargetMode="External"/><Relationship Id="rId1474" Type="http://schemas.openxmlformats.org/officeDocument/2006/relationships/hyperlink" Target="https://archive.ph/6RnBN" TargetMode="External"/><Relationship Id="rId640" Type="http://schemas.openxmlformats.org/officeDocument/2006/relationships/hyperlink" Target="https://archive.ph/3wq5M" TargetMode="External"/><Relationship Id="rId1475" Type="http://schemas.openxmlformats.org/officeDocument/2006/relationships/hyperlink" Target="http://www.christchurchsantafe.org/" TargetMode="External"/><Relationship Id="rId1476" Type="http://schemas.openxmlformats.org/officeDocument/2006/relationships/hyperlink" Target="https://archive.ph/6RnBN" TargetMode="External"/><Relationship Id="rId1466" Type="http://schemas.openxmlformats.org/officeDocument/2006/relationships/hyperlink" Target="https://archive.ph/W7au0" TargetMode="External"/><Relationship Id="rId1467" Type="http://schemas.openxmlformats.org/officeDocument/2006/relationships/hyperlink" Target="http://www.southwood.org/" TargetMode="External"/><Relationship Id="rId1468" Type="http://schemas.openxmlformats.org/officeDocument/2006/relationships/hyperlink" Target="https://archive.ph/W7au0" TargetMode="External"/><Relationship Id="rId1469" Type="http://schemas.openxmlformats.org/officeDocument/2006/relationships/hyperlink" Target="http://www.southwood.org/" TargetMode="External"/><Relationship Id="rId635" Type="http://schemas.openxmlformats.org/officeDocument/2006/relationships/hyperlink" Target="http://www.cccfay.com/" TargetMode="External"/><Relationship Id="rId634" Type="http://schemas.openxmlformats.org/officeDocument/2006/relationships/hyperlink" Target="https://archive.ph/3wq5M" TargetMode="External"/><Relationship Id="rId633" Type="http://schemas.openxmlformats.org/officeDocument/2006/relationships/hyperlink" Target="http://www.cccfay.com/" TargetMode="External"/><Relationship Id="rId632" Type="http://schemas.openxmlformats.org/officeDocument/2006/relationships/hyperlink" Target="https://archive.ph/3wq5M" TargetMode="External"/><Relationship Id="rId639" Type="http://schemas.openxmlformats.org/officeDocument/2006/relationships/hyperlink" Target="http://www.cccfay.com/" TargetMode="External"/><Relationship Id="rId638" Type="http://schemas.openxmlformats.org/officeDocument/2006/relationships/hyperlink" Target="https://archive.ph/3wq5M" TargetMode="External"/><Relationship Id="rId637" Type="http://schemas.openxmlformats.org/officeDocument/2006/relationships/hyperlink" Target="http://www.cccfay.com/" TargetMode="External"/><Relationship Id="rId636" Type="http://schemas.openxmlformats.org/officeDocument/2006/relationships/hyperlink" Target="https://archive.ph/3wq5M" TargetMode="External"/><Relationship Id="rId1460" Type="http://schemas.openxmlformats.org/officeDocument/2006/relationships/hyperlink" Target="https://archive.ph/9T4eA" TargetMode="External"/><Relationship Id="rId1461" Type="http://schemas.openxmlformats.org/officeDocument/2006/relationships/hyperlink" Target="http://www.southwood.org/" TargetMode="External"/><Relationship Id="rId631" Type="http://schemas.openxmlformats.org/officeDocument/2006/relationships/hyperlink" Target="http://www.cccfay.com/" TargetMode="External"/><Relationship Id="rId1462" Type="http://schemas.openxmlformats.org/officeDocument/2006/relationships/hyperlink" Target="https://archive.ph/W7au0" TargetMode="External"/><Relationship Id="rId630" Type="http://schemas.openxmlformats.org/officeDocument/2006/relationships/hyperlink" Target="https://archive.ph/3wq5M" TargetMode="External"/><Relationship Id="rId1463" Type="http://schemas.openxmlformats.org/officeDocument/2006/relationships/hyperlink" Target="http://www.southwood.org/" TargetMode="External"/><Relationship Id="rId1464" Type="http://schemas.openxmlformats.org/officeDocument/2006/relationships/hyperlink" Target="https://archive.ph/W7au0" TargetMode="External"/><Relationship Id="rId1465" Type="http://schemas.openxmlformats.org/officeDocument/2006/relationships/hyperlink" Target="http://www.southwood.org/" TargetMode="External"/><Relationship Id="rId1411" Type="http://schemas.openxmlformats.org/officeDocument/2006/relationships/hyperlink" Target="http://mcleanpres.org/" TargetMode="External"/><Relationship Id="rId1412" Type="http://schemas.openxmlformats.org/officeDocument/2006/relationships/hyperlink" Target="https://drive.google.com/file/d/1nztW8EFFX7gKalO8v4jEv0KbkFkLtJN1/view?usp=drive_link" TargetMode="External"/><Relationship Id="rId1413" Type="http://schemas.openxmlformats.org/officeDocument/2006/relationships/hyperlink" Target="http://mcleanpres.org/" TargetMode="External"/><Relationship Id="rId1414" Type="http://schemas.openxmlformats.org/officeDocument/2006/relationships/hyperlink" Target="https://drive.google.com/file/d/1nztW8EFFX7gKalO8v4jEv0KbkFkLtJN1/view?usp=drive_link" TargetMode="External"/><Relationship Id="rId1415" Type="http://schemas.openxmlformats.org/officeDocument/2006/relationships/hyperlink" Target="http://mcleanpres.org/" TargetMode="External"/><Relationship Id="rId1416" Type="http://schemas.openxmlformats.org/officeDocument/2006/relationships/hyperlink" Target="https://drive.google.com/file/d/1nztW8EFFX7gKalO8v4jEv0KbkFkLtJN1/view?usp=drive_link" TargetMode="External"/><Relationship Id="rId1417" Type="http://schemas.openxmlformats.org/officeDocument/2006/relationships/hyperlink" Target="http://mcleanpres.org/" TargetMode="External"/><Relationship Id="rId1418" Type="http://schemas.openxmlformats.org/officeDocument/2006/relationships/hyperlink" Target="https://drive.google.com/file/d/1nztW8EFFX7gKalO8v4jEv0KbkFkLtJN1/view?usp=drive_link" TargetMode="External"/><Relationship Id="rId1419" Type="http://schemas.openxmlformats.org/officeDocument/2006/relationships/hyperlink" Target="http://mcleanpres.org/" TargetMode="External"/><Relationship Id="rId1410" Type="http://schemas.openxmlformats.org/officeDocument/2006/relationships/hyperlink" Target="https://drive.google.com/file/d/1nztW8EFFX7gKalO8v4jEv0KbkFkLtJN1/view?usp=drive_link" TargetMode="External"/><Relationship Id="rId1400" Type="http://schemas.openxmlformats.org/officeDocument/2006/relationships/hyperlink" Target="https://drive.google.com/file/d/1nztW8EFFX7gKalO8v4jEv0KbkFkLtJN1/view?usp=drive_link" TargetMode="External"/><Relationship Id="rId1401" Type="http://schemas.openxmlformats.org/officeDocument/2006/relationships/hyperlink" Target="http://mcleanpres.org/" TargetMode="External"/><Relationship Id="rId1402" Type="http://schemas.openxmlformats.org/officeDocument/2006/relationships/hyperlink" Target="https://drive.google.com/file/d/1nztW8EFFX7gKalO8v4jEv0KbkFkLtJN1/view?usp=drive_link" TargetMode="External"/><Relationship Id="rId1403" Type="http://schemas.openxmlformats.org/officeDocument/2006/relationships/hyperlink" Target="http://mcleanpres.org/" TargetMode="External"/><Relationship Id="rId1404" Type="http://schemas.openxmlformats.org/officeDocument/2006/relationships/hyperlink" Target="https://drive.google.com/file/d/1nztW8EFFX7gKalO8v4jEv0KbkFkLtJN1/view?usp=drive_link" TargetMode="External"/><Relationship Id="rId1405" Type="http://schemas.openxmlformats.org/officeDocument/2006/relationships/hyperlink" Target="http://mcleanpres.org/" TargetMode="External"/><Relationship Id="rId1406" Type="http://schemas.openxmlformats.org/officeDocument/2006/relationships/hyperlink" Target="https://drive.google.com/file/d/1nztW8EFFX7gKalO8v4jEv0KbkFkLtJN1/view?usp=drive_link" TargetMode="External"/><Relationship Id="rId1407" Type="http://schemas.openxmlformats.org/officeDocument/2006/relationships/hyperlink" Target="http://mcleanpres.org/" TargetMode="External"/><Relationship Id="rId1408" Type="http://schemas.openxmlformats.org/officeDocument/2006/relationships/hyperlink" Target="https://drive.google.com/file/d/1nztW8EFFX7gKalO8v4jEv0KbkFkLtJN1/view?usp=drive_link" TargetMode="External"/><Relationship Id="rId1409" Type="http://schemas.openxmlformats.org/officeDocument/2006/relationships/hyperlink" Target="http://mcleanpres.org/" TargetMode="External"/><Relationship Id="rId1433" Type="http://schemas.openxmlformats.org/officeDocument/2006/relationships/hyperlink" Target="http://mcleanpres.org/" TargetMode="External"/><Relationship Id="rId1434" Type="http://schemas.openxmlformats.org/officeDocument/2006/relationships/hyperlink" Target="https://drive.google.com/file/d/1nztW8EFFX7gKalO8v4jEv0KbkFkLtJN1/view?usp=drive_link" TargetMode="External"/><Relationship Id="rId1435" Type="http://schemas.openxmlformats.org/officeDocument/2006/relationships/hyperlink" Target="http://mcleanpres.org/" TargetMode="External"/><Relationship Id="rId1436" Type="http://schemas.openxmlformats.org/officeDocument/2006/relationships/hyperlink" Target="https://archive.ph/FL7dN" TargetMode="External"/><Relationship Id="rId1437" Type="http://schemas.openxmlformats.org/officeDocument/2006/relationships/hyperlink" Target="http://www.newcityva.org/" TargetMode="External"/><Relationship Id="rId1438" Type="http://schemas.openxmlformats.org/officeDocument/2006/relationships/hyperlink" Target="https://archive.ph/FyGyJ" TargetMode="External"/><Relationship Id="rId1439" Type="http://schemas.openxmlformats.org/officeDocument/2006/relationships/hyperlink" Target="http://onevoicefellowship.org/" TargetMode="External"/><Relationship Id="rId609" Type="http://schemas.openxmlformats.org/officeDocument/2006/relationships/hyperlink" Target="http://www.graceblueridge.com/" TargetMode="External"/><Relationship Id="rId608" Type="http://schemas.openxmlformats.org/officeDocument/2006/relationships/hyperlink" Target="https://archive.ph/DyXGP" TargetMode="External"/><Relationship Id="rId607" Type="http://schemas.openxmlformats.org/officeDocument/2006/relationships/hyperlink" Target="http://www.graceblueridge.com/" TargetMode="External"/><Relationship Id="rId602" Type="http://schemas.openxmlformats.org/officeDocument/2006/relationships/hyperlink" Target="https://archive.ph/DyXGP" TargetMode="External"/><Relationship Id="rId601" Type="http://schemas.openxmlformats.org/officeDocument/2006/relationships/hyperlink" Target="http://www.graceblueridge.com/" TargetMode="External"/><Relationship Id="rId600" Type="http://schemas.openxmlformats.org/officeDocument/2006/relationships/hyperlink" Target="https://archive.is/wip/Gcfkx" TargetMode="External"/><Relationship Id="rId606" Type="http://schemas.openxmlformats.org/officeDocument/2006/relationships/hyperlink" Target="https://archive.ph/DyXGP" TargetMode="External"/><Relationship Id="rId605" Type="http://schemas.openxmlformats.org/officeDocument/2006/relationships/hyperlink" Target="http://www.graceblueridge.com/" TargetMode="External"/><Relationship Id="rId604" Type="http://schemas.openxmlformats.org/officeDocument/2006/relationships/hyperlink" Target="https://archive.ph/DyXGP" TargetMode="External"/><Relationship Id="rId603" Type="http://schemas.openxmlformats.org/officeDocument/2006/relationships/hyperlink" Target="http://www.graceblueridge.com/" TargetMode="External"/><Relationship Id="rId1430" Type="http://schemas.openxmlformats.org/officeDocument/2006/relationships/hyperlink" Target="https://drive.google.com/file/d/1nztW8EFFX7gKalO8v4jEv0KbkFkLtJN1/view?usp=drive_link" TargetMode="External"/><Relationship Id="rId1431" Type="http://schemas.openxmlformats.org/officeDocument/2006/relationships/hyperlink" Target="http://mcleanpres.org/" TargetMode="External"/><Relationship Id="rId1432" Type="http://schemas.openxmlformats.org/officeDocument/2006/relationships/hyperlink" Target="https://drive.google.com/file/d/1nztW8EFFX7gKalO8v4jEv0KbkFkLtJN1/view?usp=drive_link" TargetMode="External"/><Relationship Id="rId1422" Type="http://schemas.openxmlformats.org/officeDocument/2006/relationships/hyperlink" Target="https://drive.google.com/file/d/1nztW8EFFX7gKalO8v4jEv0KbkFkLtJN1/view?usp=drive_link" TargetMode="External"/><Relationship Id="rId1423" Type="http://schemas.openxmlformats.org/officeDocument/2006/relationships/hyperlink" Target="http://mcleanpres.org/" TargetMode="External"/><Relationship Id="rId1424" Type="http://schemas.openxmlformats.org/officeDocument/2006/relationships/hyperlink" Target="https://drive.google.com/file/d/1nztW8EFFX7gKalO8v4jEv0KbkFkLtJN1/view?usp=drive_link" TargetMode="External"/><Relationship Id="rId1425" Type="http://schemas.openxmlformats.org/officeDocument/2006/relationships/hyperlink" Target="http://mcleanpres.org/" TargetMode="External"/><Relationship Id="rId1426" Type="http://schemas.openxmlformats.org/officeDocument/2006/relationships/hyperlink" Target="https://drive.google.com/file/d/1nztW8EFFX7gKalO8v4jEv0KbkFkLtJN1/view?usp=drive_link" TargetMode="External"/><Relationship Id="rId1427" Type="http://schemas.openxmlformats.org/officeDocument/2006/relationships/hyperlink" Target="http://mcleanpres.org/" TargetMode="External"/><Relationship Id="rId1428" Type="http://schemas.openxmlformats.org/officeDocument/2006/relationships/hyperlink" Target="https://drive.google.com/file/d/1nztW8EFFX7gKalO8v4jEv0KbkFkLtJN1/view?usp=drive_link" TargetMode="External"/><Relationship Id="rId1429" Type="http://schemas.openxmlformats.org/officeDocument/2006/relationships/hyperlink" Target="http://mcleanpres.org/" TargetMode="External"/><Relationship Id="rId1420" Type="http://schemas.openxmlformats.org/officeDocument/2006/relationships/hyperlink" Target="https://drive.google.com/file/d/1nztW8EFFX7gKalO8v4jEv0KbkFkLtJN1/view?usp=drive_link" TargetMode="External"/><Relationship Id="rId1421" Type="http://schemas.openxmlformats.org/officeDocument/2006/relationships/hyperlink" Target="http://mcleanpres.org/" TargetMode="External"/><Relationship Id="rId699" Type="http://schemas.openxmlformats.org/officeDocument/2006/relationships/hyperlink" Target="http://www.atlantawestside.org/" TargetMode="External"/><Relationship Id="rId698" Type="http://schemas.openxmlformats.org/officeDocument/2006/relationships/hyperlink" Target="https://drive.google.com/drive/folders/1tQoIgCvo2S_Cyrsbs_ms6shEN5wZQiXI?usp=drive_link" TargetMode="External"/><Relationship Id="rId693" Type="http://schemas.openxmlformats.org/officeDocument/2006/relationships/hyperlink" Target="http://www.atlantawestside.org/" TargetMode="External"/><Relationship Id="rId692" Type="http://schemas.openxmlformats.org/officeDocument/2006/relationships/hyperlink" Target="https://drive.google.com/drive/folders/1tQoIgCvo2S_Cyrsbs_ms6shEN5wZQiXI?usp=drive_link" TargetMode="External"/><Relationship Id="rId691" Type="http://schemas.openxmlformats.org/officeDocument/2006/relationships/hyperlink" Target="http://www.atlantawestside.org/" TargetMode="External"/><Relationship Id="rId690" Type="http://schemas.openxmlformats.org/officeDocument/2006/relationships/hyperlink" Target="https://drive.google.com/file/d/1PfEcDq3jFZPj5DXe9KxC3dbIp1Z_wZAE/view?usp=drive_link" TargetMode="External"/><Relationship Id="rId697" Type="http://schemas.openxmlformats.org/officeDocument/2006/relationships/hyperlink" Target="http://www.atlantawestside.org/" TargetMode="External"/><Relationship Id="rId696" Type="http://schemas.openxmlformats.org/officeDocument/2006/relationships/hyperlink" Target="https://drive.google.com/drive/folders/1tQoIgCvo2S_Cyrsbs_ms6shEN5wZQiXI?usp=drive_link" TargetMode="External"/><Relationship Id="rId695" Type="http://schemas.openxmlformats.org/officeDocument/2006/relationships/hyperlink" Target="http://www.atlantawestside.org/" TargetMode="External"/><Relationship Id="rId694" Type="http://schemas.openxmlformats.org/officeDocument/2006/relationships/hyperlink" Target="https://drive.google.com/drive/folders/1tQoIgCvo2S_Cyrsbs_ms6shEN5wZQiXI?usp=drive_link" TargetMode="External"/><Relationship Id="rId1499" Type="http://schemas.openxmlformats.org/officeDocument/2006/relationships/hyperlink" Target="http://www.denverpres.org/" TargetMode="External"/><Relationship Id="rId668" Type="http://schemas.openxmlformats.org/officeDocument/2006/relationships/hyperlink" Target="https://archive.ph/Ff3FX" TargetMode="External"/><Relationship Id="rId667" Type="http://schemas.openxmlformats.org/officeDocument/2006/relationships/hyperlink" Target="http://www.cornerstonehouston.com/" TargetMode="External"/><Relationship Id="rId666" Type="http://schemas.openxmlformats.org/officeDocument/2006/relationships/hyperlink" Target="https://archive.ph/Ff3FX" TargetMode="External"/><Relationship Id="rId665" Type="http://schemas.openxmlformats.org/officeDocument/2006/relationships/hyperlink" Target="http://www.cornerstonehouston.com/" TargetMode="External"/><Relationship Id="rId669" Type="http://schemas.openxmlformats.org/officeDocument/2006/relationships/hyperlink" Target="http://www.cornerstonehouston.com/" TargetMode="External"/><Relationship Id="rId1490" Type="http://schemas.openxmlformats.org/officeDocument/2006/relationships/hyperlink" Target="https://archive.ph/E0fnq" TargetMode="External"/><Relationship Id="rId660" Type="http://schemas.openxmlformats.org/officeDocument/2006/relationships/hyperlink" Target="https://archive.ph/Ff3FX" TargetMode="External"/><Relationship Id="rId1491" Type="http://schemas.openxmlformats.org/officeDocument/2006/relationships/hyperlink" Target="http://www.ctkpca.com/" TargetMode="External"/><Relationship Id="rId1492" Type="http://schemas.openxmlformats.org/officeDocument/2006/relationships/hyperlink" Target="https://archive.ph/E0fnq" TargetMode="External"/><Relationship Id="rId1493" Type="http://schemas.openxmlformats.org/officeDocument/2006/relationships/hyperlink" Target="http://newcityep.com/" TargetMode="External"/><Relationship Id="rId1494" Type="http://schemas.openxmlformats.org/officeDocument/2006/relationships/hyperlink" Target="https://archive.ph/fqrUg" TargetMode="External"/><Relationship Id="rId664" Type="http://schemas.openxmlformats.org/officeDocument/2006/relationships/hyperlink" Target="https://archive.ph/Ff3FX" TargetMode="External"/><Relationship Id="rId1495" Type="http://schemas.openxmlformats.org/officeDocument/2006/relationships/hyperlink" Target="http://www.deercreekchurch.com/" TargetMode="External"/><Relationship Id="rId663" Type="http://schemas.openxmlformats.org/officeDocument/2006/relationships/hyperlink" Target="http://www.cornerstonehouston.com/" TargetMode="External"/><Relationship Id="rId1496" Type="http://schemas.openxmlformats.org/officeDocument/2006/relationships/hyperlink" Target="https://archive.ph/6l76X" TargetMode="External"/><Relationship Id="rId662" Type="http://schemas.openxmlformats.org/officeDocument/2006/relationships/hyperlink" Target="https://archive.ph/Ff3FX" TargetMode="External"/><Relationship Id="rId1497" Type="http://schemas.openxmlformats.org/officeDocument/2006/relationships/hyperlink" Target="http://www.denverpres.org/" TargetMode="External"/><Relationship Id="rId661" Type="http://schemas.openxmlformats.org/officeDocument/2006/relationships/hyperlink" Target="http://www.cornerstonehouston.com/" TargetMode="External"/><Relationship Id="rId1498" Type="http://schemas.openxmlformats.org/officeDocument/2006/relationships/hyperlink" Target="https://archive.ph/PrLIW" TargetMode="External"/><Relationship Id="rId1488" Type="http://schemas.openxmlformats.org/officeDocument/2006/relationships/hyperlink" Target="https://archive.ph/E0fnq" TargetMode="External"/><Relationship Id="rId1489" Type="http://schemas.openxmlformats.org/officeDocument/2006/relationships/hyperlink" Target="http://www.ctkpca.com/" TargetMode="External"/><Relationship Id="rId657" Type="http://schemas.openxmlformats.org/officeDocument/2006/relationships/hyperlink" Target="http://www.cornerstonehouston.com/" TargetMode="External"/><Relationship Id="rId656" Type="http://schemas.openxmlformats.org/officeDocument/2006/relationships/hyperlink" Target="https://archive.ph/Ff3FX" TargetMode="External"/><Relationship Id="rId655" Type="http://schemas.openxmlformats.org/officeDocument/2006/relationships/hyperlink" Target="http://www.cornerstonehouston.com/" TargetMode="External"/><Relationship Id="rId654" Type="http://schemas.openxmlformats.org/officeDocument/2006/relationships/hyperlink" Target="https://archive.ph/4U9yp" TargetMode="External"/><Relationship Id="rId659" Type="http://schemas.openxmlformats.org/officeDocument/2006/relationships/hyperlink" Target="http://www.cornerstonehouston.com/" TargetMode="External"/><Relationship Id="rId658" Type="http://schemas.openxmlformats.org/officeDocument/2006/relationships/hyperlink" Target="https://archive.ph/Ff3FX" TargetMode="External"/><Relationship Id="rId1480" Type="http://schemas.openxmlformats.org/officeDocument/2006/relationships/hyperlink" Target="https://archive.ph/3RSnl" TargetMode="External"/><Relationship Id="rId1481" Type="http://schemas.openxmlformats.org/officeDocument/2006/relationships/hyperlink" Target="http://www.christchurchsantafe.org/" TargetMode="External"/><Relationship Id="rId1482" Type="http://schemas.openxmlformats.org/officeDocument/2006/relationships/hyperlink" Target="https://archive.ph/3RSnl" TargetMode="External"/><Relationship Id="rId1483" Type="http://schemas.openxmlformats.org/officeDocument/2006/relationships/hyperlink" Target="http://www.ctkpca.com/" TargetMode="External"/><Relationship Id="rId653" Type="http://schemas.openxmlformats.org/officeDocument/2006/relationships/hyperlink" Target="http://www.cpchouston.org/" TargetMode="External"/><Relationship Id="rId1484" Type="http://schemas.openxmlformats.org/officeDocument/2006/relationships/hyperlink" Target="https://archive.ph/E0fnq" TargetMode="External"/><Relationship Id="rId652" Type="http://schemas.openxmlformats.org/officeDocument/2006/relationships/hyperlink" Target="https://archive.ph/eWkgs" TargetMode="External"/><Relationship Id="rId1485" Type="http://schemas.openxmlformats.org/officeDocument/2006/relationships/hyperlink" Target="http://www.ctkpca.com/" TargetMode="External"/><Relationship Id="rId651" Type="http://schemas.openxmlformats.org/officeDocument/2006/relationships/hyperlink" Target="http://www.bapc.org/" TargetMode="External"/><Relationship Id="rId1486" Type="http://schemas.openxmlformats.org/officeDocument/2006/relationships/hyperlink" Target="https://archive.ph/E0fnq" TargetMode="External"/><Relationship Id="rId650" Type="http://schemas.openxmlformats.org/officeDocument/2006/relationships/hyperlink" Target="https://archive.ph/eWkgs" TargetMode="External"/><Relationship Id="rId1487" Type="http://schemas.openxmlformats.org/officeDocument/2006/relationships/hyperlink" Target="http://www.ctkpca.com/" TargetMode="External"/><Relationship Id="rId689" Type="http://schemas.openxmlformats.org/officeDocument/2006/relationships/hyperlink" Target="https://abidechurchatl.churchcenter.com/home" TargetMode="External"/><Relationship Id="rId688" Type="http://schemas.openxmlformats.org/officeDocument/2006/relationships/hyperlink" Target="https://archive.is/wip/DKECC" TargetMode="External"/><Relationship Id="rId687" Type="http://schemas.openxmlformats.org/officeDocument/2006/relationships/hyperlink" Target="http://www.springrunpc.org/" TargetMode="External"/><Relationship Id="rId682" Type="http://schemas.openxmlformats.org/officeDocument/2006/relationships/hyperlink" Target="https://archive.is/wip/2YxC5" TargetMode="External"/><Relationship Id="rId681" Type="http://schemas.openxmlformats.org/officeDocument/2006/relationships/hyperlink" Target="http://www.newcityfellowship.org/" TargetMode="External"/><Relationship Id="rId680" Type="http://schemas.openxmlformats.org/officeDocument/2006/relationships/hyperlink" Target="https://archive.ph/ETNFp" TargetMode="External"/><Relationship Id="rId686" Type="http://schemas.openxmlformats.org/officeDocument/2006/relationships/hyperlink" Target="https://archive.is/wip/DKECC" TargetMode="External"/><Relationship Id="rId685" Type="http://schemas.openxmlformats.org/officeDocument/2006/relationships/hyperlink" Target="http://www.springrunpc.org/" TargetMode="External"/><Relationship Id="rId684" Type="http://schemas.openxmlformats.org/officeDocument/2006/relationships/hyperlink" Target="https://archive.is/wip/2YxC5" TargetMode="External"/><Relationship Id="rId683" Type="http://schemas.openxmlformats.org/officeDocument/2006/relationships/hyperlink" Target="http://www.newcityfellowship.org/" TargetMode="External"/><Relationship Id="rId679" Type="http://schemas.openxmlformats.org/officeDocument/2006/relationships/hyperlink" Target="http://gpcwoodlands.org/" TargetMode="External"/><Relationship Id="rId678" Type="http://schemas.openxmlformats.org/officeDocument/2006/relationships/hyperlink" Target="https://archive.ph/ETNFp" TargetMode="External"/><Relationship Id="rId677" Type="http://schemas.openxmlformats.org/officeDocument/2006/relationships/hyperlink" Target="http://gpcwoodlands.org/" TargetMode="External"/><Relationship Id="rId676" Type="http://schemas.openxmlformats.org/officeDocument/2006/relationships/hyperlink" Target="https://archive.ph/ETNFp" TargetMode="External"/><Relationship Id="rId671" Type="http://schemas.openxmlformats.org/officeDocument/2006/relationships/hyperlink" Target="http://www.cornerstonehouston.com/" TargetMode="External"/><Relationship Id="rId670" Type="http://schemas.openxmlformats.org/officeDocument/2006/relationships/hyperlink" Target="https://archive.ph/Ff3FX" TargetMode="External"/><Relationship Id="rId675" Type="http://schemas.openxmlformats.org/officeDocument/2006/relationships/hyperlink" Target="http://gpcwoodlands.org/" TargetMode="External"/><Relationship Id="rId674" Type="http://schemas.openxmlformats.org/officeDocument/2006/relationships/hyperlink" Target="https://archive.ph/Ff3FX" TargetMode="External"/><Relationship Id="rId673" Type="http://schemas.openxmlformats.org/officeDocument/2006/relationships/hyperlink" Target="http://www.cornerstonehouston.com/" TargetMode="External"/><Relationship Id="rId672" Type="http://schemas.openxmlformats.org/officeDocument/2006/relationships/hyperlink" Target="https://archive.ph/Ff3FX" TargetMode="External"/><Relationship Id="rId190" Type="http://schemas.openxmlformats.org/officeDocument/2006/relationships/hyperlink" Target="https://archive.ph/ZAlRe" TargetMode="External"/><Relationship Id="rId194" Type="http://schemas.openxmlformats.org/officeDocument/2006/relationships/hyperlink" Target="https://archive.ph/oIkX1" TargetMode="External"/><Relationship Id="rId193" Type="http://schemas.openxmlformats.org/officeDocument/2006/relationships/hyperlink" Target="http://www.vivecharlotte.com/" TargetMode="External"/><Relationship Id="rId192" Type="http://schemas.openxmlformats.org/officeDocument/2006/relationships/hyperlink" Target="https://archive.ph/ZAlRe" TargetMode="External"/><Relationship Id="rId191" Type="http://schemas.openxmlformats.org/officeDocument/2006/relationships/hyperlink" Target="http://www.hopecommunity.com/" TargetMode="External"/><Relationship Id="rId187" Type="http://schemas.openxmlformats.org/officeDocument/2006/relationships/hyperlink" Target="http://www.hopecommunity.com/" TargetMode="External"/><Relationship Id="rId186" Type="http://schemas.openxmlformats.org/officeDocument/2006/relationships/hyperlink" Target="https://archive.ph/ZAlRe" TargetMode="External"/><Relationship Id="rId185" Type="http://schemas.openxmlformats.org/officeDocument/2006/relationships/hyperlink" Target="http://www.hopecommunity.com/" TargetMode="External"/><Relationship Id="rId184" Type="http://schemas.openxmlformats.org/officeDocument/2006/relationships/hyperlink" Target="https://archive.ph/ZAlRe" TargetMode="External"/><Relationship Id="rId189" Type="http://schemas.openxmlformats.org/officeDocument/2006/relationships/hyperlink" Target="http://www.hopecommunity.com/" TargetMode="External"/><Relationship Id="rId188" Type="http://schemas.openxmlformats.org/officeDocument/2006/relationships/hyperlink" Target="https://archive.ph/ZAlRe" TargetMode="External"/><Relationship Id="rId183" Type="http://schemas.openxmlformats.org/officeDocument/2006/relationships/hyperlink" Target="http://www.hopecommunity.com/" TargetMode="External"/><Relationship Id="rId182" Type="http://schemas.openxmlformats.org/officeDocument/2006/relationships/hyperlink" Target="https://archive.ph/ZAlRe" TargetMode="External"/><Relationship Id="rId181" Type="http://schemas.openxmlformats.org/officeDocument/2006/relationships/hyperlink" Target="http://www.hopecommunity.com/" TargetMode="External"/><Relationship Id="rId180" Type="http://schemas.openxmlformats.org/officeDocument/2006/relationships/hyperlink" Target="https://archive.ph/ZAlRe" TargetMode="External"/><Relationship Id="rId176" Type="http://schemas.openxmlformats.org/officeDocument/2006/relationships/hyperlink" Target="https://archive.ph/ZAlRe" TargetMode="External"/><Relationship Id="rId175" Type="http://schemas.openxmlformats.org/officeDocument/2006/relationships/hyperlink" Target="http://www.hopecommunity.com/" TargetMode="External"/><Relationship Id="rId174" Type="http://schemas.openxmlformats.org/officeDocument/2006/relationships/hyperlink" Target="https://archive.ph/ZAlRe" TargetMode="External"/><Relationship Id="rId173" Type="http://schemas.openxmlformats.org/officeDocument/2006/relationships/hyperlink" Target="http://www.hopecommunity.com/" TargetMode="External"/><Relationship Id="rId179" Type="http://schemas.openxmlformats.org/officeDocument/2006/relationships/hyperlink" Target="http://www.hopecommunity.com/" TargetMode="External"/><Relationship Id="rId178" Type="http://schemas.openxmlformats.org/officeDocument/2006/relationships/hyperlink" Target="https://archive.ph/ZAlRe" TargetMode="External"/><Relationship Id="rId177" Type="http://schemas.openxmlformats.org/officeDocument/2006/relationships/hyperlink" Target="http://www.hopecommunity.com/" TargetMode="External"/><Relationship Id="rId198" Type="http://schemas.openxmlformats.org/officeDocument/2006/relationships/hyperlink" Target="https://archive.ph/PmyUY" TargetMode="External"/><Relationship Id="rId197" Type="http://schemas.openxmlformats.org/officeDocument/2006/relationships/hyperlink" Target="http://westcharlottechurch.com/" TargetMode="External"/><Relationship Id="rId196" Type="http://schemas.openxmlformats.org/officeDocument/2006/relationships/hyperlink" Target="https://archive.ph/PmyUY" TargetMode="External"/><Relationship Id="rId195" Type="http://schemas.openxmlformats.org/officeDocument/2006/relationships/hyperlink" Target="http://westcharlottechurch.com/" TargetMode="External"/><Relationship Id="rId199" Type="http://schemas.openxmlformats.org/officeDocument/2006/relationships/hyperlink" Target="http://westcharlottechurch.com/" TargetMode="External"/><Relationship Id="rId150" Type="http://schemas.openxmlformats.org/officeDocument/2006/relationships/hyperlink" Target="https://archive.ph/UCeVV" TargetMode="External"/><Relationship Id="rId149" Type="http://schemas.openxmlformats.org/officeDocument/2006/relationships/hyperlink" Target="http://www.christcentralchurch.com/" TargetMode="External"/><Relationship Id="rId148" Type="http://schemas.openxmlformats.org/officeDocument/2006/relationships/hyperlink" Target="https://archive.ph/UCeVV" TargetMode="External"/><Relationship Id="rId143" Type="http://schemas.openxmlformats.org/officeDocument/2006/relationships/hyperlink" Target="http://www.christcentralchurch.com/" TargetMode="External"/><Relationship Id="rId142" Type="http://schemas.openxmlformats.org/officeDocument/2006/relationships/hyperlink" Target="https://archive.ph/UCeVV" TargetMode="External"/><Relationship Id="rId141" Type="http://schemas.openxmlformats.org/officeDocument/2006/relationships/hyperlink" Target="http://www.christcentralchurch.com/" TargetMode="External"/><Relationship Id="rId140" Type="http://schemas.openxmlformats.org/officeDocument/2006/relationships/hyperlink" Target="https://archive.ph/UCeVV" TargetMode="External"/><Relationship Id="rId147" Type="http://schemas.openxmlformats.org/officeDocument/2006/relationships/hyperlink" Target="http://www.christcentralchurch.com/" TargetMode="External"/><Relationship Id="rId146" Type="http://schemas.openxmlformats.org/officeDocument/2006/relationships/hyperlink" Target="https://archive.ph/UCeVV" TargetMode="External"/><Relationship Id="rId145" Type="http://schemas.openxmlformats.org/officeDocument/2006/relationships/hyperlink" Target="http://www.christcentralchurch.com/" TargetMode="External"/><Relationship Id="rId144" Type="http://schemas.openxmlformats.org/officeDocument/2006/relationships/hyperlink" Target="https://archive.ph/UCeVV" TargetMode="External"/><Relationship Id="rId139" Type="http://schemas.openxmlformats.org/officeDocument/2006/relationships/hyperlink" Target="http://www.christcentralchurch.com/" TargetMode="External"/><Relationship Id="rId138" Type="http://schemas.openxmlformats.org/officeDocument/2006/relationships/hyperlink" Target="https://archive.ph/UCeVV" TargetMode="External"/><Relationship Id="rId137" Type="http://schemas.openxmlformats.org/officeDocument/2006/relationships/hyperlink" Target="http://www.christcentralchurch.com/" TargetMode="External"/><Relationship Id="rId132" Type="http://schemas.openxmlformats.org/officeDocument/2006/relationships/hyperlink" Target="https://archive.ph/ZIXFZ" TargetMode="External"/><Relationship Id="rId131" Type="http://schemas.openxmlformats.org/officeDocument/2006/relationships/hyperlink" Target="http://www.stonebridge.org/" TargetMode="External"/><Relationship Id="rId130" Type="http://schemas.openxmlformats.org/officeDocument/2006/relationships/hyperlink" Target="https://archive.ph/5R9lI" TargetMode="External"/><Relationship Id="rId136" Type="http://schemas.openxmlformats.org/officeDocument/2006/relationships/hyperlink" Target="https://archive.ph/ZIXFZ" TargetMode="External"/><Relationship Id="rId135" Type="http://schemas.openxmlformats.org/officeDocument/2006/relationships/hyperlink" Target="http://www.stonebridge.org/" TargetMode="External"/><Relationship Id="rId134" Type="http://schemas.openxmlformats.org/officeDocument/2006/relationships/hyperlink" Target="https://archive.ph/ZIXFZ" TargetMode="External"/><Relationship Id="rId133" Type="http://schemas.openxmlformats.org/officeDocument/2006/relationships/hyperlink" Target="http://www.stonebridge.org/" TargetMode="External"/><Relationship Id="rId172" Type="http://schemas.openxmlformats.org/officeDocument/2006/relationships/hyperlink" Target="https://archive.ph/ZAlRe" TargetMode="External"/><Relationship Id="rId171" Type="http://schemas.openxmlformats.org/officeDocument/2006/relationships/hyperlink" Target="http://www.hopecommunity.com/" TargetMode="External"/><Relationship Id="rId170" Type="http://schemas.openxmlformats.org/officeDocument/2006/relationships/hyperlink" Target="https://archive.ph/ZAlRe" TargetMode="External"/><Relationship Id="rId165" Type="http://schemas.openxmlformats.org/officeDocument/2006/relationships/hyperlink" Target="http://www.hopecommunity.com/" TargetMode="External"/><Relationship Id="rId164" Type="http://schemas.openxmlformats.org/officeDocument/2006/relationships/hyperlink" Target="https://archive.ph/ZAlRe" TargetMode="External"/><Relationship Id="rId163" Type="http://schemas.openxmlformats.org/officeDocument/2006/relationships/hyperlink" Target="http://www.hopecommunity.com/" TargetMode="External"/><Relationship Id="rId162" Type="http://schemas.openxmlformats.org/officeDocument/2006/relationships/hyperlink" Target="https://archive.ph/UCeVV" TargetMode="External"/><Relationship Id="rId169" Type="http://schemas.openxmlformats.org/officeDocument/2006/relationships/hyperlink" Target="http://www.hopecommunity.com/" TargetMode="External"/><Relationship Id="rId168" Type="http://schemas.openxmlformats.org/officeDocument/2006/relationships/hyperlink" Target="https://archive.ph/ZAlRe" TargetMode="External"/><Relationship Id="rId167" Type="http://schemas.openxmlformats.org/officeDocument/2006/relationships/hyperlink" Target="http://www.hopecommunity.com/" TargetMode="External"/><Relationship Id="rId166" Type="http://schemas.openxmlformats.org/officeDocument/2006/relationships/hyperlink" Target="https://archive.ph/ZAlRe" TargetMode="External"/><Relationship Id="rId161" Type="http://schemas.openxmlformats.org/officeDocument/2006/relationships/hyperlink" Target="http://www.christcentralchurch.com/" TargetMode="External"/><Relationship Id="rId160" Type="http://schemas.openxmlformats.org/officeDocument/2006/relationships/hyperlink" Target="https://archive.ph/UCeVV" TargetMode="External"/><Relationship Id="rId159" Type="http://schemas.openxmlformats.org/officeDocument/2006/relationships/hyperlink" Target="http://www.christcentralchurch.com/" TargetMode="External"/><Relationship Id="rId154" Type="http://schemas.openxmlformats.org/officeDocument/2006/relationships/hyperlink" Target="https://archive.ph/UCeVV" TargetMode="External"/><Relationship Id="rId153" Type="http://schemas.openxmlformats.org/officeDocument/2006/relationships/hyperlink" Target="http://www.christcentralchurch.com/" TargetMode="External"/><Relationship Id="rId152" Type="http://schemas.openxmlformats.org/officeDocument/2006/relationships/hyperlink" Target="https://archive.ph/UCeVV" TargetMode="External"/><Relationship Id="rId151" Type="http://schemas.openxmlformats.org/officeDocument/2006/relationships/hyperlink" Target="http://www.christcentralchurch.com/" TargetMode="External"/><Relationship Id="rId158" Type="http://schemas.openxmlformats.org/officeDocument/2006/relationships/hyperlink" Target="https://archive.ph/UCeVV" TargetMode="External"/><Relationship Id="rId157" Type="http://schemas.openxmlformats.org/officeDocument/2006/relationships/hyperlink" Target="http://www.christcentralchurch.com/" TargetMode="External"/><Relationship Id="rId156" Type="http://schemas.openxmlformats.org/officeDocument/2006/relationships/hyperlink" Target="https://archive.ph/UCeVV" TargetMode="External"/><Relationship Id="rId155" Type="http://schemas.openxmlformats.org/officeDocument/2006/relationships/hyperlink" Target="http://www.christcentralchurch.com/" TargetMode="External"/><Relationship Id="rId1510" Type="http://schemas.openxmlformats.org/officeDocument/2006/relationships/hyperlink" Target="https://archive.ph/rPvzf" TargetMode="External"/><Relationship Id="rId1511" Type="http://schemas.openxmlformats.org/officeDocument/2006/relationships/hyperlink" Target="http://graceandpeacecos.org/" TargetMode="External"/><Relationship Id="rId1512" Type="http://schemas.openxmlformats.org/officeDocument/2006/relationships/hyperlink" Target="https://archive.ph/rPvzf" TargetMode="External"/><Relationship Id="rId1513" Type="http://schemas.openxmlformats.org/officeDocument/2006/relationships/hyperlink" Target="http://graceandpeacecos.org/" TargetMode="External"/><Relationship Id="rId1514" Type="http://schemas.openxmlformats.org/officeDocument/2006/relationships/hyperlink" Target="https://archive.ph/rPvzf" TargetMode="External"/><Relationship Id="rId1515" Type="http://schemas.openxmlformats.org/officeDocument/2006/relationships/hyperlink" Target="http://graceandpeacecos.org/" TargetMode="External"/><Relationship Id="rId1516" Type="http://schemas.openxmlformats.org/officeDocument/2006/relationships/hyperlink" Target="https://archive.ph/rPvzf" TargetMode="External"/><Relationship Id="rId1517" Type="http://schemas.openxmlformats.org/officeDocument/2006/relationships/hyperlink" Target="http://gpchurchdenver.org/" TargetMode="External"/><Relationship Id="rId1518" Type="http://schemas.openxmlformats.org/officeDocument/2006/relationships/hyperlink" Target="https://archive.ph/fhNXP" TargetMode="External"/><Relationship Id="rId1519" Type="http://schemas.openxmlformats.org/officeDocument/2006/relationships/hyperlink" Target="http://gpchurchdenver.org/" TargetMode="External"/><Relationship Id="rId1500" Type="http://schemas.openxmlformats.org/officeDocument/2006/relationships/hyperlink" Target="https://archive.ph/PrLIW" TargetMode="External"/><Relationship Id="rId1501" Type="http://schemas.openxmlformats.org/officeDocument/2006/relationships/hyperlink" Target="http://www.denverpres.org/" TargetMode="External"/><Relationship Id="rId1502" Type="http://schemas.openxmlformats.org/officeDocument/2006/relationships/hyperlink" Target="https://archive.ph/PrLIW" TargetMode="External"/><Relationship Id="rId1503" Type="http://schemas.openxmlformats.org/officeDocument/2006/relationships/hyperlink" Target="http://www.denverpres.org/" TargetMode="External"/><Relationship Id="rId1504" Type="http://schemas.openxmlformats.org/officeDocument/2006/relationships/hyperlink" Target="https://archive.ph/PrLIW" TargetMode="External"/><Relationship Id="rId1505" Type="http://schemas.openxmlformats.org/officeDocument/2006/relationships/hyperlink" Target="http://www.denverpres.org/" TargetMode="External"/><Relationship Id="rId1506" Type="http://schemas.openxmlformats.org/officeDocument/2006/relationships/hyperlink" Target="https://archive.ph/PrLIW" TargetMode="External"/><Relationship Id="rId1507" Type="http://schemas.openxmlformats.org/officeDocument/2006/relationships/hyperlink" Target="http://graceandpeacecos.org/" TargetMode="External"/><Relationship Id="rId1508" Type="http://schemas.openxmlformats.org/officeDocument/2006/relationships/hyperlink" Target="https://archive.ph/rPvzf" TargetMode="External"/><Relationship Id="rId1509" Type="http://schemas.openxmlformats.org/officeDocument/2006/relationships/hyperlink" Target="http://graceandpeacecos.org/" TargetMode="External"/><Relationship Id="rId1576" Type="http://schemas.openxmlformats.org/officeDocument/2006/relationships/hyperlink" Target="https://archive.ph/RWFyc" TargetMode="External"/><Relationship Id="rId1577" Type="http://schemas.openxmlformats.org/officeDocument/2006/relationships/hyperlink" Target="http://www.newlifeirvine.org/" TargetMode="External"/><Relationship Id="rId1578" Type="http://schemas.openxmlformats.org/officeDocument/2006/relationships/hyperlink" Target="https://archive.ph/RWFyc" TargetMode="External"/><Relationship Id="rId1579" Type="http://schemas.openxmlformats.org/officeDocument/2006/relationships/hyperlink" Target="http://www.newlifeirvine.org/" TargetMode="External"/><Relationship Id="rId987" Type="http://schemas.openxmlformats.org/officeDocument/2006/relationships/hyperlink" Target="http://www.midtownfellowship.org/" TargetMode="External"/><Relationship Id="rId986" Type="http://schemas.openxmlformats.org/officeDocument/2006/relationships/hyperlink" Target="https://archive.ph/mSsll" TargetMode="External"/><Relationship Id="rId985" Type="http://schemas.openxmlformats.org/officeDocument/2006/relationships/hyperlink" Target="http://www.midtownfellowship.org/" TargetMode="External"/><Relationship Id="rId984" Type="http://schemas.openxmlformats.org/officeDocument/2006/relationships/hyperlink" Target="https://archive.ph/mSsll" TargetMode="External"/><Relationship Id="rId989" Type="http://schemas.openxmlformats.org/officeDocument/2006/relationships/hyperlink" Target="http://www.midtownfellowship.org/" TargetMode="External"/><Relationship Id="rId988" Type="http://schemas.openxmlformats.org/officeDocument/2006/relationships/hyperlink" Target="https://archive.ph/mSsll" TargetMode="External"/><Relationship Id="rId1570" Type="http://schemas.openxmlformats.org/officeDocument/2006/relationships/hyperlink" Target="https://archive.ph/ju4Id" TargetMode="External"/><Relationship Id="rId1571" Type="http://schemas.openxmlformats.org/officeDocument/2006/relationships/hyperlink" Target="http://www.harborcity.church/" TargetMode="External"/><Relationship Id="rId983" Type="http://schemas.openxmlformats.org/officeDocument/2006/relationships/hyperlink" Target="http://www.midtownfellowship.org/" TargetMode="External"/><Relationship Id="rId1572" Type="http://schemas.openxmlformats.org/officeDocument/2006/relationships/hyperlink" Target="https://archive.ph/ju4Id" TargetMode="External"/><Relationship Id="rId982" Type="http://schemas.openxmlformats.org/officeDocument/2006/relationships/hyperlink" Target="https://archive.ph/mSsll" TargetMode="External"/><Relationship Id="rId1573" Type="http://schemas.openxmlformats.org/officeDocument/2006/relationships/hyperlink" Target="http://www.harborcity.church/" TargetMode="External"/><Relationship Id="rId981" Type="http://schemas.openxmlformats.org/officeDocument/2006/relationships/hyperlink" Target="http://www.midtownfellowship.org/" TargetMode="External"/><Relationship Id="rId1574" Type="http://schemas.openxmlformats.org/officeDocument/2006/relationships/hyperlink" Target="https://archive.ph/ju4Id" TargetMode="External"/><Relationship Id="rId980" Type="http://schemas.openxmlformats.org/officeDocument/2006/relationships/hyperlink" Target="https://archive.ph/mSsll" TargetMode="External"/><Relationship Id="rId1575" Type="http://schemas.openxmlformats.org/officeDocument/2006/relationships/hyperlink" Target="http://www.newlifeirvine.org/" TargetMode="External"/><Relationship Id="rId1565" Type="http://schemas.openxmlformats.org/officeDocument/2006/relationships/hyperlink" Target="http://www.lakemontpca.org/" TargetMode="External"/><Relationship Id="rId1566" Type="http://schemas.openxmlformats.org/officeDocument/2006/relationships/hyperlink" Target="https://archive.ph/P1ffG" TargetMode="External"/><Relationship Id="rId1567" Type="http://schemas.openxmlformats.org/officeDocument/2006/relationships/hyperlink" Target="http://redeemerbrunswick.com/" TargetMode="External"/><Relationship Id="rId1568" Type="http://schemas.openxmlformats.org/officeDocument/2006/relationships/hyperlink" Target="https://archive.ph/QMWE7" TargetMode="External"/><Relationship Id="rId1569" Type="http://schemas.openxmlformats.org/officeDocument/2006/relationships/hyperlink" Target="http://www.harborcity.church/" TargetMode="External"/><Relationship Id="rId976" Type="http://schemas.openxmlformats.org/officeDocument/2006/relationships/hyperlink" Target="https://archive.ph/rybJ9" TargetMode="External"/><Relationship Id="rId975" Type="http://schemas.openxmlformats.org/officeDocument/2006/relationships/hyperlink" Target="http://www.christpres.org/" TargetMode="External"/><Relationship Id="rId974" Type="http://schemas.openxmlformats.org/officeDocument/2006/relationships/hyperlink" Target="https://archive.ph/WYvSA" TargetMode="External"/><Relationship Id="rId973" Type="http://schemas.openxmlformats.org/officeDocument/2006/relationships/hyperlink" Target="http://www.christcommunity.org/" TargetMode="External"/><Relationship Id="rId979" Type="http://schemas.openxmlformats.org/officeDocument/2006/relationships/hyperlink" Target="http://www.midtownfellowship.org/" TargetMode="External"/><Relationship Id="rId978" Type="http://schemas.openxmlformats.org/officeDocument/2006/relationships/hyperlink" Target="https://archive.ph/mSsll" TargetMode="External"/><Relationship Id="rId977" Type="http://schemas.openxmlformats.org/officeDocument/2006/relationships/hyperlink" Target="http://www.midtownfellowship.org/" TargetMode="External"/><Relationship Id="rId1560" Type="http://schemas.openxmlformats.org/officeDocument/2006/relationships/hyperlink" Target="https://archive.ph/gWqNT" TargetMode="External"/><Relationship Id="rId972" Type="http://schemas.openxmlformats.org/officeDocument/2006/relationships/hyperlink" Target="https://archive.ph/WYvSA" TargetMode="External"/><Relationship Id="rId1561" Type="http://schemas.openxmlformats.org/officeDocument/2006/relationships/hyperlink" Target="http://waypointcos.org/" TargetMode="External"/><Relationship Id="rId971" Type="http://schemas.openxmlformats.org/officeDocument/2006/relationships/hyperlink" Target="http://www.christcommunity.org/" TargetMode="External"/><Relationship Id="rId1562" Type="http://schemas.openxmlformats.org/officeDocument/2006/relationships/hyperlink" Target="https://archive.ph/gWqNT" TargetMode="External"/><Relationship Id="rId970" Type="http://schemas.openxmlformats.org/officeDocument/2006/relationships/hyperlink" Target="https://archive.ph/WYvSA" TargetMode="External"/><Relationship Id="rId1563" Type="http://schemas.openxmlformats.org/officeDocument/2006/relationships/hyperlink" Target="http://www.lakemontpca.org/" TargetMode="External"/><Relationship Id="rId1564" Type="http://schemas.openxmlformats.org/officeDocument/2006/relationships/hyperlink" Target="https://archive.ph/P1ffG" TargetMode="External"/><Relationship Id="rId1598" Type="http://schemas.openxmlformats.org/officeDocument/2006/relationships/hyperlink" Target="https://archive.ph/s6N1n" TargetMode="External"/><Relationship Id="rId1599" Type="http://schemas.openxmlformats.org/officeDocument/2006/relationships/hyperlink" Target="http://www.redeemersd.org/" TargetMode="External"/><Relationship Id="rId1590" Type="http://schemas.openxmlformats.org/officeDocument/2006/relationships/hyperlink" Target="https://archive.ph/NFjaT" TargetMode="External"/><Relationship Id="rId1591" Type="http://schemas.openxmlformats.org/officeDocument/2006/relationships/hyperlink" Target="http://www.redeemersd.org/" TargetMode="External"/><Relationship Id="rId1592" Type="http://schemas.openxmlformats.org/officeDocument/2006/relationships/hyperlink" Target="https://archive.ph/s6N1n" TargetMode="External"/><Relationship Id="rId1593" Type="http://schemas.openxmlformats.org/officeDocument/2006/relationships/hyperlink" Target="http://www.redeemersd.org/" TargetMode="External"/><Relationship Id="rId1594" Type="http://schemas.openxmlformats.org/officeDocument/2006/relationships/hyperlink" Target="https://archive.ph/s6N1n" TargetMode="External"/><Relationship Id="rId1595" Type="http://schemas.openxmlformats.org/officeDocument/2006/relationships/hyperlink" Target="http://www.redeemersd.org/" TargetMode="External"/><Relationship Id="rId1596" Type="http://schemas.openxmlformats.org/officeDocument/2006/relationships/hyperlink" Target="https://archive.ph/s6N1n" TargetMode="External"/><Relationship Id="rId1597" Type="http://schemas.openxmlformats.org/officeDocument/2006/relationships/hyperlink" Target="http://www.redeemersd.org/" TargetMode="External"/><Relationship Id="rId1587" Type="http://schemas.openxmlformats.org/officeDocument/2006/relationships/hyperlink" Target="http://www.redeemeroc.org/" TargetMode="External"/><Relationship Id="rId1588" Type="http://schemas.openxmlformats.org/officeDocument/2006/relationships/hyperlink" Target="https://archive.ph/NFjaT" TargetMode="External"/><Relationship Id="rId1589" Type="http://schemas.openxmlformats.org/officeDocument/2006/relationships/hyperlink" Target="http://www.redeemeroc.org/" TargetMode="External"/><Relationship Id="rId998" Type="http://schemas.openxmlformats.org/officeDocument/2006/relationships/hyperlink" Target="https://drive.google.com/file/d/1QpRcHKuArfgRTQeVcBAw7eG_jz2qWiAm/view?usp=drive_link" TargetMode="External"/><Relationship Id="rId997" Type="http://schemas.openxmlformats.org/officeDocument/2006/relationships/hyperlink" Target="http://fpcschdy.org/" TargetMode="External"/><Relationship Id="rId996" Type="http://schemas.openxmlformats.org/officeDocument/2006/relationships/hyperlink" Target="https://drive.google.com/file/d/1QpRcHKuArfgRTQeVcBAw7eG_jz2qWiAm/view?usp=drive_link" TargetMode="External"/><Relationship Id="rId995" Type="http://schemas.openxmlformats.org/officeDocument/2006/relationships/hyperlink" Target="http://fpcschdy.org/" TargetMode="External"/><Relationship Id="rId999" Type="http://schemas.openxmlformats.org/officeDocument/2006/relationships/hyperlink" Target="http://fpcschdy.org/" TargetMode="External"/><Relationship Id="rId990" Type="http://schemas.openxmlformats.org/officeDocument/2006/relationships/hyperlink" Target="https://archive.ph/mSsll" TargetMode="External"/><Relationship Id="rId1580" Type="http://schemas.openxmlformats.org/officeDocument/2006/relationships/hyperlink" Target="https://archive.ph/RWFyc" TargetMode="External"/><Relationship Id="rId1581" Type="http://schemas.openxmlformats.org/officeDocument/2006/relationships/hyperlink" Target="http://www.newlifelamesa.org/" TargetMode="External"/><Relationship Id="rId1582" Type="http://schemas.openxmlformats.org/officeDocument/2006/relationships/hyperlink" Target="https://archive.is/6gX6E" TargetMode="External"/><Relationship Id="rId994" Type="http://schemas.openxmlformats.org/officeDocument/2006/relationships/hyperlink" Target="https://archive.ph/wip/dIlZv" TargetMode="External"/><Relationship Id="rId1583" Type="http://schemas.openxmlformats.org/officeDocument/2006/relationships/hyperlink" Target="http://www.redeemeroc.org/" TargetMode="External"/><Relationship Id="rId993" Type="http://schemas.openxmlformats.org/officeDocument/2006/relationships/hyperlink" Target="http://www.newcityac.org/" TargetMode="External"/><Relationship Id="rId1584" Type="http://schemas.openxmlformats.org/officeDocument/2006/relationships/hyperlink" Target="https://archive.ph/NFjaT" TargetMode="External"/><Relationship Id="rId992" Type="http://schemas.openxmlformats.org/officeDocument/2006/relationships/hyperlink" Target="https://archive.ph/mSsll" TargetMode="External"/><Relationship Id="rId1585" Type="http://schemas.openxmlformats.org/officeDocument/2006/relationships/hyperlink" Target="http://www.redeemeroc.org/" TargetMode="External"/><Relationship Id="rId991" Type="http://schemas.openxmlformats.org/officeDocument/2006/relationships/hyperlink" Target="http://www.midtownfellowship.org/" TargetMode="External"/><Relationship Id="rId1586" Type="http://schemas.openxmlformats.org/officeDocument/2006/relationships/hyperlink" Target="https://archive.ph/NFjaT" TargetMode="External"/><Relationship Id="rId1532" Type="http://schemas.openxmlformats.org/officeDocument/2006/relationships/hyperlink" Target="https://drive.google.com/file/d/1dRW8dbjutt6RZHltJ7oNs62dZDyTjNEY/view?usp=drive_link" TargetMode="External"/><Relationship Id="rId1533" Type="http://schemas.openxmlformats.org/officeDocument/2006/relationships/hyperlink" Target="http://www.saintpats.church/" TargetMode="External"/><Relationship Id="rId1534" Type="http://schemas.openxmlformats.org/officeDocument/2006/relationships/hyperlink" Target="https://drive.google.com/file/d/1dRW8dbjutt6RZHltJ7oNs62dZDyTjNEY/view?usp=drive_link" TargetMode="External"/><Relationship Id="rId1535" Type="http://schemas.openxmlformats.org/officeDocument/2006/relationships/hyperlink" Target="http://www.saintpats.church/" TargetMode="External"/><Relationship Id="rId1536" Type="http://schemas.openxmlformats.org/officeDocument/2006/relationships/hyperlink" Target="https://drive.google.com/file/d/1dRW8dbjutt6RZHltJ7oNs62dZDyTjNEY/view?usp=drive_link" TargetMode="External"/><Relationship Id="rId1537" Type="http://schemas.openxmlformats.org/officeDocument/2006/relationships/hyperlink" Target="http://www.saintpats.church/" TargetMode="External"/><Relationship Id="rId1538" Type="http://schemas.openxmlformats.org/officeDocument/2006/relationships/hyperlink" Target="https://drive.google.com/file/d/1dRW8dbjutt6RZHltJ7oNs62dZDyTjNEY/view?usp=drive_link" TargetMode="External"/><Relationship Id="rId1539" Type="http://schemas.openxmlformats.org/officeDocument/2006/relationships/hyperlink" Target="http://www.saintpats.church/" TargetMode="External"/><Relationship Id="rId949" Type="http://schemas.openxmlformats.org/officeDocument/2006/relationships/hyperlink" Target="http://www.christcommunity.org/" TargetMode="External"/><Relationship Id="rId948" Type="http://schemas.openxmlformats.org/officeDocument/2006/relationships/hyperlink" Target="https://archive.ph/WYvSA" TargetMode="External"/><Relationship Id="rId943" Type="http://schemas.openxmlformats.org/officeDocument/2006/relationships/hyperlink" Target="http://www.christcommunity.org/" TargetMode="External"/><Relationship Id="rId942" Type="http://schemas.openxmlformats.org/officeDocument/2006/relationships/hyperlink" Target="https://archive.ph/Tl8Ab" TargetMode="External"/><Relationship Id="rId941" Type="http://schemas.openxmlformats.org/officeDocument/2006/relationships/hyperlink" Target="http://restorationcommunity.net/" TargetMode="External"/><Relationship Id="rId940" Type="http://schemas.openxmlformats.org/officeDocument/2006/relationships/hyperlink" Target="https://archive.ph/Tl8Ab" TargetMode="External"/><Relationship Id="rId947" Type="http://schemas.openxmlformats.org/officeDocument/2006/relationships/hyperlink" Target="http://www.christcommunity.org/" TargetMode="External"/><Relationship Id="rId946" Type="http://schemas.openxmlformats.org/officeDocument/2006/relationships/hyperlink" Target="https://archive.ph/WYvSA" TargetMode="External"/><Relationship Id="rId945" Type="http://schemas.openxmlformats.org/officeDocument/2006/relationships/hyperlink" Target="http://www.christcommunity.org/" TargetMode="External"/><Relationship Id="rId944" Type="http://schemas.openxmlformats.org/officeDocument/2006/relationships/hyperlink" Target="https://archive.ph/WYvSA" TargetMode="External"/><Relationship Id="rId1530" Type="http://schemas.openxmlformats.org/officeDocument/2006/relationships/hyperlink" Target="https://drive.google.com/file/d/1dRW8dbjutt6RZHltJ7oNs62dZDyTjNEY/view?usp=drive_link" TargetMode="External"/><Relationship Id="rId1531" Type="http://schemas.openxmlformats.org/officeDocument/2006/relationships/hyperlink" Target="http://www.saintpats.church/" TargetMode="External"/><Relationship Id="rId1521" Type="http://schemas.openxmlformats.org/officeDocument/2006/relationships/hyperlink" Target="http://gpchurchdenver.org/" TargetMode="External"/><Relationship Id="rId1522" Type="http://schemas.openxmlformats.org/officeDocument/2006/relationships/hyperlink" Target="https://archive.ph/fhNXP" TargetMode="External"/><Relationship Id="rId1523" Type="http://schemas.openxmlformats.org/officeDocument/2006/relationships/hyperlink" Target="http://www.gracefortcollins.org/" TargetMode="External"/><Relationship Id="rId1524" Type="http://schemas.openxmlformats.org/officeDocument/2006/relationships/hyperlink" Target="https://archive.ph/DkIiM" TargetMode="External"/><Relationship Id="rId1525" Type="http://schemas.openxmlformats.org/officeDocument/2006/relationships/hyperlink" Target="http://www.gracefortcollins.org/" TargetMode="External"/><Relationship Id="rId1526" Type="http://schemas.openxmlformats.org/officeDocument/2006/relationships/hyperlink" Target="https://archive.ph/DkIiM" TargetMode="External"/><Relationship Id="rId1527" Type="http://schemas.openxmlformats.org/officeDocument/2006/relationships/hyperlink" Target="http://www.rmpca.org/" TargetMode="External"/><Relationship Id="rId1528" Type="http://schemas.openxmlformats.org/officeDocument/2006/relationships/hyperlink" Target="https://archive.ph/ZjofY" TargetMode="External"/><Relationship Id="rId1529" Type="http://schemas.openxmlformats.org/officeDocument/2006/relationships/hyperlink" Target="http://www.saintpats.church/" TargetMode="External"/><Relationship Id="rId939" Type="http://schemas.openxmlformats.org/officeDocument/2006/relationships/hyperlink" Target="http://restorationcommunity.net/" TargetMode="External"/><Relationship Id="rId938" Type="http://schemas.openxmlformats.org/officeDocument/2006/relationships/hyperlink" Target="https://archive.ph/Tl8Ab" TargetMode="External"/><Relationship Id="rId937" Type="http://schemas.openxmlformats.org/officeDocument/2006/relationships/hyperlink" Target="http://restorationcommunity.net/" TargetMode="External"/><Relationship Id="rId932" Type="http://schemas.openxmlformats.org/officeDocument/2006/relationships/hyperlink" Target="https://archive.ph/eH6Ce" TargetMode="External"/><Relationship Id="rId931" Type="http://schemas.openxmlformats.org/officeDocument/2006/relationships/hyperlink" Target="http://www.oldorchardchurch.org/" TargetMode="External"/><Relationship Id="rId930" Type="http://schemas.openxmlformats.org/officeDocument/2006/relationships/hyperlink" Target="https://archive.ph/1WYlK" TargetMode="External"/><Relationship Id="rId936" Type="http://schemas.openxmlformats.org/officeDocument/2006/relationships/hyperlink" Target="https://archive.ph/Tl8Ab" TargetMode="External"/><Relationship Id="rId935" Type="http://schemas.openxmlformats.org/officeDocument/2006/relationships/hyperlink" Target="http://restorationcommunity.net/" TargetMode="External"/><Relationship Id="rId934" Type="http://schemas.openxmlformats.org/officeDocument/2006/relationships/hyperlink" Target="https://archive.ph/eH6Ce" TargetMode="External"/><Relationship Id="rId933" Type="http://schemas.openxmlformats.org/officeDocument/2006/relationships/hyperlink" Target="http://www.oldorchardchurch.org/" TargetMode="External"/><Relationship Id="rId1520" Type="http://schemas.openxmlformats.org/officeDocument/2006/relationships/hyperlink" Target="https://archive.ph/fhNXP" TargetMode="External"/><Relationship Id="rId1554" Type="http://schemas.openxmlformats.org/officeDocument/2006/relationships/hyperlink" Target="https://archive.ph/YrucF" TargetMode="External"/><Relationship Id="rId1555" Type="http://schemas.openxmlformats.org/officeDocument/2006/relationships/hyperlink" Target="http://www.v7pc.org/" TargetMode="External"/><Relationship Id="rId1556" Type="http://schemas.openxmlformats.org/officeDocument/2006/relationships/hyperlink" Target="https://archive.ph/YrucF" TargetMode="External"/><Relationship Id="rId1557" Type="http://schemas.openxmlformats.org/officeDocument/2006/relationships/hyperlink" Target="http://www.v7pc.org/" TargetMode="External"/><Relationship Id="rId1558" Type="http://schemas.openxmlformats.org/officeDocument/2006/relationships/hyperlink" Target="https://archive.ph/YrucF" TargetMode="External"/><Relationship Id="rId1559" Type="http://schemas.openxmlformats.org/officeDocument/2006/relationships/hyperlink" Target="http://waypointcos.org/" TargetMode="External"/><Relationship Id="rId965" Type="http://schemas.openxmlformats.org/officeDocument/2006/relationships/hyperlink" Target="http://www.christcommunity.org/" TargetMode="External"/><Relationship Id="rId964" Type="http://schemas.openxmlformats.org/officeDocument/2006/relationships/hyperlink" Target="https://archive.ph/WYvSA" TargetMode="External"/><Relationship Id="rId963" Type="http://schemas.openxmlformats.org/officeDocument/2006/relationships/hyperlink" Target="http://www.christcommunity.org/" TargetMode="External"/><Relationship Id="rId962" Type="http://schemas.openxmlformats.org/officeDocument/2006/relationships/hyperlink" Target="https://archive.ph/WYvSA" TargetMode="External"/><Relationship Id="rId969" Type="http://schemas.openxmlformats.org/officeDocument/2006/relationships/hyperlink" Target="http://www.christcommunity.org/" TargetMode="External"/><Relationship Id="rId968" Type="http://schemas.openxmlformats.org/officeDocument/2006/relationships/hyperlink" Target="https://archive.ph/WYvSA" TargetMode="External"/><Relationship Id="rId967" Type="http://schemas.openxmlformats.org/officeDocument/2006/relationships/hyperlink" Target="http://www.christcommunity.org/" TargetMode="External"/><Relationship Id="rId966" Type="http://schemas.openxmlformats.org/officeDocument/2006/relationships/hyperlink" Target="https://archive.ph/WYvSA" TargetMode="External"/><Relationship Id="rId961" Type="http://schemas.openxmlformats.org/officeDocument/2006/relationships/hyperlink" Target="http://www.christcommunity.org/" TargetMode="External"/><Relationship Id="rId1550" Type="http://schemas.openxmlformats.org/officeDocument/2006/relationships/hyperlink" Target="https://archive.ph/YrucF" TargetMode="External"/><Relationship Id="rId960" Type="http://schemas.openxmlformats.org/officeDocument/2006/relationships/hyperlink" Target="https://archive.ph/WYvSA" TargetMode="External"/><Relationship Id="rId1551" Type="http://schemas.openxmlformats.org/officeDocument/2006/relationships/hyperlink" Target="http://www.v7pc.org/" TargetMode="External"/><Relationship Id="rId1552" Type="http://schemas.openxmlformats.org/officeDocument/2006/relationships/hyperlink" Target="https://archive.ph/YrucF" TargetMode="External"/><Relationship Id="rId1553" Type="http://schemas.openxmlformats.org/officeDocument/2006/relationships/hyperlink" Target="http://www.v7pc.org/" TargetMode="External"/><Relationship Id="rId1543" Type="http://schemas.openxmlformats.org/officeDocument/2006/relationships/hyperlink" Target="http://www.v7pc.org/" TargetMode="External"/><Relationship Id="rId1544" Type="http://schemas.openxmlformats.org/officeDocument/2006/relationships/hyperlink" Target="https://archive.ph/YrucF" TargetMode="External"/><Relationship Id="rId1545" Type="http://schemas.openxmlformats.org/officeDocument/2006/relationships/hyperlink" Target="http://www.v7pc.org/" TargetMode="External"/><Relationship Id="rId1546" Type="http://schemas.openxmlformats.org/officeDocument/2006/relationships/hyperlink" Target="https://archive.ph/YrucF" TargetMode="External"/><Relationship Id="rId1547" Type="http://schemas.openxmlformats.org/officeDocument/2006/relationships/hyperlink" Target="http://www.v7pc.org/" TargetMode="External"/><Relationship Id="rId1548" Type="http://schemas.openxmlformats.org/officeDocument/2006/relationships/hyperlink" Target="https://archive.ph/YrucF" TargetMode="External"/><Relationship Id="rId1549" Type="http://schemas.openxmlformats.org/officeDocument/2006/relationships/hyperlink" Target="http://www.v7pc.org/" TargetMode="External"/><Relationship Id="rId959" Type="http://schemas.openxmlformats.org/officeDocument/2006/relationships/hyperlink" Target="http://www.christcommunity.org/" TargetMode="External"/><Relationship Id="rId954" Type="http://schemas.openxmlformats.org/officeDocument/2006/relationships/hyperlink" Target="http://www.aisquith.org/" TargetMode="External"/><Relationship Id="rId953" Type="http://schemas.openxmlformats.org/officeDocument/2006/relationships/hyperlink" Target="http://www.aisquith.org/" TargetMode="External"/><Relationship Id="rId952" Type="http://schemas.openxmlformats.org/officeDocument/2006/relationships/hyperlink" Target="http://www.aisquith.org/" TargetMode="External"/><Relationship Id="rId951" Type="http://schemas.openxmlformats.org/officeDocument/2006/relationships/hyperlink" Target="http://www.aisquith.org/" TargetMode="External"/><Relationship Id="rId958" Type="http://schemas.openxmlformats.org/officeDocument/2006/relationships/hyperlink" Target="https://archive.ph/WYvSA" TargetMode="External"/><Relationship Id="rId957" Type="http://schemas.openxmlformats.org/officeDocument/2006/relationships/hyperlink" Target="http://www.christcommunity.org/" TargetMode="External"/><Relationship Id="rId956" Type="http://schemas.openxmlformats.org/officeDocument/2006/relationships/hyperlink" Target="https://archive.ph/WYvSA" TargetMode="External"/><Relationship Id="rId955" Type="http://schemas.openxmlformats.org/officeDocument/2006/relationships/hyperlink" Target="http://www.christcommunity.org/" TargetMode="External"/><Relationship Id="rId950" Type="http://schemas.openxmlformats.org/officeDocument/2006/relationships/hyperlink" Target="https://archive.ph/WYvSA" TargetMode="External"/><Relationship Id="rId1540" Type="http://schemas.openxmlformats.org/officeDocument/2006/relationships/hyperlink" Target="https://drive.google.com/file/d/1I5h6SgpxtjPyEks5qUu58qVeMgeSRPrx/view?usp=drive_link" TargetMode="External"/><Relationship Id="rId1541" Type="http://schemas.openxmlformats.org/officeDocument/2006/relationships/hyperlink" Target="http://www.v7pc.org/" TargetMode="External"/><Relationship Id="rId1542" Type="http://schemas.openxmlformats.org/officeDocument/2006/relationships/hyperlink" Target="https://archive.ph/YrucF" TargetMode="External"/><Relationship Id="rId107" Type="http://schemas.openxmlformats.org/officeDocument/2006/relationships/hyperlink" Target="http://www.resurrectiongvl.com/" TargetMode="External"/><Relationship Id="rId106" Type="http://schemas.openxmlformats.org/officeDocument/2006/relationships/hyperlink" Target="https://archive.is/6HNi6" TargetMode="External"/><Relationship Id="rId105" Type="http://schemas.openxmlformats.org/officeDocument/2006/relationships/hyperlink" Target="http://www.resurrectiongvl.com/" TargetMode="External"/><Relationship Id="rId104" Type="http://schemas.openxmlformats.org/officeDocument/2006/relationships/hyperlink" Target="https://archive.is/6HNi6" TargetMode="External"/><Relationship Id="rId109" Type="http://schemas.openxmlformats.org/officeDocument/2006/relationships/hyperlink" Target="http://wmpres.com/" TargetMode="External"/><Relationship Id="rId108" Type="http://schemas.openxmlformats.org/officeDocument/2006/relationships/hyperlink" Target="https://archive.is/6HNi6" TargetMode="External"/><Relationship Id="rId2020" Type="http://schemas.openxmlformats.org/officeDocument/2006/relationships/hyperlink" Target="https://archive.is/sjwfL" TargetMode="External"/><Relationship Id="rId2021" Type="http://schemas.openxmlformats.org/officeDocument/2006/relationships/hyperlink" Target="http://friendofsinners.org/" TargetMode="External"/><Relationship Id="rId2022" Type="http://schemas.openxmlformats.org/officeDocument/2006/relationships/hyperlink" Target="https://archive.ph/lWPQ4" TargetMode="External"/><Relationship Id="rId103" Type="http://schemas.openxmlformats.org/officeDocument/2006/relationships/hyperlink" Target="http://www.resurrectiongvl.com/" TargetMode="External"/><Relationship Id="rId2023" Type="http://schemas.openxmlformats.org/officeDocument/2006/relationships/drawing" Target="../drawings/drawing5.xml"/><Relationship Id="rId102" Type="http://schemas.openxmlformats.org/officeDocument/2006/relationships/hyperlink" Target="https://archive.is/6HNi6" TargetMode="External"/><Relationship Id="rId101" Type="http://schemas.openxmlformats.org/officeDocument/2006/relationships/hyperlink" Target="http://www.resurrectiongvl.com/" TargetMode="External"/><Relationship Id="rId100" Type="http://schemas.openxmlformats.org/officeDocument/2006/relationships/hyperlink" Target="https://archive.is/6HNi6" TargetMode="External"/><Relationship Id="rId2016" Type="http://schemas.openxmlformats.org/officeDocument/2006/relationships/hyperlink" Target="https://archive.ph/9oMHN" TargetMode="External"/><Relationship Id="rId2017" Type="http://schemas.openxmlformats.org/officeDocument/2006/relationships/hyperlink" Target="http://www.redeemerjc.com/" TargetMode="External"/><Relationship Id="rId2018" Type="http://schemas.openxmlformats.org/officeDocument/2006/relationships/hyperlink" Target="https://archive.ph/9oMHN" TargetMode="External"/><Relationship Id="rId2019" Type="http://schemas.openxmlformats.org/officeDocument/2006/relationships/hyperlink" Target="http://www.wpcjc.org/" TargetMode="External"/><Relationship Id="rId2010" Type="http://schemas.openxmlformats.org/officeDocument/2006/relationships/hyperlink" Target="https://archive.ph/9oMHN" TargetMode="External"/><Relationship Id="rId2011" Type="http://schemas.openxmlformats.org/officeDocument/2006/relationships/hyperlink" Target="http://www.redeemerjc.com/" TargetMode="External"/><Relationship Id="rId2012" Type="http://schemas.openxmlformats.org/officeDocument/2006/relationships/hyperlink" Target="https://archive.ph/9oMHN" TargetMode="External"/><Relationship Id="rId2013" Type="http://schemas.openxmlformats.org/officeDocument/2006/relationships/hyperlink" Target="http://www.redeemerjc.com/" TargetMode="External"/><Relationship Id="rId2014" Type="http://schemas.openxmlformats.org/officeDocument/2006/relationships/hyperlink" Target="https://archive.ph/9oMHN" TargetMode="External"/><Relationship Id="rId2015" Type="http://schemas.openxmlformats.org/officeDocument/2006/relationships/hyperlink" Target="http://www.redeemerjc.com/" TargetMode="External"/><Relationship Id="rId129" Type="http://schemas.openxmlformats.org/officeDocument/2006/relationships/hyperlink" Target="http://slchurch.net/" TargetMode="External"/><Relationship Id="rId128" Type="http://schemas.openxmlformats.org/officeDocument/2006/relationships/hyperlink" Target="https://archive.ph/5R9lI" TargetMode="External"/><Relationship Id="rId127" Type="http://schemas.openxmlformats.org/officeDocument/2006/relationships/hyperlink" Target="http://slchurch.net/" TargetMode="External"/><Relationship Id="rId126" Type="http://schemas.openxmlformats.org/officeDocument/2006/relationships/hyperlink" Target="https://archive.ph/5R9lI" TargetMode="External"/><Relationship Id="rId121" Type="http://schemas.openxmlformats.org/officeDocument/2006/relationships/hyperlink" Target="http://www.northcrosschurch.com/" TargetMode="External"/><Relationship Id="rId120" Type="http://schemas.openxmlformats.org/officeDocument/2006/relationships/hyperlink" Target="https://archive.ph/18MeP" TargetMode="External"/><Relationship Id="rId125" Type="http://schemas.openxmlformats.org/officeDocument/2006/relationships/hyperlink" Target="http://slchurch.net/" TargetMode="External"/><Relationship Id="rId124" Type="http://schemas.openxmlformats.org/officeDocument/2006/relationships/hyperlink" Target="https://archive.ph/5R9lI" TargetMode="External"/><Relationship Id="rId123" Type="http://schemas.openxmlformats.org/officeDocument/2006/relationships/hyperlink" Target="http://slchurch.net/" TargetMode="External"/><Relationship Id="rId122" Type="http://schemas.openxmlformats.org/officeDocument/2006/relationships/hyperlink" Target="https://drive.google.com/file/d/1YzFtnpmEyMNixpXKNppWOngZeWNVmADu/view?usp=drive_link" TargetMode="External"/><Relationship Id="rId118" Type="http://schemas.openxmlformats.org/officeDocument/2006/relationships/hyperlink" Target="https://archive.ph/18MeP" TargetMode="External"/><Relationship Id="rId117" Type="http://schemas.openxmlformats.org/officeDocument/2006/relationships/hyperlink" Target="http://www.northcrosschurch.com/" TargetMode="External"/><Relationship Id="rId116" Type="http://schemas.openxmlformats.org/officeDocument/2006/relationships/hyperlink" Target="https://archive.ph/18MeP" TargetMode="External"/><Relationship Id="rId115" Type="http://schemas.openxmlformats.org/officeDocument/2006/relationships/hyperlink" Target="http://www.northcrosschurch.com/" TargetMode="External"/><Relationship Id="rId119" Type="http://schemas.openxmlformats.org/officeDocument/2006/relationships/hyperlink" Target="http://www.northcrosschurch.com/" TargetMode="External"/><Relationship Id="rId110" Type="http://schemas.openxmlformats.org/officeDocument/2006/relationships/hyperlink" Target="https://archive.ph/4RFpS" TargetMode="External"/><Relationship Id="rId114" Type="http://schemas.openxmlformats.org/officeDocument/2006/relationships/hyperlink" Target="https://archive.ph/18MeP" TargetMode="External"/><Relationship Id="rId113" Type="http://schemas.openxmlformats.org/officeDocument/2006/relationships/hyperlink" Target="http://www.northcrosschurch.com/" TargetMode="External"/><Relationship Id="rId112" Type="http://schemas.openxmlformats.org/officeDocument/2006/relationships/hyperlink" Target="https://archive.ph/cg0Pg" TargetMode="External"/><Relationship Id="rId111" Type="http://schemas.openxmlformats.org/officeDocument/2006/relationships/hyperlink" Target="http://lighthousechurch.ca/" TargetMode="External"/><Relationship Id="rId2005" Type="http://schemas.openxmlformats.org/officeDocument/2006/relationships/hyperlink" Target="http://www.redeemermontclair.com/" TargetMode="External"/><Relationship Id="rId2006" Type="http://schemas.openxmlformats.org/officeDocument/2006/relationships/hyperlink" Target="https://archive.ph/gk9L6" TargetMode="External"/><Relationship Id="rId2007" Type="http://schemas.openxmlformats.org/officeDocument/2006/relationships/hyperlink" Target="http://redeemerhudson.com/" TargetMode="External"/><Relationship Id="rId2008" Type="http://schemas.openxmlformats.org/officeDocument/2006/relationships/hyperlink" Target="https://archive.ph/UaiWh" TargetMode="External"/><Relationship Id="rId2009" Type="http://schemas.openxmlformats.org/officeDocument/2006/relationships/hyperlink" Target="http://www.redeemerjc.com/" TargetMode="External"/><Relationship Id="rId2000" Type="http://schemas.openxmlformats.org/officeDocument/2006/relationships/hyperlink" Target="https://archive.ph/gk9L6" TargetMode="External"/><Relationship Id="rId2001" Type="http://schemas.openxmlformats.org/officeDocument/2006/relationships/hyperlink" Target="http://www.redeemermontclair.com/" TargetMode="External"/><Relationship Id="rId2002" Type="http://schemas.openxmlformats.org/officeDocument/2006/relationships/hyperlink" Target="https://archive.ph/gk9L6" TargetMode="External"/><Relationship Id="rId2003" Type="http://schemas.openxmlformats.org/officeDocument/2006/relationships/hyperlink" Target="http://www.redeemermontclair.com/" TargetMode="External"/><Relationship Id="rId2004" Type="http://schemas.openxmlformats.org/officeDocument/2006/relationships/hyperlink" Target="https://archive.ph/gk9L6" TargetMode="External"/><Relationship Id="rId1610" Type="http://schemas.openxmlformats.org/officeDocument/2006/relationships/hyperlink" Target="https://archive.ph/HsR2V" TargetMode="External"/><Relationship Id="rId1611" Type="http://schemas.openxmlformats.org/officeDocument/2006/relationships/hyperlink" Target="http://www.trinitypresoc.org/" TargetMode="External"/><Relationship Id="rId1612" Type="http://schemas.openxmlformats.org/officeDocument/2006/relationships/hyperlink" Target="https://archive.ph/HsR2V" TargetMode="External"/><Relationship Id="rId1613" Type="http://schemas.openxmlformats.org/officeDocument/2006/relationships/hyperlink" Target="http://www.trinitysd.org/" TargetMode="External"/><Relationship Id="rId1614" Type="http://schemas.openxmlformats.org/officeDocument/2006/relationships/hyperlink" Target="https://archive.ph/HESMK" TargetMode="External"/><Relationship Id="rId1615" Type="http://schemas.openxmlformats.org/officeDocument/2006/relationships/hyperlink" Target="http://www.crpc.org/" TargetMode="External"/><Relationship Id="rId1616" Type="http://schemas.openxmlformats.org/officeDocument/2006/relationships/hyperlink" Target="https://archive.ph/YOriV" TargetMode="External"/><Relationship Id="rId907" Type="http://schemas.openxmlformats.org/officeDocument/2006/relationships/hyperlink" Target="http://redeemerws.com/" TargetMode="External"/><Relationship Id="rId1617" Type="http://schemas.openxmlformats.org/officeDocument/2006/relationships/hyperlink" Target="http://www.floridacoastchurch.org/" TargetMode="External"/><Relationship Id="rId906" Type="http://schemas.openxmlformats.org/officeDocument/2006/relationships/hyperlink" Target="https://archive.ph/U2PVF" TargetMode="External"/><Relationship Id="rId1618" Type="http://schemas.openxmlformats.org/officeDocument/2006/relationships/hyperlink" Target="https://archive.ph/NcGnF" TargetMode="External"/><Relationship Id="rId905" Type="http://schemas.openxmlformats.org/officeDocument/2006/relationships/hyperlink" Target="http://redeemerws.com/" TargetMode="External"/><Relationship Id="rId1619" Type="http://schemas.openxmlformats.org/officeDocument/2006/relationships/hyperlink" Target="http://www.parkroadpres.org/" TargetMode="External"/><Relationship Id="rId904" Type="http://schemas.openxmlformats.org/officeDocument/2006/relationships/hyperlink" Target="https://archive.ph/U2PVF" TargetMode="External"/><Relationship Id="rId909" Type="http://schemas.openxmlformats.org/officeDocument/2006/relationships/hyperlink" Target="http://redeemerws.com/" TargetMode="External"/><Relationship Id="rId908" Type="http://schemas.openxmlformats.org/officeDocument/2006/relationships/hyperlink" Target="https://archive.ph/U2PVF" TargetMode="External"/><Relationship Id="rId903" Type="http://schemas.openxmlformats.org/officeDocument/2006/relationships/hyperlink" Target="http://redeemerws.com/" TargetMode="External"/><Relationship Id="rId902" Type="http://schemas.openxmlformats.org/officeDocument/2006/relationships/hyperlink" Target="https://archive.ph/U2PVF" TargetMode="External"/><Relationship Id="rId901" Type="http://schemas.openxmlformats.org/officeDocument/2006/relationships/hyperlink" Target="http://redeemerws.com/" TargetMode="External"/><Relationship Id="rId900" Type="http://schemas.openxmlformats.org/officeDocument/2006/relationships/hyperlink" Target="https://archive.ph/CraZU" TargetMode="External"/><Relationship Id="rId1600" Type="http://schemas.openxmlformats.org/officeDocument/2006/relationships/hyperlink" Target="https://archive.ph/s6N1n" TargetMode="External"/><Relationship Id="rId1601" Type="http://schemas.openxmlformats.org/officeDocument/2006/relationships/hyperlink" Target="http://www.redeemersd.org/" TargetMode="External"/><Relationship Id="rId1602" Type="http://schemas.openxmlformats.org/officeDocument/2006/relationships/hyperlink" Target="https://archive.ph/s6N1n" TargetMode="External"/><Relationship Id="rId1603" Type="http://schemas.openxmlformats.org/officeDocument/2006/relationships/hyperlink" Target="http://resurrectionsd.com/" TargetMode="External"/><Relationship Id="rId1604" Type="http://schemas.openxmlformats.org/officeDocument/2006/relationships/hyperlink" Target="https://archive.ph/BClnE" TargetMode="External"/><Relationship Id="rId1605" Type="http://schemas.openxmlformats.org/officeDocument/2006/relationships/hyperlink" Target="http://resurrectionsd.com/" TargetMode="External"/><Relationship Id="rId1606" Type="http://schemas.openxmlformats.org/officeDocument/2006/relationships/hyperlink" Target="https://archive.ph/BClnE" TargetMode="External"/><Relationship Id="rId1607" Type="http://schemas.openxmlformats.org/officeDocument/2006/relationships/hyperlink" Target="http://servantchurchsd.org/" TargetMode="External"/><Relationship Id="rId1608" Type="http://schemas.openxmlformats.org/officeDocument/2006/relationships/hyperlink" Target="https://archive.ph/11ncr" TargetMode="External"/><Relationship Id="rId1609" Type="http://schemas.openxmlformats.org/officeDocument/2006/relationships/hyperlink" Target="http://www.trinitypresoc.org/" TargetMode="External"/><Relationship Id="rId1631" Type="http://schemas.openxmlformats.org/officeDocument/2006/relationships/hyperlink" Target="http://www.allsaintsaustin.org/" TargetMode="External"/><Relationship Id="rId1632" Type="http://schemas.openxmlformats.org/officeDocument/2006/relationships/hyperlink" Target="https://archive.ph/mDKP0" TargetMode="External"/><Relationship Id="rId1633" Type="http://schemas.openxmlformats.org/officeDocument/2006/relationships/hyperlink" Target="http://www.allsaintsaustin.org/" TargetMode="External"/><Relationship Id="rId1634" Type="http://schemas.openxmlformats.org/officeDocument/2006/relationships/hyperlink" Target="https://archive.ph/mDKP0" TargetMode="External"/><Relationship Id="rId1635" Type="http://schemas.openxmlformats.org/officeDocument/2006/relationships/hyperlink" Target="http://www.allsaintsaustin.org/" TargetMode="External"/><Relationship Id="rId1636" Type="http://schemas.openxmlformats.org/officeDocument/2006/relationships/hyperlink" Target="https://archive.ph/mDKP0" TargetMode="External"/><Relationship Id="rId1637" Type="http://schemas.openxmlformats.org/officeDocument/2006/relationships/hyperlink" Target="http://www.allsaintsaustin.org/" TargetMode="External"/><Relationship Id="rId1638" Type="http://schemas.openxmlformats.org/officeDocument/2006/relationships/hyperlink" Target="https://archive.ph/mDKP0" TargetMode="External"/><Relationship Id="rId929" Type="http://schemas.openxmlformats.org/officeDocument/2006/relationships/hyperlink" Target="http://www.newcitysouth.org/" TargetMode="External"/><Relationship Id="rId1639" Type="http://schemas.openxmlformats.org/officeDocument/2006/relationships/hyperlink" Target="http://www.allsaintsaustin.org/" TargetMode="External"/><Relationship Id="rId928" Type="http://schemas.openxmlformats.org/officeDocument/2006/relationships/hyperlink" Target="https://archive.ph/1WYlK" TargetMode="External"/><Relationship Id="rId927" Type="http://schemas.openxmlformats.org/officeDocument/2006/relationships/hyperlink" Target="http://www.newcitysouth.org/" TargetMode="External"/><Relationship Id="rId926" Type="http://schemas.openxmlformats.org/officeDocument/2006/relationships/hyperlink" Target="https://archive.ph/1WYlK" TargetMode="External"/><Relationship Id="rId921" Type="http://schemas.openxmlformats.org/officeDocument/2006/relationships/hyperlink" Target="http://www.newcitysouth.org/" TargetMode="External"/><Relationship Id="rId920" Type="http://schemas.openxmlformats.org/officeDocument/2006/relationships/hyperlink" Target="https://archive.ph/1WYlK" TargetMode="External"/><Relationship Id="rId925" Type="http://schemas.openxmlformats.org/officeDocument/2006/relationships/hyperlink" Target="http://www.newcitysouth.org/" TargetMode="External"/><Relationship Id="rId924" Type="http://schemas.openxmlformats.org/officeDocument/2006/relationships/hyperlink" Target="https://archive.ph/1WYlK" TargetMode="External"/><Relationship Id="rId923" Type="http://schemas.openxmlformats.org/officeDocument/2006/relationships/hyperlink" Target="http://www.newcitysouth.org/" TargetMode="External"/><Relationship Id="rId922" Type="http://schemas.openxmlformats.org/officeDocument/2006/relationships/hyperlink" Target="https://archive.ph/1WYlK" TargetMode="External"/><Relationship Id="rId1630" Type="http://schemas.openxmlformats.org/officeDocument/2006/relationships/hyperlink" Target="https://archive.ph/mDKP0" TargetMode="External"/><Relationship Id="rId1620" Type="http://schemas.openxmlformats.org/officeDocument/2006/relationships/hyperlink" Target="https://archive.ph/PMKde" TargetMode="External"/><Relationship Id="rId1621" Type="http://schemas.openxmlformats.org/officeDocument/2006/relationships/hyperlink" Target="http://www.riovistachurch.com/" TargetMode="External"/><Relationship Id="rId1622" Type="http://schemas.openxmlformats.org/officeDocument/2006/relationships/hyperlink" Target="https://archive.ph/soY5Z" TargetMode="External"/><Relationship Id="rId1623" Type="http://schemas.openxmlformats.org/officeDocument/2006/relationships/hyperlink" Target="http://www.riovistachurch.com/" TargetMode="External"/><Relationship Id="rId1624" Type="http://schemas.openxmlformats.org/officeDocument/2006/relationships/hyperlink" Target="https://archive.ph/soY5Z" TargetMode="External"/><Relationship Id="rId1625" Type="http://schemas.openxmlformats.org/officeDocument/2006/relationships/hyperlink" Target="http://www.riovistachurch.com/" TargetMode="External"/><Relationship Id="rId1626" Type="http://schemas.openxmlformats.org/officeDocument/2006/relationships/hyperlink" Target="https://archive.ph/soY5Z" TargetMode="External"/><Relationship Id="rId1627" Type="http://schemas.openxmlformats.org/officeDocument/2006/relationships/hyperlink" Target="http://www.riovistachurch.com/" TargetMode="External"/><Relationship Id="rId918" Type="http://schemas.openxmlformats.org/officeDocument/2006/relationships/hyperlink" Target="https://archive.ph/7ZSKo" TargetMode="External"/><Relationship Id="rId1628" Type="http://schemas.openxmlformats.org/officeDocument/2006/relationships/hyperlink" Target="https://archive.ph/soY5Z" TargetMode="External"/><Relationship Id="rId917" Type="http://schemas.openxmlformats.org/officeDocument/2006/relationships/hyperlink" Target="http://www.graceformadison.com/" TargetMode="External"/><Relationship Id="rId1629" Type="http://schemas.openxmlformats.org/officeDocument/2006/relationships/hyperlink" Target="http://www.allsaintsaustin.org/" TargetMode="External"/><Relationship Id="rId916" Type="http://schemas.openxmlformats.org/officeDocument/2006/relationships/hyperlink" Target="https://archive.ph/nB8Dh" TargetMode="External"/><Relationship Id="rId915" Type="http://schemas.openxmlformats.org/officeDocument/2006/relationships/hyperlink" Target="http://www.uptowncommunitychurch.com/" TargetMode="External"/><Relationship Id="rId919" Type="http://schemas.openxmlformats.org/officeDocument/2006/relationships/hyperlink" Target="http://www.newcitysouth.org/" TargetMode="External"/><Relationship Id="rId910" Type="http://schemas.openxmlformats.org/officeDocument/2006/relationships/hyperlink" Target="https://archive.ph/U2PVF" TargetMode="External"/><Relationship Id="rId914" Type="http://schemas.openxmlformats.org/officeDocument/2006/relationships/hyperlink" Target="https://archive.ph/nB8Dh" TargetMode="External"/><Relationship Id="rId913" Type="http://schemas.openxmlformats.org/officeDocument/2006/relationships/hyperlink" Target="http://www.uptowncommunitychurch.com/" TargetMode="External"/><Relationship Id="rId912" Type="http://schemas.openxmlformats.org/officeDocument/2006/relationships/hyperlink" Target="https://archive.ph/rEEqh" TargetMode="External"/><Relationship Id="rId911" Type="http://schemas.openxmlformats.org/officeDocument/2006/relationships/hyperlink" Target="http://redeemerbk.com/" TargetMode="External"/><Relationship Id="rId1697" Type="http://schemas.openxmlformats.org/officeDocument/2006/relationships/hyperlink" Target="http://graceandpeaceaustin.com/" TargetMode="External"/><Relationship Id="rId1698" Type="http://schemas.openxmlformats.org/officeDocument/2006/relationships/hyperlink" Target="https://archive.ph/gmmQB" TargetMode="External"/><Relationship Id="rId1699" Type="http://schemas.openxmlformats.org/officeDocument/2006/relationships/hyperlink" Target="http://graceandpeaceaustin.com/" TargetMode="External"/><Relationship Id="rId866" Type="http://schemas.openxmlformats.org/officeDocument/2006/relationships/hyperlink" Target="https://archive.ph/Nk6ZM" TargetMode="External"/><Relationship Id="rId865" Type="http://schemas.openxmlformats.org/officeDocument/2006/relationships/hyperlink" Target="http://nscc.live/" TargetMode="External"/><Relationship Id="rId864" Type="http://schemas.openxmlformats.org/officeDocument/2006/relationships/hyperlink" Target="https://archive.ph/UeiFK" TargetMode="External"/><Relationship Id="rId863" Type="http://schemas.openxmlformats.org/officeDocument/2006/relationships/hyperlink" Target="http://www.lfcc.net/" TargetMode="External"/><Relationship Id="rId869" Type="http://schemas.openxmlformats.org/officeDocument/2006/relationships/hyperlink" Target="http://nscc.live/" TargetMode="External"/><Relationship Id="rId868" Type="http://schemas.openxmlformats.org/officeDocument/2006/relationships/hyperlink" Target="https://archive.ph/Nk6ZM" TargetMode="External"/><Relationship Id="rId867" Type="http://schemas.openxmlformats.org/officeDocument/2006/relationships/hyperlink" Target="http://nscc.live/" TargetMode="External"/><Relationship Id="rId1690" Type="http://schemas.openxmlformats.org/officeDocument/2006/relationships/hyperlink" Target="https://archive.ph/ru9qM" TargetMode="External"/><Relationship Id="rId1691" Type="http://schemas.openxmlformats.org/officeDocument/2006/relationships/hyperlink" Target="http://graceandpeaceaustin.com/" TargetMode="External"/><Relationship Id="rId1692" Type="http://schemas.openxmlformats.org/officeDocument/2006/relationships/hyperlink" Target="https://archive.ph/gmmQB" TargetMode="External"/><Relationship Id="rId862" Type="http://schemas.openxmlformats.org/officeDocument/2006/relationships/hyperlink" Target="https://archive.ph/UeiFK" TargetMode="External"/><Relationship Id="rId1693" Type="http://schemas.openxmlformats.org/officeDocument/2006/relationships/hyperlink" Target="http://graceandpeaceaustin.com/" TargetMode="External"/><Relationship Id="rId861" Type="http://schemas.openxmlformats.org/officeDocument/2006/relationships/hyperlink" Target="http://www.lfcc.net/" TargetMode="External"/><Relationship Id="rId1694" Type="http://schemas.openxmlformats.org/officeDocument/2006/relationships/hyperlink" Target="https://archive.ph/gmmQB" TargetMode="External"/><Relationship Id="rId860" Type="http://schemas.openxmlformats.org/officeDocument/2006/relationships/hyperlink" Target="https://archive.ph/UeiFK" TargetMode="External"/><Relationship Id="rId1695" Type="http://schemas.openxmlformats.org/officeDocument/2006/relationships/hyperlink" Target="http://graceandpeaceaustin.com/" TargetMode="External"/><Relationship Id="rId1696" Type="http://schemas.openxmlformats.org/officeDocument/2006/relationships/hyperlink" Target="https://archive.ph/gmmQB" TargetMode="External"/><Relationship Id="rId1686" Type="http://schemas.openxmlformats.org/officeDocument/2006/relationships/hyperlink" Target="https://archive.ph/wnXWN" TargetMode="External"/><Relationship Id="rId1687" Type="http://schemas.openxmlformats.org/officeDocument/2006/relationships/hyperlink" Target="http://www.crosspointeaustin.org/" TargetMode="External"/><Relationship Id="rId1688" Type="http://schemas.openxmlformats.org/officeDocument/2006/relationships/hyperlink" Target="https://archive.ph/hc07t" TargetMode="External"/><Relationship Id="rId1689" Type="http://schemas.openxmlformats.org/officeDocument/2006/relationships/hyperlink" Target="http://www.emmanuelcedarpark.church/" TargetMode="External"/><Relationship Id="rId855" Type="http://schemas.openxmlformats.org/officeDocument/2006/relationships/hyperlink" Target="http://www.lfcc.net/" TargetMode="External"/><Relationship Id="rId854" Type="http://schemas.openxmlformats.org/officeDocument/2006/relationships/hyperlink" Target="https://archive.ph/UeiFK" TargetMode="External"/><Relationship Id="rId853" Type="http://schemas.openxmlformats.org/officeDocument/2006/relationships/hyperlink" Target="http://www.lfcc.net/" TargetMode="External"/><Relationship Id="rId852" Type="http://schemas.openxmlformats.org/officeDocument/2006/relationships/hyperlink" Target="https://archive.ph/UeiFK" TargetMode="External"/><Relationship Id="rId859" Type="http://schemas.openxmlformats.org/officeDocument/2006/relationships/hyperlink" Target="http://www.lfcc.net/" TargetMode="External"/><Relationship Id="rId858" Type="http://schemas.openxmlformats.org/officeDocument/2006/relationships/hyperlink" Target="https://archive.ph/UeiFK" TargetMode="External"/><Relationship Id="rId857" Type="http://schemas.openxmlformats.org/officeDocument/2006/relationships/hyperlink" Target="http://www.lfcc.net/" TargetMode="External"/><Relationship Id="rId856" Type="http://schemas.openxmlformats.org/officeDocument/2006/relationships/hyperlink" Target="https://archive.ph/UeiFK" TargetMode="External"/><Relationship Id="rId1680" Type="http://schemas.openxmlformats.org/officeDocument/2006/relationships/hyperlink" Target="https://archive.ph/ySJm4" TargetMode="External"/><Relationship Id="rId1681" Type="http://schemas.openxmlformats.org/officeDocument/2006/relationships/hyperlink" Target="http://www.christchurchsa.com/" TargetMode="External"/><Relationship Id="rId851" Type="http://schemas.openxmlformats.org/officeDocument/2006/relationships/hyperlink" Target="http://www.lfcc.net/" TargetMode="External"/><Relationship Id="rId1682" Type="http://schemas.openxmlformats.org/officeDocument/2006/relationships/hyperlink" Target="https://archive.ph/ySJm4" TargetMode="External"/><Relationship Id="rId850" Type="http://schemas.openxmlformats.org/officeDocument/2006/relationships/hyperlink" Target="https://archive.ph/UeiFK" TargetMode="External"/><Relationship Id="rId1683" Type="http://schemas.openxmlformats.org/officeDocument/2006/relationships/hyperlink" Target="http://www.ctkaustin.org/" TargetMode="External"/><Relationship Id="rId1684" Type="http://schemas.openxmlformats.org/officeDocument/2006/relationships/hyperlink" Target="https://archive.ph/R0Tz6" TargetMode="External"/><Relationship Id="rId1685" Type="http://schemas.openxmlformats.org/officeDocument/2006/relationships/hyperlink" Target="http://covenantrgv.org/" TargetMode="External"/><Relationship Id="rId888" Type="http://schemas.openxmlformats.org/officeDocument/2006/relationships/hyperlink" Target="https://archive.ph/To4j7" TargetMode="External"/><Relationship Id="rId887" Type="http://schemas.openxmlformats.org/officeDocument/2006/relationships/hyperlink" Target="http://redeemerlsq.com/" TargetMode="External"/><Relationship Id="rId886" Type="http://schemas.openxmlformats.org/officeDocument/2006/relationships/hyperlink" Target="https://archive.ph/To4j7" TargetMode="External"/><Relationship Id="rId885" Type="http://schemas.openxmlformats.org/officeDocument/2006/relationships/hyperlink" Target="http://redeemerlsq.com/" TargetMode="External"/><Relationship Id="rId889" Type="http://schemas.openxmlformats.org/officeDocument/2006/relationships/hyperlink" Target="http://downtown.redeemer.com/" TargetMode="External"/><Relationship Id="rId880" Type="http://schemas.openxmlformats.org/officeDocument/2006/relationships/hyperlink" Target="https://archive.ph/jFClh" TargetMode="External"/><Relationship Id="rId884" Type="http://schemas.openxmlformats.org/officeDocument/2006/relationships/hyperlink" Target="https://archive.ph/To4j7" TargetMode="External"/><Relationship Id="rId883" Type="http://schemas.openxmlformats.org/officeDocument/2006/relationships/hyperlink" Target="http://redeemerlsq.com/" TargetMode="External"/><Relationship Id="rId882" Type="http://schemas.openxmlformats.org/officeDocument/2006/relationships/hyperlink" Target="https://archive.ph/jFClh" TargetMode="External"/><Relationship Id="rId881" Type="http://schemas.openxmlformats.org/officeDocument/2006/relationships/hyperlink" Target="http://www.reh.nyc/" TargetMode="External"/><Relationship Id="rId877" Type="http://schemas.openxmlformats.org/officeDocument/2006/relationships/hyperlink" Target="http://www.reh.nyc/" TargetMode="External"/><Relationship Id="rId876" Type="http://schemas.openxmlformats.org/officeDocument/2006/relationships/hyperlink" Target="https://archive.ph/Nk6ZM" TargetMode="External"/><Relationship Id="rId875" Type="http://schemas.openxmlformats.org/officeDocument/2006/relationships/hyperlink" Target="http://nscc.live/" TargetMode="External"/><Relationship Id="rId874" Type="http://schemas.openxmlformats.org/officeDocument/2006/relationships/hyperlink" Target="https://archive.ph/Nk6ZM" TargetMode="External"/><Relationship Id="rId879" Type="http://schemas.openxmlformats.org/officeDocument/2006/relationships/hyperlink" Target="http://www.reh.nyc/" TargetMode="External"/><Relationship Id="rId878" Type="http://schemas.openxmlformats.org/officeDocument/2006/relationships/hyperlink" Target="https://archive.ph/jFClh" TargetMode="External"/><Relationship Id="rId873" Type="http://schemas.openxmlformats.org/officeDocument/2006/relationships/hyperlink" Target="http://nscc.live/" TargetMode="External"/><Relationship Id="rId872" Type="http://schemas.openxmlformats.org/officeDocument/2006/relationships/hyperlink" Target="https://archive.ph/Nk6ZM" TargetMode="External"/><Relationship Id="rId871" Type="http://schemas.openxmlformats.org/officeDocument/2006/relationships/hyperlink" Target="http://nscc.live/" TargetMode="External"/><Relationship Id="rId870" Type="http://schemas.openxmlformats.org/officeDocument/2006/relationships/hyperlink" Target="https://archive.ph/Nk6ZM" TargetMode="External"/><Relationship Id="rId1653" Type="http://schemas.openxmlformats.org/officeDocument/2006/relationships/hyperlink" Target="http://www.allsaintsaustin.org/" TargetMode="External"/><Relationship Id="rId1654" Type="http://schemas.openxmlformats.org/officeDocument/2006/relationships/hyperlink" Target="https://archive.ph/mDKP0" TargetMode="External"/><Relationship Id="rId1655" Type="http://schemas.openxmlformats.org/officeDocument/2006/relationships/hyperlink" Target="http://www.allsaintsaustin.org/" TargetMode="External"/><Relationship Id="rId1656" Type="http://schemas.openxmlformats.org/officeDocument/2006/relationships/hyperlink" Target="https://archive.ph/mDKP0" TargetMode="External"/><Relationship Id="rId1657" Type="http://schemas.openxmlformats.org/officeDocument/2006/relationships/hyperlink" Target="http://www.allsaintsaustin.org/" TargetMode="External"/><Relationship Id="rId1658" Type="http://schemas.openxmlformats.org/officeDocument/2006/relationships/hyperlink" Target="https://archive.ph/mDKP0" TargetMode="External"/><Relationship Id="rId1659" Type="http://schemas.openxmlformats.org/officeDocument/2006/relationships/hyperlink" Target="http://www.allsaintsaustin.org/" TargetMode="External"/><Relationship Id="rId829" Type="http://schemas.openxmlformats.org/officeDocument/2006/relationships/hyperlink" Target="http://www.gracehamptons.org/" TargetMode="External"/><Relationship Id="rId828" Type="http://schemas.openxmlformats.org/officeDocument/2006/relationships/hyperlink" Target="https://archive.ph/yybD6" TargetMode="External"/><Relationship Id="rId827" Type="http://schemas.openxmlformats.org/officeDocument/2006/relationships/hyperlink" Target="http://www.exilic.com/" TargetMode="External"/><Relationship Id="rId822" Type="http://schemas.openxmlformats.org/officeDocument/2006/relationships/hyperlink" Target="https://archive.ph/qFRTD" TargetMode="External"/><Relationship Id="rId821" Type="http://schemas.openxmlformats.org/officeDocument/2006/relationships/hyperlink" Target="http://www.emmanuelnyc.org/" TargetMode="External"/><Relationship Id="rId820" Type="http://schemas.openxmlformats.org/officeDocument/2006/relationships/hyperlink" Target="https://archive.ph/Dwizp" TargetMode="External"/><Relationship Id="rId826" Type="http://schemas.openxmlformats.org/officeDocument/2006/relationships/hyperlink" Target="https://archive.ph/yybD6" TargetMode="External"/><Relationship Id="rId825" Type="http://schemas.openxmlformats.org/officeDocument/2006/relationships/hyperlink" Target="http://www.exilic.com/" TargetMode="External"/><Relationship Id="rId824" Type="http://schemas.openxmlformats.org/officeDocument/2006/relationships/hyperlink" Target="https://archive.ph/qFRTD" TargetMode="External"/><Relationship Id="rId823" Type="http://schemas.openxmlformats.org/officeDocument/2006/relationships/hyperlink" Target="http://www.emmanuelnyc.org/" TargetMode="External"/><Relationship Id="rId1650" Type="http://schemas.openxmlformats.org/officeDocument/2006/relationships/hyperlink" Target="https://archive.ph/mDKP0" TargetMode="External"/><Relationship Id="rId1651" Type="http://schemas.openxmlformats.org/officeDocument/2006/relationships/hyperlink" Target="http://www.allsaintsaustin.org/" TargetMode="External"/><Relationship Id="rId1652" Type="http://schemas.openxmlformats.org/officeDocument/2006/relationships/hyperlink" Target="https://archive.ph/mDKP0" TargetMode="External"/><Relationship Id="rId1642" Type="http://schemas.openxmlformats.org/officeDocument/2006/relationships/hyperlink" Target="https://archive.ph/mDKP0" TargetMode="External"/><Relationship Id="rId1643" Type="http://schemas.openxmlformats.org/officeDocument/2006/relationships/hyperlink" Target="http://www.allsaintsaustin.org/" TargetMode="External"/><Relationship Id="rId1644" Type="http://schemas.openxmlformats.org/officeDocument/2006/relationships/hyperlink" Target="https://archive.ph/mDKP0" TargetMode="External"/><Relationship Id="rId1645" Type="http://schemas.openxmlformats.org/officeDocument/2006/relationships/hyperlink" Target="http://www.allsaintsaustin.org/" TargetMode="External"/><Relationship Id="rId1646" Type="http://schemas.openxmlformats.org/officeDocument/2006/relationships/hyperlink" Target="https://archive.ph/mDKP0" TargetMode="External"/><Relationship Id="rId1647" Type="http://schemas.openxmlformats.org/officeDocument/2006/relationships/hyperlink" Target="http://www.allsaintsaustin.org/" TargetMode="External"/><Relationship Id="rId1648" Type="http://schemas.openxmlformats.org/officeDocument/2006/relationships/hyperlink" Target="https://archive.ph/mDKP0" TargetMode="External"/><Relationship Id="rId1649" Type="http://schemas.openxmlformats.org/officeDocument/2006/relationships/hyperlink" Target="http://www.allsaintsaustin.org/" TargetMode="External"/><Relationship Id="rId819" Type="http://schemas.openxmlformats.org/officeDocument/2006/relationships/hyperlink" Target="http://www.cityonahill.nyc/" TargetMode="External"/><Relationship Id="rId818" Type="http://schemas.openxmlformats.org/officeDocument/2006/relationships/hyperlink" Target="https://archive.ph/3CBjQ" TargetMode="External"/><Relationship Id="rId817" Type="http://schemas.openxmlformats.org/officeDocument/2006/relationships/hyperlink" Target="http://www.astoriachurch.org/" TargetMode="External"/><Relationship Id="rId816" Type="http://schemas.openxmlformats.org/officeDocument/2006/relationships/hyperlink" Target="https://archive.ph/bocJM" TargetMode="External"/><Relationship Id="rId811" Type="http://schemas.openxmlformats.org/officeDocument/2006/relationships/hyperlink" Target="http://www.astoriachurch.org/" TargetMode="External"/><Relationship Id="rId810" Type="http://schemas.openxmlformats.org/officeDocument/2006/relationships/hyperlink" Target="https://archive.is/gIcnX" TargetMode="External"/><Relationship Id="rId815" Type="http://schemas.openxmlformats.org/officeDocument/2006/relationships/hyperlink" Target="http://www.astoriachurch.org/" TargetMode="External"/><Relationship Id="rId814" Type="http://schemas.openxmlformats.org/officeDocument/2006/relationships/hyperlink" Target="https://archive.ph/bocJM" TargetMode="External"/><Relationship Id="rId813" Type="http://schemas.openxmlformats.org/officeDocument/2006/relationships/hyperlink" Target="http://www.astoriachurch.org/" TargetMode="External"/><Relationship Id="rId812" Type="http://schemas.openxmlformats.org/officeDocument/2006/relationships/hyperlink" Target="https://archive.ph/bocJM" TargetMode="External"/><Relationship Id="rId1640" Type="http://schemas.openxmlformats.org/officeDocument/2006/relationships/hyperlink" Target="https://archive.ph/mDKP0" TargetMode="External"/><Relationship Id="rId1641" Type="http://schemas.openxmlformats.org/officeDocument/2006/relationships/hyperlink" Target="http://www.allsaintsaustin.org/" TargetMode="External"/><Relationship Id="rId1675" Type="http://schemas.openxmlformats.org/officeDocument/2006/relationships/hyperlink" Target="http://www.christchurchsa.com/" TargetMode="External"/><Relationship Id="rId1676" Type="http://schemas.openxmlformats.org/officeDocument/2006/relationships/hyperlink" Target="https://archive.ph/ySJm4" TargetMode="External"/><Relationship Id="rId1677" Type="http://schemas.openxmlformats.org/officeDocument/2006/relationships/hyperlink" Target="http://www.christchurchsa.com/" TargetMode="External"/><Relationship Id="rId1678" Type="http://schemas.openxmlformats.org/officeDocument/2006/relationships/hyperlink" Target="https://archive.ph/ySJm4" TargetMode="External"/><Relationship Id="rId1679" Type="http://schemas.openxmlformats.org/officeDocument/2006/relationships/hyperlink" Target="http://www.christchurchsa.com/" TargetMode="External"/><Relationship Id="rId849" Type="http://schemas.openxmlformats.org/officeDocument/2006/relationships/hyperlink" Target="http://www.lfcc.net/" TargetMode="External"/><Relationship Id="rId844" Type="http://schemas.openxmlformats.org/officeDocument/2006/relationships/hyperlink" Target="https://archive.ph/wzzXf" TargetMode="External"/><Relationship Id="rId843" Type="http://schemas.openxmlformats.org/officeDocument/2006/relationships/hyperlink" Target="http://kingscrossnyc.org/" TargetMode="External"/><Relationship Id="rId842" Type="http://schemas.openxmlformats.org/officeDocument/2006/relationships/hyperlink" Target="https://archive.ph/wzzXf" TargetMode="External"/><Relationship Id="rId841" Type="http://schemas.openxmlformats.org/officeDocument/2006/relationships/hyperlink" Target="http://kingscrossnyc.org/" TargetMode="External"/><Relationship Id="rId848" Type="http://schemas.openxmlformats.org/officeDocument/2006/relationships/hyperlink" Target="https://archive.ph/wzzXf" TargetMode="External"/><Relationship Id="rId847" Type="http://schemas.openxmlformats.org/officeDocument/2006/relationships/hyperlink" Target="http://kingscrossnyc.org/" TargetMode="External"/><Relationship Id="rId846" Type="http://schemas.openxmlformats.org/officeDocument/2006/relationships/hyperlink" Target="https://archive.ph/wzzXf" TargetMode="External"/><Relationship Id="rId845" Type="http://schemas.openxmlformats.org/officeDocument/2006/relationships/hyperlink" Target="http://kingscrossnyc.org/" TargetMode="External"/><Relationship Id="rId1670" Type="http://schemas.openxmlformats.org/officeDocument/2006/relationships/hyperlink" Target="https://archive.ph/mDKP0" TargetMode="External"/><Relationship Id="rId840" Type="http://schemas.openxmlformats.org/officeDocument/2006/relationships/hyperlink" Target="https://archive.ph/wzzXf" TargetMode="External"/><Relationship Id="rId1671" Type="http://schemas.openxmlformats.org/officeDocument/2006/relationships/hyperlink" Target="http://www.allsaintsaustin.org/" TargetMode="External"/><Relationship Id="rId1672" Type="http://schemas.openxmlformats.org/officeDocument/2006/relationships/hyperlink" Target="https://archive.ph/mDKP0" TargetMode="External"/><Relationship Id="rId1673" Type="http://schemas.openxmlformats.org/officeDocument/2006/relationships/hyperlink" Target="http://www.christchurchsa.com/" TargetMode="External"/><Relationship Id="rId1674" Type="http://schemas.openxmlformats.org/officeDocument/2006/relationships/hyperlink" Target="https://archive.ph/ySJm4" TargetMode="External"/><Relationship Id="rId1664" Type="http://schemas.openxmlformats.org/officeDocument/2006/relationships/hyperlink" Target="https://archive.ph/mDKP0" TargetMode="External"/><Relationship Id="rId1665" Type="http://schemas.openxmlformats.org/officeDocument/2006/relationships/hyperlink" Target="http://www.allsaintsaustin.org/" TargetMode="External"/><Relationship Id="rId1666" Type="http://schemas.openxmlformats.org/officeDocument/2006/relationships/hyperlink" Target="https://archive.ph/mDKP0" TargetMode="External"/><Relationship Id="rId1667" Type="http://schemas.openxmlformats.org/officeDocument/2006/relationships/hyperlink" Target="http://www.allsaintsaustin.org/" TargetMode="External"/><Relationship Id="rId1668" Type="http://schemas.openxmlformats.org/officeDocument/2006/relationships/hyperlink" Target="https://archive.ph/mDKP0" TargetMode="External"/><Relationship Id="rId1669" Type="http://schemas.openxmlformats.org/officeDocument/2006/relationships/hyperlink" Target="http://www.allsaintsaustin.org/" TargetMode="External"/><Relationship Id="rId839" Type="http://schemas.openxmlformats.org/officeDocument/2006/relationships/hyperlink" Target="http://kingscrossnyc.org/" TargetMode="External"/><Relationship Id="rId838" Type="http://schemas.openxmlformats.org/officeDocument/2006/relationships/hyperlink" Target="https://archive.ph/wzzXf" TargetMode="External"/><Relationship Id="rId833" Type="http://schemas.openxmlformats.org/officeDocument/2006/relationships/hyperlink" Target="http://kingscrossnyc.org/" TargetMode="External"/><Relationship Id="rId832" Type="http://schemas.openxmlformats.org/officeDocument/2006/relationships/hyperlink" Target="https://archive.ph/NI8tq" TargetMode="External"/><Relationship Id="rId831" Type="http://schemas.openxmlformats.org/officeDocument/2006/relationships/hyperlink" Target="http://www.gracehamptons.org/" TargetMode="External"/><Relationship Id="rId830" Type="http://schemas.openxmlformats.org/officeDocument/2006/relationships/hyperlink" Target="https://archive.ph/NI8tq" TargetMode="External"/><Relationship Id="rId837" Type="http://schemas.openxmlformats.org/officeDocument/2006/relationships/hyperlink" Target="http://kingscrossnyc.org/" TargetMode="External"/><Relationship Id="rId836" Type="http://schemas.openxmlformats.org/officeDocument/2006/relationships/hyperlink" Target="https://archive.ph/wzzXf" TargetMode="External"/><Relationship Id="rId835" Type="http://schemas.openxmlformats.org/officeDocument/2006/relationships/hyperlink" Target="http://kingscrossnyc.org/" TargetMode="External"/><Relationship Id="rId834" Type="http://schemas.openxmlformats.org/officeDocument/2006/relationships/hyperlink" Target="https://archive.ph/wzzXf" TargetMode="External"/><Relationship Id="rId1660" Type="http://schemas.openxmlformats.org/officeDocument/2006/relationships/hyperlink" Target="https://archive.ph/mDKP0" TargetMode="External"/><Relationship Id="rId1661" Type="http://schemas.openxmlformats.org/officeDocument/2006/relationships/hyperlink" Target="http://www.allsaintsaustin.org/" TargetMode="External"/><Relationship Id="rId1662" Type="http://schemas.openxmlformats.org/officeDocument/2006/relationships/hyperlink" Target="https://archive.ph/mDKP0" TargetMode="External"/><Relationship Id="rId1663" Type="http://schemas.openxmlformats.org/officeDocument/2006/relationships/hyperlink" Target="http://www.allsaintsaustin.org/" TargetMode="External"/><Relationship Id="rId899" Type="http://schemas.openxmlformats.org/officeDocument/2006/relationships/hyperlink" Target="http://eastside.redeemer.com/" TargetMode="External"/><Relationship Id="rId898" Type="http://schemas.openxmlformats.org/officeDocument/2006/relationships/hyperlink" Target="https://archive.ph/CraZU" TargetMode="External"/><Relationship Id="rId897" Type="http://schemas.openxmlformats.org/officeDocument/2006/relationships/hyperlink" Target="http://eastside.redeemer.com/" TargetMode="External"/><Relationship Id="rId896" Type="http://schemas.openxmlformats.org/officeDocument/2006/relationships/hyperlink" Target="https://archive.ph/pQhZ9" TargetMode="External"/><Relationship Id="rId891" Type="http://schemas.openxmlformats.org/officeDocument/2006/relationships/hyperlink" Target="http://downtown.redeemer.com/" TargetMode="External"/><Relationship Id="rId890" Type="http://schemas.openxmlformats.org/officeDocument/2006/relationships/hyperlink" Target="https://archive.ph/pQhZ9" TargetMode="External"/><Relationship Id="rId895" Type="http://schemas.openxmlformats.org/officeDocument/2006/relationships/hyperlink" Target="http://downtown.redeemer.com/" TargetMode="External"/><Relationship Id="rId894" Type="http://schemas.openxmlformats.org/officeDocument/2006/relationships/hyperlink" Target="https://archive.ph/pQhZ9" TargetMode="External"/><Relationship Id="rId893" Type="http://schemas.openxmlformats.org/officeDocument/2006/relationships/hyperlink" Target="http://downtown.redeemer.com/" TargetMode="External"/><Relationship Id="rId892" Type="http://schemas.openxmlformats.org/officeDocument/2006/relationships/hyperlink" Target="https://archive.ph/pQhZ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75"/>
    <col customWidth="1" min="2" max="2" width="44.5"/>
    <col customWidth="1" min="3" max="3" width="13.13"/>
    <col customWidth="1" min="4" max="4" width="24.0"/>
    <col customWidth="1" min="5" max="5" width="16.0"/>
    <col customWidth="1" min="6" max="6" width="26.38"/>
    <col customWidth="1" min="7" max="7" width="9.38"/>
    <col customWidth="1" min="8" max="8" width="11.0"/>
    <col customWidth="1" min="9" max="9" width="13.13"/>
    <col customWidth="1" min="10" max="10" width="13.88"/>
    <col customWidth="1" min="11" max="11" width="17.38"/>
    <col customWidth="1" min="12" max="12" width="15.13"/>
  </cols>
  <sheetData>
    <row r="1" ht="39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>
      <c r="A2" s="6" t="s">
        <v>13</v>
      </c>
      <c r="B2" s="6" t="s">
        <v>14</v>
      </c>
      <c r="C2" s="6" t="s">
        <v>15</v>
      </c>
      <c r="D2" s="7" t="s">
        <v>16</v>
      </c>
      <c r="E2" s="8" t="s">
        <v>17</v>
      </c>
      <c r="F2" s="9" t="s">
        <v>18</v>
      </c>
      <c r="G2" s="10">
        <v>45924.0</v>
      </c>
      <c r="H2" s="11" t="s">
        <v>19</v>
      </c>
      <c r="I2" s="11" t="s">
        <v>19</v>
      </c>
      <c r="J2" s="11" t="s">
        <v>19</v>
      </c>
      <c r="K2" s="11" t="s">
        <v>20</v>
      </c>
      <c r="L2" s="11" t="s">
        <v>19</v>
      </c>
      <c r="M2" s="11" t="s">
        <v>21</v>
      </c>
    </row>
    <row r="3">
      <c r="A3" s="6" t="s">
        <v>13</v>
      </c>
      <c r="B3" s="6" t="s">
        <v>22</v>
      </c>
      <c r="C3" s="6" t="s">
        <v>23</v>
      </c>
      <c r="D3" s="7" t="s">
        <v>24</v>
      </c>
      <c r="E3" s="8" t="s">
        <v>25</v>
      </c>
      <c r="F3" s="9" t="s">
        <v>26</v>
      </c>
      <c r="G3" s="10">
        <v>45924.0</v>
      </c>
      <c r="H3" s="11" t="s">
        <v>19</v>
      </c>
      <c r="I3" s="11" t="s">
        <v>20</v>
      </c>
      <c r="J3" s="11" t="s">
        <v>19</v>
      </c>
      <c r="K3" s="11" t="s">
        <v>20</v>
      </c>
      <c r="M3" s="11" t="s">
        <v>21</v>
      </c>
    </row>
    <row r="4">
      <c r="A4" s="6" t="s">
        <v>13</v>
      </c>
      <c r="B4" s="6" t="s">
        <v>27</v>
      </c>
      <c r="C4" s="6" t="s">
        <v>28</v>
      </c>
      <c r="D4" s="7" t="s">
        <v>29</v>
      </c>
      <c r="E4" s="8" t="s">
        <v>30</v>
      </c>
      <c r="F4" s="9" t="s">
        <v>31</v>
      </c>
      <c r="G4" s="10">
        <v>45923.0</v>
      </c>
      <c r="H4" s="11" t="s">
        <v>19</v>
      </c>
      <c r="I4" s="11" t="s">
        <v>19</v>
      </c>
      <c r="J4" s="11" t="s">
        <v>19</v>
      </c>
      <c r="K4" s="11" t="s">
        <v>20</v>
      </c>
      <c r="L4" s="11" t="s">
        <v>20</v>
      </c>
      <c r="M4" s="11" t="s">
        <v>21</v>
      </c>
    </row>
    <row r="5">
      <c r="A5" s="6" t="s">
        <v>13</v>
      </c>
      <c r="B5" s="6" t="s">
        <v>32</v>
      </c>
      <c r="C5" s="6" t="s">
        <v>33</v>
      </c>
      <c r="D5" s="7" t="s">
        <v>34</v>
      </c>
      <c r="E5" s="8" t="s">
        <v>35</v>
      </c>
      <c r="F5" s="9" t="s">
        <v>36</v>
      </c>
      <c r="G5" s="10">
        <v>45924.0</v>
      </c>
      <c r="H5" s="11" t="s">
        <v>19</v>
      </c>
      <c r="I5" s="11" t="s">
        <v>19</v>
      </c>
      <c r="J5" s="11" t="s">
        <v>19</v>
      </c>
      <c r="K5" s="11" t="s">
        <v>20</v>
      </c>
      <c r="L5" s="11" t="s">
        <v>20</v>
      </c>
      <c r="M5" s="11" t="s">
        <v>21</v>
      </c>
    </row>
    <row r="6">
      <c r="A6" s="6" t="s">
        <v>13</v>
      </c>
      <c r="B6" s="6" t="s">
        <v>37</v>
      </c>
      <c r="C6" s="6" t="s">
        <v>38</v>
      </c>
      <c r="D6" s="7" t="s">
        <v>39</v>
      </c>
      <c r="E6" s="8" t="s">
        <v>40</v>
      </c>
      <c r="F6" s="9" t="s">
        <v>41</v>
      </c>
      <c r="G6" s="10">
        <v>45924.0</v>
      </c>
      <c r="H6" s="11" t="s">
        <v>19</v>
      </c>
      <c r="I6" s="11" t="s">
        <v>19</v>
      </c>
      <c r="J6" s="11" t="s">
        <v>19</v>
      </c>
      <c r="K6" s="11" t="s">
        <v>20</v>
      </c>
      <c r="L6" s="11" t="s">
        <v>20</v>
      </c>
      <c r="M6" s="11" t="s">
        <v>21</v>
      </c>
    </row>
    <row r="7">
      <c r="A7" s="6" t="s">
        <v>13</v>
      </c>
      <c r="B7" s="6" t="s">
        <v>42</v>
      </c>
      <c r="C7" s="6" t="s">
        <v>43</v>
      </c>
      <c r="D7" s="7" t="s">
        <v>44</v>
      </c>
      <c r="E7" s="8" t="s">
        <v>45</v>
      </c>
      <c r="F7" s="9" t="s">
        <v>26</v>
      </c>
      <c r="G7" s="10">
        <v>45924.0</v>
      </c>
      <c r="H7" s="11" t="s">
        <v>19</v>
      </c>
      <c r="I7" s="11" t="s">
        <v>19</v>
      </c>
      <c r="J7" s="11" t="s">
        <v>20</v>
      </c>
      <c r="K7" s="11" t="s">
        <v>20</v>
      </c>
      <c r="L7" s="11" t="s">
        <v>20</v>
      </c>
      <c r="M7" s="11" t="s">
        <v>21</v>
      </c>
    </row>
    <row r="8">
      <c r="A8" s="6" t="s">
        <v>13</v>
      </c>
      <c r="B8" s="6" t="s">
        <v>46</v>
      </c>
      <c r="C8" s="6" t="s">
        <v>47</v>
      </c>
      <c r="D8" s="7" t="s">
        <v>48</v>
      </c>
      <c r="E8" s="8" t="s">
        <v>49</v>
      </c>
      <c r="F8" s="9" t="s">
        <v>50</v>
      </c>
      <c r="G8" s="10">
        <v>45924.0</v>
      </c>
      <c r="H8" s="11" t="s">
        <v>19</v>
      </c>
      <c r="I8" s="11" t="s">
        <v>20</v>
      </c>
      <c r="J8" s="11" t="s">
        <v>20</v>
      </c>
      <c r="K8" s="11" t="s">
        <v>20</v>
      </c>
      <c r="M8" s="11" t="s">
        <v>21</v>
      </c>
    </row>
    <row r="9">
      <c r="A9" s="6" t="s">
        <v>13</v>
      </c>
      <c r="B9" s="6" t="s">
        <v>51</v>
      </c>
      <c r="C9" s="6" t="s">
        <v>52</v>
      </c>
      <c r="D9" s="7" t="s">
        <v>53</v>
      </c>
      <c r="E9" s="8" t="s">
        <v>54</v>
      </c>
      <c r="F9" s="9" t="s">
        <v>55</v>
      </c>
      <c r="G9" s="10">
        <v>45924.0</v>
      </c>
      <c r="H9" s="11" t="s">
        <v>19</v>
      </c>
      <c r="I9" s="11" t="s">
        <v>19</v>
      </c>
      <c r="J9" s="11" t="s">
        <v>20</v>
      </c>
      <c r="K9" s="11" t="s">
        <v>20</v>
      </c>
      <c r="L9" s="11" t="s">
        <v>20</v>
      </c>
      <c r="M9" s="11" t="s">
        <v>21</v>
      </c>
    </row>
    <row r="10">
      <c r="A10" s="6" t="s">
        <v>13</v>
      </c>
      <c r="B10" s="6" t="s">
        <v>56</v>
      </c>
      <c r="C10" s="6" t="s">
        <v>57</v>
      </c>
      <c r="D10" s="7" t="s">
        <v>58</v>
      </c>
      <c r="E10" s="8" t="s">
        <v>59</v>
      </c>
      <c r="F10" s="9" t="s">
        <v>26</v>
      </c>
      <c r="G10" s="10">
        <v>45924.0</v>
      </c>
      <c r="H10" s="11" t="s">
        <v>19</v>
      </c>
      <c r="I10" s="11" t="s">
        <v>19</v>
      </c>
      <c r="J10" s="11" t="s">
        <v>20</v>
      </c>
      <c r="K10" s="11" t="s">
        <v>20</v>
      </c>
      <c r="L10" s="11" t="s">
        <v>20</v>
      </c>
      <c r="M10" s="11" t="s">
        <v>21</v>
      </c>
    </row>
    <row r="11">
      <c r="A11" s="6" t="s">
        <v>13</v>
      </c>
      <c r="B11" s="6" t="s">
        <v>60</v>
      </c>
      <c r="C11" s="6" t="s">
        <v>61</v>
      </c>
      <c r="D11" s="7" t="s">
        <v>62</v>
      </c>
      <c r="E11" s="8" t="s">
        <v>63</v>
      </c>
      <c r="F11" s="9" t="s">
        <v>64</v>
      </c>
      <c r="G11" s="10">
        <v>45924.0</v>
      </c>
      <c r="H11" s="11" t="s">
        <v>20</v>
      </c>
      <c r="I11" s="11" t="s">
        <v>20</v>
      </c>
      <c r="J11" s="11" t="s">
        <v>20</v>
      </c>
      <c r="M11" s="11" t="s">
        <v>21</v>
      </c>
    </row>
    <row r="12">
      <c r="A12" s="6" t="s">
        <v>13</v>
      </c>
      <c r="B12" s="6" t="s">
        <v>65</v>
      </c>
      <c r="C12" s="6" t="s">
        <v>66</v>
      </c>
      <c r="D12" s="7" t="s">
        <v>67</v>
      </c>
      <c r="E12" s="8" t="s">
        <v>68</v>
      </c>
      <c r="F12" s="9" t="s">
        <v>69</v>
      </c>
      <c r="G12" s="10">
        <v>45924.0</v>
      </c>
      <c r="H12" s="11" t="s">
        <v>19</v>
      </c>
      <c r="I12" s="11" t="s">
        <v>19</v>
      </c>
      <c r="J12" s="11" t="s">
        <v>19</v>
      </c>
      <c r="K12" s="11" t="s">
        <v>20</v>
      </c>
      <c r="L12" s="11" t="s">
        <v>20</v>
      </c>
      <c r="M12" s="11" t="s">
        <v>21</v>
      </c>
    </row>
    <row r="13">
      <c r="A13" s="6" t="s">
        <v>13</v>
      </c>
      <c r="B13" s="6" t="s">
        <v>70</v>
      </c>
      <c r="C13" s="6" t="s">
        <v>71</v>
      </c>
      <c r="D13" s="7" t="s">
        <v>72</v>
      </c>
      <c r="E13" s="8" t="s">
        <v>73</v>
      </c>
      <c r="F13" s="9" t="s">
        <v>74</v>
      </c>
      <c r="G13" s="10">
        <v>45923.0</v>
      </c>
      <c r="H13" s="11" t="s">
        <v>20</v>
      </c>
      <c r="I13" s="11" t="s">
        <v>20</v>
      </c>
      <c r="J13" s="11" t="s">
        <v>19</v>
      </c>
      <c r="M13" s="11" t="s">
        <v>21</v>
      </c>
    </row>
    <row r="14">
      <c r="A14" s="6" t="s">
        <v>13</v>
      </c>
      <c r="B14" s="6" t="s">
        <v>75</v>
      </c>
      <c r="C14" s="6" t="s">
        <v>76</v>
      </c>
      <c r="D14" s="7" t="s">
        <v>77</v>
      </c>
      <c r="E14" s="8" t="s">
        <v>78</v>
      </c>
      <c r="F14" s="9" t="s">
        <v>79</v>
      </c>
      <c r="G14" s="12" t="s">
        <v>80</v>
      </c>
      <c r="H14" s="13"/>
      <c r="I14" s="13"/>
      <c r="J14" s="13"/>
      <c r="K14" s="13"/>
      <c r="L14" s="13"/>
      <c r="M14" s="11" t="s">
        <v>81</v>
      </c>
    </row>
    <row r="15">
      <c r="A15" s="6" t="s">
        <v>13</v>
      </c>
      <c r="B15" s="6" t="s">
        <v>82</v>
      </c>
      <c r="C15" s="6" t="s">
        <v>83</v>
      </c>
      <c r="D15" s="7" t="s">
        <v>84</v>
      </c>
      <c r="E15" s="8" t="s">
        <v>85</v>
      </c>
      <c r="F15" s="9" t="s">
        <v>86</v>
      </c>
      <c r="G15" s="10">
        <v>45924.0</v>
      </c>
      <c r="H15" s="11" t="s">
        <v>19</v>
      </c>
      <c r="I15" s="11" t="s">
        <v>19</v>
      </c>
      <c r="J15" s="11" t="s">
        <v>19</v>
      </c>
      <c r="K15" s="11" t="s">
        <v>20</v>
      </c>
      <c r="L15" s="11" t="s">
        <v>19</v>
      </c>
      <c r="M15" s="11" t="s">
        <v>21</v>
      </c>
    </row>
    <row r="16">
      <c r="A16" s="6" t="s">
        <v>13</v>
      </c>
      <c r="B16" s="6" t="s">
        <v>87</v>
      </c>
      <c r="C16" s="6" t="s">
        <v>88</v>
      </c>
      <c r="D16" s="7" t="s">
        <v>89</v>
      </c>
      <c r="E16" s="8" t="s">
        <v>90</v>
      </c>
      <c r="F16" s="9" t="s">
        <v>91</v>
      </c>
      <c r="G16" s="10">
        <v>45924.0</v>
      </c>
      <c r="H16" s="11" t="s">
        <v>20</v>
      </c>
      <c r="I16" s="11" t="s">
        <v>20</v>
      </c>
      <c r="J16" s="11" t="s">
        <v>20</v>
      </c>
      <c r="M16" s="11" t="s">
        <v>21</v>
      </c>
    </row>
    <row r="17">
      <c r="A17" s="6" t="s">
        <v>13</v>
      </c>
      <c r="B17" s="6" t="s">
        <v>92</v>
      </c>
      <c r="C17" s="6" t="s">
        <v>93</v>
      </c>
      <c r="D17" s="7" t="s">
        <v>94</v>
      </c>
      <c r="E17" s="8" t="s">
        <v>95</v>
      </c>
      <c r="F17" s="9" t="s">
        <v>96</v>
      </c>
      <c r="G17" s="10">
        <v>45924.0</v>
      </c>
      <c r="H17" s="11" t="s">
        <v>19</v>
      </c>
      <c r="I17" s="11" t="s">
        <v>19</v>
      </c>
      <c r="J17" s="11" t="s">
        <v>19</v>
      </c>
      <c r="K17" s="11" t="s">
        <v>20</v>
      </c>
      <c r="L17" s="11" t="s">
        <v>20</v>
      </c>
      <c r="M17" s="11" t="s">
        <v>21</v>
      </c>
    </row>
    <row r="18">
      <c r="A18" s="6" t="s">
        <v>13</v>
      </c>
      <c r="B18" s="6" t="s">
        <v>97</v>
      </c>
      <c r="C18" s="6" t="s">
        <v>98</v>
      </c>
      <c r="D18" s="7" t="s">
        <v>99</v>
      </c>
      <c r="E18" s="8" t="s">
        <v>100</v>
      </c>
      <c r="F18" s="9" t="s">
        <v>101</v>
      </c>
      <c r="G18" s="10">
        <v>45924.0</v>
      </c>
      <c r="H18" s="11" t="s">
        <v>19</v>
      </c>
      <c r="I18" s="11" t="s">
        <v>20</v>
      </c>
      <c r="J18" s="11" t="s">
        <v>20</v>
      </c>
      <c r="K18" s="11" t="s">
        <v>20</v>
      </c>
      <c r="M18" s="11" t="s">
        <v>21</v>
      </c>
    </row>
    <row r="19">
      <c r="A19" s="6" t="s">
        <v>13</v>
      </c>
      <c r="B19" s="6" t="s">
        <v>102</v>
      </c>
      <c r="C19" s="11" t="s">
        <v>103</v>
      </c>
      <c r="D19" s="7" t="s">
        <v>104</v>
      </c>
      <c r="E19" s="8" t="s">
        <v>105</v>
      </c>
      <c r="F19" s="9" t="s">
        <v>106</v>
      </c>
      <c r="G19" s="10">
        <v>45924.0</v>
      </c>
      <c r="H19" s="11" t="s">
        <v>20</v>
      </c>
      <c r="I19" s="11" t="s">
        <v>20</v>
      </c>
      <c r="J19" s="11" t="s">
        <v>20</v>
      </c>
      <c r="M19" s="11" t="s">
        <v>21</v>
      </c>
    </row>
    <row r="20">
      <c r="A20" s="6" t="s">
        <v>107</v>
      </c>
      <c r="B20" s="6" t="s">
        <v>108</v>
      </c>
      <c r="C20" s="6" t="s">
        <v>109</v>
      </c>
      <c r="D20" s="7" t="s">
        <v>110</v>
      </c>
      <c r="E20" s="8" t="s">
        <v>111</v>
      </c>
      <c r="F20" s="9" t="s">
        <v>112</v>
      </c>
      <c r="G20" s="10">
        <v>45924.0</v>
      </c>
      <c r="H20" s="11" t="s">
        <v>19</v>
      </c>
      <c r="I20" s="11" t="s">
        <v>19</v>
      </c>
      <c r="J20" s="11" t="s">
        <v>20</v>
      </c>
      <c r="K20" s="11" t="s">
        <v>20</v>
      </c>
      <c r="L20" s="11" t="s">
        <v>20</v>
      </c>
      <c r="M20" s="11" t="s">
        <v>21</v>
      </c>
    </row>
    <row r="21">
      <c r="A21" s="6" t="s">
        <v>107</v>
      </c>
      <c r="B21" s="6" t="s">
        <v>113</v>
      </c>
      <c r="C21" s="6" t="s">
        <v>114</v>
      </c>
      <c r="D21" s="7" t="s">
        <v>115</v>
      </c>
      <c r="E21" s="8" t="s">
        <v>116</v>
      </c>
      <c r="F21" s="9" t="s">
        <v>117</v>
      </c>
      <c r="G21" s="10">
        <v>45924.0</v>
      </c>
      <c r="H21" s="11" t="s">
        <v>20</v>
      </c>
      <c r="I21" s="11" t="s">
        <v>20</v>
      </c>
      <c r="J21" s="11" t="s">
        <v>20</v>
      </c>
      <c r="M21" s="11" t="s">
        <v>21</v>
      </c>
    </row>
    <row r="22">
      <c r="A22" s="6" t="s">
        <v>107</v>
      </c>
      <c r="B22" s="6" t="s">
        <v>118</v>
      </c>
      <c r="C22" s="6" t="s">
        <v>119</v>
      </c>
      <c r="D22" s="7" t="s">
        <v>120</v>
      </c>
      <c r="E22" s="8" t="s">
        <v>121</v>
      </c>
      <c r="F22" s="9" t="s">
        <v>122</v>
      </c>
      <c r="G22" s="10">
        <v>45924.0</v>
      </c>
      <c r="H22" s="11" t="s">
        <v>19</v>
      </c>
      <c r="I22" s="11" t="s">
        <v>20</v>
      </c>
      <c r="J22" s="11" t="s">
        <v>20</v>
      </c>
      <c r="K22" s="11" t="s">
        <v>20</v>
      </c>
      <c r="M22" s="11" t="s">
        <v>21</v>
      </c>
    </row>
    <row r="23">
      <c r="A23" s="6" t="s">
        <v>107</v>
      </c>
      <c r="B23" s="6" t="s">
        <v>123</v>
      </c>
      <c r="C23" s="6" t="s">
        <v>124</v>
      </c>
      <c r="D23" s="7" t="s">
        <v>125</v>
      </c>
      <c r="E23" s="6" t="s">
        <v>26</v>
      </c>
      <c r="F23" s="9" t="s">
        <v>126</v>
      </c>
      <c r="G23" s="10">
        <v>45924.0</v>
      </c>
      <c r="H23" s="11" t="s">
        <v>19</v>
      </c>
      <c r="I23" s="11" t="s">
        <v>19</v>
      </c>
      <c r="J23" s="11" t="s">
        <v>20</v>
      </c>
      <c r="K23" s="11" t="s">
        <v>20</v>
      </c>
      <c r="L23" s="11" t="s">
        <v>20</v>
      </c>
      <c r="M23" s="11" t="s">
        <v>21</v>
      </c>
    </row>
    <row r="24">
      <c r="A24" s="6" t="s">
        <v>107</v>
      </c>
      <c r="B24" s="6" t="s">
        <v>127</v>
      </c>
      <c r="C24" s="6" t="s">
        <v>128</v>
      </c>
      <c r="D24" s="7" t="s">
        <v>129</v>
      </c>
      <c r="E24" s="8" t="s">
        <v>130</v>
      </c>
      <c r="F24" s="9" t="s">
        <v>131</v>
      </c>
      <c r="G24" s="10">
        <v>45924.0</v>
      </c>
      <c r="H24" s="11" t="s">
        <v>19</v>
      </c>
      <c r="I24" s="11" t="s">
        <v>19</v>
      </c>
      <c r="J24" s="11" t="s">
        <v>20</v>
      </c>
      <c r="K24" s="11" t="s">
        <v>20</v>
      </c>
      <c r="L24" s="11" t="s">
        <v>20</v>
      </c>
      <c r="M24" s="11" t="s">
        <v>21</v>
      </c>
    </row>
    <row r="25">
      <c r="A25" s="6" t="s">
        <v>107</v>
      </c>
      <c r="B25" s="6" t="s">
        <v>132</v>
      </c>
      <c r="C25" s="6" t="s">
        <v>133</v>
      </c>
      <c r="D25" s="7" t="s">
        <v>134</v>
      </c>
      <c r="E25" s="8" t="s">
        <v>135</v>
      </c>
      <c r="F25" s="9" t="s">
        <v>136</v>
      </c>
      <c r="G25" s="10">
        <v>45924.0</v>
      </c>
      <c r="H25" s="11" t="s">
        <v>19</v>
      </c>
      <c r="I25" s="11" t="s">
        <v>19</v>
      </c>
      <c r="J25" s="11" t="s">
        <v>20</v>
      </c>
      <c r="K25" s="11" t="s">
        <v>20</v>
      </c>
      <c r="L25" s="11" t="s">
        <v>20</v>
      </c>
      <c r="M25" s="11" t="s">
        <v>21</v>
      </c>
    </row>
    <row r="26">
      <c r="A26" s="6" t="s">
        <v>107</v>
      </c>
      <c r="B26" s="6" t="s">
        <v>137</v>
      </c>
      <c r="C26" s="6" t="s">
        <v>138</v>
      </c>
      <c r="D26" s="7" t="s">
        <v>139</v>
      </c>
      <c r="E26" s="8" t="s">
        <v>140</v>
      </c>
      <c r="F26" s="9" t="s">
        <v>141</v>
      </c>
      <c r="G26" s="10">
        <v>45924.0</v>
      </c>
      <c r="H26" s="11" t="s">
        <v>20</v>
      </c>
      <c r="I26" s="11" t="s">
        <v>20</v>
      </c>
      <c r="J26" s="11" t="s">
        <v>20</v>
      </c>
      <c r="M26" s="11" t="s">
        <v>21</v>
      </c>
    </row>
    <row r="27">
      <c r="A27" s="6" t="s">
        <v>107</v>
      </c>
      <c r="B27" s="6" t="s">
        <v>142</v>
      </c>
      <c r="C27" s="6" t="s">
        <v>143</v>
      </c>
      <c r="D27" s="7" t="s">
        <v>144</v>
      </c>
      <c r="E27" s="6" t="s">
        <v>26</v>
      </c>
      <c r="F27" s="9" t="s">
        <v>145</v>
      </c>
      <c r="G27" s="10">
        <v>45924.0</v>
      </c>
      <c r="H27" s="11" t="s">
        <v>19</v>
      </c>
      <c r="I27" s="11" t="s">
        <v>19</v>
      </c>
      <c r="J27" s="11" t="s">
        <v>20</v>
      </c>
      <c r="K27" s="11" t="s">
        <v>20</v>
      </c>
      <c r="L27" s="11" t="s">
        <v>20</v>
      </c>
      <c r="M27" s="11" t="s">
        <v>21</v>
      </c>
    </row>
    <row r="28">
      <c r="A28" s="6" t="s">
        <v>107</v>
      </c>
      <c r="B28" s="6" t="s">
        <v>146</v>
      </c>
      <c r="C28" s="6" t="s">
        <v>147</v>
      </c>
      <c r="D28" s="14" t="s">
        <v>148</v>
      </c>
      <c r="E28" s="6" t="s">
        <v>26</v>
      </c>
      <c r="F28" s="9" t="s">
        <v>149</v>
      </c>
      <c r="G28" s="10">
        <v>45924.0</v>
      </c>
      <c r="H28" s="11" t="s">
        <v>20</v>
      </c>
      <c r="I28" s="11" t="s">
        <v>20</v>
      </c>
      <c r="J28" s="11" t="s">
        <v>20</v>
      </c>
      <c r="M28" s="11" t="s">
        <v>21</v>
      </c>
    </row>
    <row r="29">
      <c r="A29" s="6" t="s">
        <v>107</v>
      </c>
      <c r="B29" s="6" t="s">
        <v>150</v>
      </c>
      <c r="C29" s="6" t="s">
        <v>151</v>
      </c>
      <c r="D29" s="7" t="s">
        <v>152</v>
      </c>
      <c r="E29" s="8" t="s">
        <v>153</v>
      </c>
      <c r="F29" s="9" t="s">
        <v>154</v>
      </c>
      <c r="G29" s="10">
        <v>45924.0</v>
      </c>
      <c r="H29" s="11" t="s">
        <v>20</v>
      </c>
      <c r="I29" s="11" t="s">
        <v>20</v>
      </c>
      <c r="J29" s="11" t="s">
        <v>20</v>
      </c>
      <c r="M29" s="11" t="s">
        <v>21</v>
      </c>
    </row>
    <row r="30">
      <c r="A30" s="6" t="s">
        <v>107</v>
      </c>
      <c r="B30" s="6" t="s">
        <v>155</v>
      </c>
      <c r="C30" s="6" t="s">
        <v>156</v>
      </c>
      <c r="D30" s="7" t="s">
        <v>157</v>
      </c>
      <c r="E30" s="8" t="s">
        <v>158</v>
      </c>
      <c r="F30" s="9" t="s">
        <v>159</v>
      </c>
      <c r="G30" s="10">
        <v>45924.0</v>
      </c>
      <c r="H30" s="11" t="s">
        <v>20</v>
      </c>
      <c r="I30" s="11" t="s">
        <v>20</v>
      </c>
      <c r="J30" s="11" t="s">
        <v>20</v>
      </c>
      <c r="M30" s="11" t="s">
        <v>21</v>
      </c>
    </row>
    <row r="31">
      <c r="A31" s="6" t="s">
        <v>107</v>
      </c>
      <c r="B31" s="6" t="s">
        <v>160</v>
      </c>
      <c r="C31" s="6" t="s">
        <v>161</v>
      </c>
      <c r="D31" s="7" t="s">
        <v>162</v>
      </c>
      <c r="E31" s="8" t="s">
        <v>163</v>
      </c>
      <c r="F31" s="9" t="s">
        <v>164</v>
      </c>
      <c r="G31" s="10">
        <v>45924.0</v>
      </c>
      <c r="H31" s="11" t="s">
        <v>19</v>
      </c>
      <c r="I31" s="11" t="s">
        <v>19</v>
      </c>
      <c r="J31" s="11" t="s">
        <v>20</v>
      </c>
      <c r="K31" s="11" t="s">
        <v>20</v>
      </c>
      <c r="L31" s="11" t="s">
        <v>20</v>
      </c>
      <c r="M31" s="11" t="s">
        <v>21</v>
      </c>
    </row>
    <row r="32">
      <c r="A32" s="6" t="s">
        <v>107</v>
      </c>
      <c r="B32" s="6" t="s">
        <v>165</v>
      </c>
      <c r="C32" s="6" t="s">
        <v>166</v>
      </c>
      <c r="D32" s="7" t="s">
        <v>167</v>
      </c>
      <c r="E32" s="8" t="s">
        <v>168</v>
      </c>
      <c r="F32" s="9" t="s">
        <v>169</v>
      </c>
      <c r="G32" s="10">
        <v>45924.0</v>
      </c>
      <c r="H32" s="11" t="s">
        <v>19</v>
      </c>
      <c r="I32" s="11" t="s">
        <v>19</v>
      </c>
      <c r="J32" s="11" t="s">
        <v>20</v>
      </c>
      <c r="K32" s="11" t="s">
        <v>20</v>
      </c>
      <c r="L32" s="11" t="s">
        <v>20</v>
      </c>
      <c r="M32" s="11" t="s">
        <v>21</v>
      </c>
    </row>
    <row r="33">
      <c r="A33" s="6" t="s">
        <v>107</v>
      </c>
      <c r="B33" s="6" t="s">
        <v>170</v>
      </c>
      <c r="C33" s="6" t="s">
        <v>171</v>
      </c>
      <c r="D33" s="7" t="s">
        <v>172</v>
      </c>
      <c r="E33" s="8" t="s">
        <v>173</v>
      </c>
      <c r="F33" s="9" t="s">
        <v>174</v>
      </c>
      <c r="G33" s="10">
        <v>45924.0</v>
      </c>
      <c r="H33" s="11" t="s">
        <v>19</v>
      </c>
      <c r="I33" s="11" t="s">
        <v>19</v>
      </c>
      <c r="J33" s="11" t="s">
        <v>20</v>
      </c>
      <c r="K33" s="11" t="s">
        <v>20</v>
      </c>
      <c r="L33" s="11" t="s">
        <v>20</v>
      </c>
      <c r="M33" s="11" t="s">
        <v>21</v>
      </c>
    </row>
    <row r="34">
      <c r="A34" s="6" t="s">
        <v>175</v>
      </c>
      <c r="B34" s="6" t="s">
        <v>176</v>
      </c>
      <c r="C34" s="6" t="s">
        <v>177</v>
      </c>
      <c r="D34" s="7" t="s">
        <v>178</v>
      </c>
      <c r="E34" s="8" t="s">
        <v>179</v>
      </c>
      <c r="F34" s="9" t="s">
        <v>180</v>
      </c>
      <c r="G34" s="12" t="s">
        <v>80</v>
      </c>
      <c r="H34" s="13"/>
      <c r="I34" s="13"/>
      <c r="J34" s="13"/>
      <c r="K34" s="13"/>
      <c r="L34" s="13"/>
      <c r="M34" s="11" t="s">
        <v>81</v>
      </c>
    </row>
    <row r="35">
      <c r="A35" s="6" t="s">
        <v>175</v>
      </c>
      <c r="B35" s="6" t="s">
        <v>181</v>
      </c>
      <c r="C35" s="6" t="s">
        <v>182</v>
      </c>
      <c r="D35" s="7" t="s">
        <v>183</v>
      </c>
      <c r="E35" s="8" t="s">
        <v>184</v>
      </c>
      <c r="F35" s="9" t="s">
        <v>185</v>
      </c>
      <c r="G35" s="10">
        <v>45925.0</v>
      </c>
      <c r="H35" s="11" t="s">
        <v>19</v>
      </c>
      <c r="I35" s="11" t="s">
        <v>20</v>
      </c>
      <c r="J35" s="11" t="s">
        <v>19</v>
      </c>
      <c r="K35" s="11" t="s">
        <v>20</v>
      </c>
      <c r="M35" s="11" t="s">
        <v>21</v>
      </c>
    </row>
    <row r="36">
      <c r="A36" s="6" t="s">
        <v>175</v>
      </c>
      <c r="B36" s="6" t="s">
        <v>123</v>
      </c>
      <c r="C36" s="6" t="s">
        <v>186</v>
      </c>
      <c r="D36" s="7" t="s">
        <v>187</v>
      </c>
      <c r="E36" s="8" t="s">
        <v>188</v>
      </c>
      <c r="F36" s="9" t="s">
        <v>189</v>
      </c>
      <c r="G36" s="10">
        <v>45925.0</v>
      </c>
      <c r="H36" s="11" t="s">
        <v>19</v>
      </c>
      <c r="I36" s="11" t="s">
        <v>19</v>
      </c>
      <c r="J36" s="11" t="s">
        <v>20</v>
      </c>
      <c r="K36" s="11" t="s">
        <v>20</v>
      </c>
      <c r="L36" s="11" t="s">
        <v>20</v>
      </c>
      <c r="M36" s="11" t="s">
        <v>21</v>
      </c>
    </row>
    <row r="37">
      <c r="A37" s="6" t="s">
        <v>175</v>
      </c>
      <c r="B37" s="6" t="s">
        <v>190</v>
      </c>
      <c r="C37" s="6" t="s">
        <v>191</v>
      </c>
      <c r="D37" s="7" t="s">
        <v>192</v>
      </c>
      <c r="E37" s="8" t="s">
        <v>193</v>
      </c>
      <c r="F37" s="9" t="s">
        <v>194</v>
      </c>
      <c r="G37" s="10">
        <v>45925.0</v>
      </c>
      <c r="H37" s="11" t="s">
        <v>19</v>
      </c>
      <c r="I37" s="11" t="s">
        <v>19</v>
      </c>
      <c r="J37" s="11" t="s">
        <v>19</v>
      </c>
      <c r="K37" s="11" t="s">
        <v>20</v>
      </c>
      <c r="L37" s="11" t="s">
        <v>20</v>
      </c>
      <c r="M37" s="11" t="s">
        <v>21</v>
      </c>
    </row>
    <row r="38">
      <c r="A38" s="6" t="s">
        <v>175</v>
      </c>
      <c r="B38" s="6" t="s">
        <v>32</v>
      </c>
      <c r="C38" s="6" t="s">
        <v>195</v>
      </c>
      <c r="D38" s="7" t="s">
        <v>196</v>
      </c>
      <c r="E38" s="8" t="s">
        <v>197</v>
      </c>
      <c r="F38" s="9" t="s">
        <v>198</v>
      </c>
      <c r="G38" s="10">
        <v>45923.0</v>
      </c>
      <c r="H38" s="11" t="s">
        <v>19</v>
      </c>
      <c r="I38" s="11" t="s">
        <v>19</v>
      </c>
      <c r="J38" s="11" t="s">
        <v>19</v>
      </c>
      <c r="K38" s="11" t="s">
        <v>20</v>
      </c>
      <c r="L38" s="11" t="s">
        <v>20</v>
      </c>
      <c r="M38" s="11" t="s">
        <v>21</v>
      </c>
    </row>
    <row r="39">
      <c r="A39" s="6" t="s">
        <v>175</v>
      </c>
      <c r="B39" s="6" t="s">
        <v>199</v>
      </c>
      <c r="C39" s="6" t="s">
        <v>200</v>
      </c>
      <c r="D39" s="7" t="s">
        <v>201</v>
      </c>
      <c r="E39" s="8" t="s">
        <v>202</v>
      </c>
      <c r="F39" s="9" t="s">
        <v>203</v>
      </c>
      <c r="G39" s="10">
        <v>45925.0</v>
      </c>
      <c r="H39" s="11" t="s">
        <v>19</v>
      </c>
      <c r="I39" s="11" t="s">
        <v>19</v>
      </c>
      <c r="J39" s="11" t="s">
        <v>19</v>
      </c>
      <c r="K39" s="11" t="s">
        <v>20</v>
      </c>
      <c r="L39" s="11" t="s">
        <v>20</v>
      </c>
      <c r="M39" s="11" t="s">
        <v>21</v>
      </c>
    </row>
    <row r="40">
      <c r="A40" s="6" t="s">
        <v>175</v>
      </c>
      <c r="B40" s="6" t="s">
        <v>204</v>
      </c>
      <c r="C40" s="6" t="s">
        <v>205</v>
      </c>
      <c r="D40" s="7" t="s">
        <v>206</v>
      </c>
      <c r="E40" s="8" t="s">
        <v>207</v>
      </c>
      <c r="F40" s="9" t="s">
        <v>208</v>
      </c>
      <c r="G40" s="10">
        <v>45925.0</v>
      </c>
      <c r="H40" s="11" t="s">
        <v>19</v>
      </c>
      <c r="I40" s="11" t="s">
        <v>19</v>
      </c>
      <c r="J40" s="11" t="s">
        <v>20</v>
      </c>
      <c r="K40" s="11" t="s">
        <v>20</v>
      </c>
      <c r="L40" s="11" t="s">
        <v>20</v>
      </c>
      <c r="M40" s="11" t="s">
        <v>21</v>
      </c>
    </row>
    <row r="41">
      <c r="A41" s="6" t="s">
        <v>175</v>
      </c>
      <c r="B41" s="6" t="s">
        <v>209</v>
      </c>
      <c r="C41" s="6" t="s">
        <v>210</v>
      </c>
      <c r="D41" s="7" t="s">
        <v>211</v>
      </c>
      <c r="E41" s="8" t="s">
        <v>212</v>
      </c>
      <c r="F41" s="9" t="s">
        <v>213</v>
      </c>
      <c r="G41" s="10">
        <v>45923.0</v>
      </c>
      <c r="H41" s="11" t="s">
        <v>19</v>
      </c>
      <c r="I41" s="11" t="s">
        <v>19</v>
      </c>
      <c r="J41" s="11" t="s">
        <v>19</v>
      </c>
      <c r="K41" s="11" t="s">
        <v>20</v>
      </c>
      <c r="L41" s="11" t="s">
        <v>20</v>
      </c>
      <c r="M41" s="11" t="s">
        <v>21</v>
      </c>
    </row>
    <row r="42">
      <c r="A42" s="6" t="s">
        <v>175</v>
      </c>
      <c r="B42" s="6" t="s">
        <v>214</v>
      </c>
      <c r="C42" s="6" t="s">
        <v>215</v>
      </c>
      <c r="D42" s="7" t="s">
        <v>216</v>
      </c>
      <c r="E42" s="8" t="s">
        <v>217</v>
      </c>
      <c r="F42" s="9" t="s">
        <v>218</v>
      </c>
      <c r="G42" s="10">
        <v>45925.0</v>
      </c>
      <c r="H42" s="11" t="s">
        <v>19</v>
      </c>
      <c r="I42" s="11" t="s">
        <v>19</v>
      </c>
      <c r="J42" s="11" t="s">
        <v>19</v>
      </c>
      <c r="K42" s="11" t="s">
        <v>20</v>
      </c>
      <c r="L42" s="11" t="s">
        <v>20</v>
      </c>
      <c r="M42" s="11" t="s">
        <v>21</v>
      </c>
    </row>
    <row r="43">
      <c r="A43" s="6" t="s">
        <v>175</v>
      </c>
      <c r="B43" s="6" t="s">
        <v>51</v>
      </c>
      <c r="C43" s="6" t="s">
        <v>219</v>
      </c>
      <c r="D43" s="7" t="s">
        <v>220</v>
      </c>
      <c r="E43" s="8" t="s">
        <v>221</v>
      </c>
      <c r="F43" s="9" t="s">
        <v>222</v>
      </c>
      <c r="G43" s="10">
        <v>45923.0</v>
      </c>
      <c r="H43" s="11" t="s">
        <v>19</v>
      </c>
      <c r="I43" s="11" t="s">
        <v>19</v>
      </c>
      <c r="J43" s="11" t="s">
        <v>19</v>
      </c>
      <c r="K43" s="11" t="s">
        <v>20</v>
      </c>
      <c r="L43" s="11" t="s">
        <v>20</v>
      </c>
      <c r="M43" s="11" t="s">
        <v>21</v>
      </c>
    </row>
    <row r="44">
      <c r="A44" s="6" t="s">
        <v>175</v>
      </c>
      <c r="B44" s="6" t="s">
        <v>223</v>
      </c>
      <c r="C44" s="6" t="s">
        <v>224</v>
      </c>
      <c r="D44" s="7" t="s">
        <v>225</v>
      </c>
      <c r="E44" s="8" t="s">
        <v>226</v>
      </c>
      <c r="F44" s="9" t="s">
        <v>227</v>
      </c>
      <c r="G44" s="10">
        <v>45923.0</v>
      </c>
      <c r="H44" s="11" t="s">
        <v>19</v>
      </c>
      <c r="I44" s="11" t="s">
        <v>20</v>
      </c>
      <c r="J44" s="11" t="s">
        <v>20</v>
      </c>
      <c r="K44" s="11" t="s">
        <v>20</v>
      </c>
      <c r="M44" s="11" t="s">
        <v>21</v>
      </c>
    </row>
    <row r="45">
      <c r="A45" s="6" t="s">
        <v>175</v>
      </c>
      <c r="B45" s="6" t="s">
        <v>228</v>
      </c>
      <c r="C45" s="6" t="s">
        <v>229</v>
      </c>
      <c r="D45" s="9" t="s">
        <v>26</v>
      </c>
      <c r="E45" s="8" t="s">
        <v>230</v>
      </c>
      <c r="F45" s="9" t="s">
        <v>26</v>
      </c>
      <c r="G45" s="12" t="s">
        <v>80</v>
      </c>
      <c r="H45" s="13"/>
      <c r="I45" s="13"/>
      <c r="J45" s="13"/>
      <c r="K45" s="13"/>
      <c r="L45" s="13"/>
      <c r="M45" s="11" t="s">
        <v>231</v>
      </c>
    </row>
    <row r="46">
      <c r="A46" s="6" t="s">
        <v>175</v>
      </c>
      <c r="B46" s="6" t="s">
        <v>232</v>
      </c>
      <c r="C46" s="6" t="s">
        <v>233</v>
      </c>
      <c r="D46" s="7" t="s">
        <v>234</v>
      </c>
      <c r="E46" s="8" t="s">
        <v>235</v>
      </c>
      <c r="F46" s="9" t="s">
        <v>236</v>
      </c>
      <c r="G46" s="10">
        <v>45925.0</v>
      </c>
      <c r="H46" s="15" t="s">
        <v>19</v>
      </c>
      <c r="I46" s="15" t="s">
        <v>19</v>
      </c>
      <c r="J46" s="15" t="s">
        <v>19</v>
      </c>
      <c r="K46" s="15" t="s">
        <v>20</v>
      </c>
      <c r="L46" s="15" t="s">
        <v>20</v>
      </c>
      <c r="M46" s="11" t="s">
        <v>21</v>
      </c>
    </row>
    <row r="47">
      <c r="A47" s="6" t="s">
        <v>175</v>
      </c>
      <c r="B47" s="6" t="s">
        <v>237</v>
      </c>
      <c r="C47" s="6" t="s">
        <v>238</v>
      </c>
      <c r="D47" s="7" t="s">
        <v>239</v>
      </c>
      <c r="E47" s="8" t="s">
        <v>240</v>
      </c>
      <c r="F47" s="9" t="s">
        <v>241</v>
      </c>
      <c r="G47" s="10">
        <v>45925.0</v>
      </c>
      <c r="H47" s="11" t="s">
        <v>19</v>
      </c>
      <c r="I47" s="11" t="s">
        <v>20</v>
      </c>
      <c r="J47" s="11" t="s">
        <v>20</v>
      </c>
      <c r="K47" s="11" t="s">
        <v>20</v>
      </c>
      <c r="M47" s="11" t="s">
        <v>21</v>
      </c>
    </row>
    <row r="48">
      <c r="A48" s="6" t="s">
        <v>175</v>
      </c>
      <c r="B48" s="6" t="s">
        <v>242</v>
      </c>
      <c r="C48" s="6" t="s">
        <v>243</v>
      </c>
      <c r="D48" s="7" t="s">
        <v>244</v>
      </c>
      <c r="E48" s="8" t="s">
        <v>245</v>
      </c>
      <c r="F48" s="9" t="s">
        <v>246</v>
      </c>
      <c r="G48" s="10">
        <v>45925.0</v>
      </c>
      <c r="H48" s="11" t="s">
        <v>19</v>
      </c>
      <c r="I48" s="11" t="s">
        <v>20</v>
      </c>
      <c r="J48" s="11" t="s">
        <v>19</v>
      </c>
      <c r="K48" s="11" t="s">
        <v>19</v>
      </c>
      <c r="M48" s="11" t="s">
        <v>21</v>
      </c>
    </row>
    <row r="49">
      <c r="A49" s="6" t="s">
        <v>175</v>
      </c>
      <c r="B49" s="6" t="s">
        <v>247</v>
      </c>
      <c r="C49" s="6" t="s">
        <v>248</v>
      </c>
      <c r="D49" s="7" t="s">
        <v>249</v>
      </c>
      <c r="E49" s="8" t="s">
        <v>250</v>
      </c>
      <c r="F49" s="9" t="s">
        <v>251</v>
      </c>
      <c r="G49" s="10">
        <v>45925.0</v>
      </c>
      <c r="H49" s="15" t="s">
        <v>19</v>
      </c>
      <c r="I49" s="15" t="s">
        <v>19</v>
      </c>
      <c r="J49" s="15" t="s">
        <v>19</v>
      </c>
      <c r="K49" s="15" t="s">
        <v>20</v>
      </c>
      <c r="L49" s="15" t="s">
        <v>20</v>
      </c>
      <c r="M49" s="11" t="s">
        <v>21</v>
      </c>
    </row>
    <row r="50">
      <c r="A50" s="6" t="s">
        <v>175</v>
      </c>
      <c r="B50" s="6" t="s">
        <v>252</v>
      </c>
      <c r="C50" s="6" t="s">
        <v>253</v>
      </c>
      <c r="D50" s="7" t="s">
        <v>254</v>
      </c>
      <c r="E50" s="8" t="s">
        <v>255</v>
      </c>
      <c r="F50" s="9" t="s">
        <v>256</v>
      </c>
      <c r="G50" s="10">
        <v>45925.0</v>
      </c>
      <c r="H50" s="11" t="s">
        <v>19</v>
      </c>
      <c r="I50" s="11" t="s">
        <v>19</v>
      </c>
      <c r="J50" s="11" t="s">
        <v>20</v>
      </c>
      <c r="K50" s="11" t="s">
        <v>20</v>
      </c>
      <c r="L50" s="11" t="s">
        <v>20</v>
      </c>
      <c r="M50" s="11" t="s">
        <v>21</v>
      </c>
    </row>
    <row r="51">
      <c r="A51" s="6" t="s">
        <v>175</v>
      </c>
      <c r="B51" s="6" t="s">
        <v>252</v>
      </c>
      <c r="C51" s="6" t="s">
        <v>257</v>
      </c>
      <c r="D51" s="7" t="s">
        <v>258</v>
      </c>
      <c r="E51" s="8" t="s">
        <v>259</v>
      </c>
      <c r="F51" s="9" t="s">
        <v>260</v>
      </c>
      <c r="G51" s="10">
        <v>45925.0</v>
      </c>
      <c r="H51" s="11" t="s">
        <v>19</v>
      </c>
      <c r="I51" s="11" t="s">
        <v>19</v>
      </c>
      <c r="J51" s="11" t="s">
        <v>20</v>
      </c>
      <c r="K51" s="11" t="s">
        <v>20</v>
      </c>
      <c r="L51" s="11" t="s">
        <v>20</v>
      </c>
      <c r="M51" s="11" t="s">
        <v>21</v>
      </c>
    </row>
    <row r="52">
      <c r="A52" s="6" t="s">
        <v>175</v>
      </c>
      <c r="B52" s="6" t="s">
        <v>261</v>
      </c>
      <c r="C52" s="6" t="s">
        <v>262</v>
      </c>
      <c r="D52" s="7" t="s">
        <v>263</v>
      </c>
      <c r="E52" s="8" t="s">
        <v>264</v>
      </c>
      <c r="F52" s="9" t="s">
        <v>265</v>
      </c>
      <c r="G52" s="10">
        <v>45923.0</v>
      </c>
      <c r="H52" s="11" t="s">
        <v>19</v>
      </c>
      <c r="I52" s="11" t="s">
        <v>19</v>
      </c>
      <c r="J52" s="11" t="s">
        <v>19</v>
      </c>
      <c r="K52" s="11" t="s">
        <v>20</v>
      </c>
      <c r="L52" s="11" t="s">
        <v>20</v>
      </c>
      <c r="M52" s="11" t="s">
        <v>21</v>
      </c>
    </row>
    <row r="53">
      <c r="A53" s="6" t="s">
        <v>175</v>
      </c>
      <c r="B53" s="6" t="s">
        <v>266</v>
      </c>
      <c r="C53" s="6" t="s">
        <v>267</v>
      </c>
      <c r="D53" s="7" t="s">
        <v>268</v>
      </c>
      <c r="E53" s="8" t="s">
        <v>269</v>
      </c>
      <c r="F53" s="9" t="s">
        <v>270</v>
      </c>
      <c r="G53" s="10">
        <v>45923.0</v>
      </c>
      <c r="H53" s="11" t="s">
        <v>19</v>
      </c>
      <c r="I53" s="11" t="s">
        <v>19</v>
      </c>
      <c r="J53" s="11" t="s">
        <v>19</v>
      </c>
      <c r="K53" s="11" t="s">
        <v>19</v>
      </c>
      <c r="L53" s="11" t="s">
        <v>20</v>
      </c>
      <c r="M53" s="11" t="s">
        <v>21</v>
      </c>
    </row>
    <row r="54">
      <c r="A54" s="6" t="s">
        <v>175</v>
      </c>
      <c r="B54" s="6" t="s">
        <v>170</v>
      </c>
      <c r="C54" s="6" t="s">
        <v>271</v>
      </c>
      <c r="D54" s="7" t="s">
        <v>272</v>
      </c>
      <c r="E54" s="8" t="s">
        <v>273</v>
      </c>
      <c r="F54" s="9" t="s">
        <v>274</v>
      </c>
      <c r="G54" s="10">
        <v>45925.0</v>
      </c>
      <c r="H54" s="11" t="s">
        <v>19</v>
      </c>
      <c r="I54" s="11" t="s">
        <v>19</v>
      </c>
      <c r="J54" s="11" t="s">
        <v>19</v>
      </c>
      <c r="K54" s="11" t="s">
        <v>20</v>
      </c>
      <c r="L54" s="11" t="s">
        <v>20</v>
      </c>
      <c r="M54" s="11" t="s">
        <v>21</v>
      </c>
    </row>
    <row r="55">
      <c r="A55" s="6" t="s">
        <v>275</v>
      </c>
      <c r="B55" s="6" t="s">
        <v>276</v>
      </c>
      <c r="C55" s="6" t="s">
        <v>277</v>
      </c>
      <c r="D55" s="7" t="s">
        <v>278</v>
      </c>
      <c r="E55" s="8" t="s">
        <v>279</v>
      </c>
      <c r="F55" s="9" t="s">
        <v>280</v>
      </c>
      <c r="G55" s="10">
        <v>45925.0</v>
      </c>
      <c r="H55" s="11" t="s">
        <v>19</v>
      </c>
      <c r="I55" s="11" t="s">
        <v>19</v>
      </c>
      <c r="J55" s="11" t="s">
        <v>19</v>
      </c>
      <c r="K55" s="11" t="s">
        <v>20</v>
      </c>
      <c r="L55" s="11" t="s">
        <v>20</v>
      </c>
      <c r="M55" s="11" t="s">
        <v>21</v>
      </c>
    </row>
    <row r="56">
      <c r="A56" s="6" t="s">
        <v>275</v>
      </c>
      <c r="B56" s="6" t="s">
        <v>281</v>
      </c>
      <c r="C56" s="6" t="s">
        <v>282</v>
      </c>
      <c r="D56" s="7" t="s">
        <v>283</v>
      </c>
      <c r="E56" s="8" t="s">
        <v>284</v>
      </c>
      <c r="F56" s="9" t="s">
        <v>285</v>
      </c>
      <c r="G56" s="10">
        <v>45925.0</v>
      </c>
      <c r="H56" s="11" t="s">
        <v>20</v>
      </c>
      <c r="I56" s="11" t="s">
        <v>20</v>
      </c>
      <c r="J56" s="11" t="s">
        <v>20</v>
      </c>
      <c r="M56" s="11" t="s">
        <v>21</v>
      </c>
    </row>
    <row r="57">
      <c r="A57" s="6" t="s">
        <v>275</v>
      </c>
      <c r="B57" s="6" t="s">
        <v>286</v>
      </c>
      <c r="C57" s="6" t="s">
        <v>287</v>
      </c>
      <c r="D57" s="9" t="s">
        <v>26</v>
      </c>
      <c r="E57" s="8" t="s">
        <v>288</v>
      </c>
      <c r="F57" s="9" t="s">
        <v>289</v>
      </c>
      <c r="G57" s="12" t="s">
        <v>80</v>
      </c>
      <c r="H57" s="13"/>
      <c r="I57" s="13"/>
      <c r="J57" s="13"/>
      <c r="K57" s="13"/>
      <c r="L57" s="13"/>
      <c r="M57" s="11" t="s">
        <v>231</v>
      </c>
    </row>
    <row r="58">
      <c r="A58" s="6" t="s">
        <v>275</v>
      </c>
      <c r="B58" s="6" t="s">
        <v>290</v>
      </c>
      <c r="C58" s="6" t="s">
        <v>291</v>
      </c>
      <c r="D58" s="7" t="s">
        <v>292</v>
      </c>
      <c r="E58" s="8" t="s">
        <v>293</v>
      </c>
      <c r="F58" s="9" t="s">
        <v>294</v>
      </c>
      <c r="G58" s="10">
        <v>45925.0</v>
      </c>
      <c r="H58" s="11" t="s">
        <v>19</v>
      </c>
      <c r="I58" s="11" t="s">
        <v>19</v>
      </c>
      <c r="J58" s="11" t="s">
        <v>19</v>
      </c>
      <c r="K58" s="11" t="s">
        <v>20</v>
      </c>
      <c r="L58" s="11" t="s">
        <v>20</v>
      </c>
      <c r="M58" s="11" t="s">
        <v>21</v>
      </c>
    </row>
    <row r="59">
      <c r="A59" s="6" t="s">
        <v>275</v>
      </c>
      <c r="B59" s="6" t="s">
        <v>295</v>
      </c>
      <c r="C59" s="6" t="s">
        <v>296</v>
      </c>
      <c r="D59" s="7" t="s">
        <v>297</v>
      </c>
      <c r="E59" s="8" t="s">
        <v>298</v>
      </c>
      <c r="F59" s="9" t="s">
        <v>299</v>
      </c>
      <c r="G59" s="10">
        <v>45925.0</v>
      </c>
      <c r="H59" s="11" t="s">
        <v>19</v>
      </c>
      <c r="I59" s="11" t="s">
        <v>19</v>
      </c>
      <c r="J59" s="11" t="s">
        <v>19</v>
      </c>
      <c r="K59" s="11" t="s">
        <v>20</v>
      </c>
      <c r="L59" s="11" t="s">
        <v>20</v>
      </c>
      <c r="M59" s="11" t="s">
        <v>21</v>
      </c>
    </row>
    <row r="60">
      <c r="A60" s="6" t="s">
        <v>275</v>
      </c>
      <c r="B60" s="6" t="s">
        <v>32</v>
      </c>
      <c r="C60" s="6" t="s">
        <v>300</v>
      </c>
      <c r="D60" s="7" t="s">
        <v>301</v>
      </c>
      <c r="E60" s="8" t="s">
        <v>302</v>
      </c>
      <c r="F60" s="9" t="s">
        <v>303</v>
      </c>
      <c r="G60" s="10">
        <v>45925.0</v>
      </c>
      <c r="H60" s="11" t="s">
        <v>19</v>
      </c>
      <c r="I60" s="11" t="s">
        <v>19</v>
      </c>
      <c r="J60" s="11" t="s">
        <v>19</v>
      </c>
      <c r="K60" s="11" t="s">
        <v>20</v>
      </c>
      <c r="L60" s="11" t="s">
        <v>20</v>
      </c>
      <c r="M60" s="11" t="s">
        <v>21</v>
      </c>
    </row>
    <row r="61">
      <c r="A61" s="6" t="s">
        <v>275</v>
      </c>
      <c r="B61" s="6" t="s">
        <v>304</v>
      </c>
      <c r="C61" s="6" t="s">
        <v>305</v>
      </c>
      <c r="D61" s="7" t="s">
        <v>306</v>
      </c>
      <c r="E61" s="8" t="s">
        <v>307</v>
      </c>
      <c r="F61" s="9" t="s">
        <v>308</v>
      </c>
      <c r="G61" s="10">
        <v>45925.0</v>
      </c>
      <c r="H61" s="11" t="s">
        <v>20</v>
      </c>
      <c r="I61" s="11" t="s">
        <v>20</v>
      </c>
      <c r="J61" s="11" t="s">
        <v>20</v>
      </c>
      <c r="M61" s="11" t="s">
        <v>21</v>
      </c>
    </row>
    <row r="62">
      <c r="A62" s="6" t="s">
        <v>275</v>
      </c>
      <c r="B62" s="6" t="s">
        <v>309</v>
      </c>
      <c r="C62" s="6" t="s">
        <v>310</v>
      </c>
      <c r="D62" s="7" t="s">
        <v>311</v>
      </c>
      <c r="E62" s="8" t="s">
        <v>312</v>
      </c>
      <c r="F62" s="9" t="s">
        <v>313</v>
      </c>
      <c r="G62" s="10">
        <v>45925.0</v>
      </c>
      <c r="H62" s="11" t="s">
        <v>19</v>
      </c>
      <c r="I62" s="11" t="s">
        <v>19</v>
      </c>
      <c r="J62" s="11" t="s">
        <v>19</v>
      </c>
      <c r="K62" s="11" t="s">
        <v>20</v>
      </c>
      <c r="L62" s="11" t="s">
        <v>19</v>
      </c>
      <c r="M62" s="11" t="s">
        <v>21</v>
      </c>
    </row>
    <row r="63">
      <c r="A63" s="6" t="s">
        <v>275</v>
      </c>
      <c r="B63" s="6" t="s">
        <v>314</v>
      </c>
      <c r="C63" s="6" t="s">
        <v>26</v>
      </c>
      <c r="D63" s="7" t="s">
        <v>315</v>
      </c>
      <c r="E63" s="8" t="s">
        <v>316</v>
      </c>
      <c r="F63" s="9" t="s">
        <v>317</v>
      </c>
      <c r="G63" s="10">
        <v>45925.0</v>
      </c>
      <c r="H63" s="11" t="s">
        <v>20</v>
      </c>
      <c r="I63" s="11" t="s">
        <v>20</v>
      </c>
      <c r="J63" s="11" t="s">
        <v>20</v>
      </c>
      <c r="M63" s="11" t="s">
        <v>21</v>
      </c>
    </row>
    <row r="64">
      <c r="A64" s="6" t="s">
        <v>275</v>
      </c>
      <c r="B64" s="6" t="s">
        <v>318</v>
      </c>
      <c r="C64" s="6" t="s">
        <v>319</v>
      </c>
      <c r="D64" s="7" t="s">
        <v>320</v>
      </c>
      <c r="E64" s="8" t="s">
        <v>321</v>
      </c>
      <c r="F64" s="9" t="s">
        <v>322</v>
      </c>
      <c r="G64" s="10">
        <v>45925.0</v>
      </c>
      <c r="H64" s="11" t="s">
        <v>19</v>
      </c>
      <c r="I64" s="11" t="s">
        <v>19</v>
      </c>
      <c r="J64" s="11" t="s">
        <v>19</v>
      </c>
      <c r="K64" s="11" t="s">
        <v>20</v>
      </c>
      <c r="L64" s="11" t="s">
        <v>20</v>
      </c>
      <c r="M64" s="11" t="s">
        <v>21</v>
      </c>
    </row>
    <row r="65">
      <c r="A65" s="6" t="s">
        <v>275</v>
      </c>
      <c r="B65" s="6" t="s">
        <v>323</v>
      </c>
      <c r="C65" s="6" t="s">
        <v>324</v>
      </c>
      <c r="D65" s="7" t="s">
        <v>325</v>
      </c>
      <c r="E65" s="8" t="s">
        <v>326</v>
      </c>
      <c r="F65" s="9" t="s">
        <v>327</v>
      </c>
      <c r="G65" s="10">
        <v>45925.0</v>
      </c>
      <c r="H65" s="11" t="s">
        <v>20</v>
      </c>
      <c r="I65" s="11" t="s">
        <v>20</v>
      </c>
      <c r="J65" s="11" t="s">
        <v>20</v>
      </c>
      <c r="M65" s="11" t="s">
        <v>21</v>
      </c>
    </row>
    <row r="66">
      <c r="A66" s="6" t="s">
        <v>275</v>
      </c>
      <c r="B66" s="6" t="s">
        <v>328</v>
      </c>
      <c r="C66" s="6" t="s">
        <v>329</v>
      </c>
      <c r="D66" s="7" t="s">
        <v>330</v>
      </c>
      <c r="E66" s="8" t="s">
        <v>331</v>
      </c>
      <c r="F66" s="9" t="s">
        <v>332</v>
      </c>
      <c r="G66" s="10">
        <v>45925.0</v>
      </c>
      <c r="H66" s="11" t="s">
        <v>19</v>
      </c>
      <c r="I66" s="11" t="s">
        <v>19</v>
      </c>
      <c r="J66" s="11" t="s">
        <v>20</v>
      </c>
      <c r="K66" s="11" t="s">
        <v>20</v>
      </c>
      <c r="L66" s="11" t="s">
        <v>20</v>
      </c>
      <c r="M66" s="11" t="s">
        <v>21</v>
      </c>
    </row>
    <row r="67">
      <c r="A67" s="6" t="s">
        <v>275</v>
      </c>
      <c r="B67" s="6" t="s">
        <v>333</v>
      </c>
      <c r="C67" s="6" t="s">
        <v>334</v>
      </c>
      <c r="D67" s="7" t="s">
        <v>335</v>
      </c>
      <c r="E67" s="8" t="s">
        <v>336</v>
      </c>
      <c r="F67" s="9" t="s">
        <v>337</v>
      </c>
      <c r="G67" s="10">
        <v>45925.0</v>
      </c>
      <c r="H67" s="11" t="s">
        <v>19</v>
      </c>
      <c r="I67" s="11" t="s">
        <v>19</v>
      </c>
      <c r="J67" s="11" t="s">
        <v>20</v>
      </c>
      <c r="K67" s="11" t="s">
        <v>20</v>
      </c>
      <c r="L67" s="11" t="s">
        <v>20</v>
      </c>
      <c r="M67" s="11" t="s">
        <v>21</v>
      </c>
    </row>
    <row r="68">
      <c r="A68" s="6" t="s">
        <v>275</v>
      </c>
      <c r="B68" s="6" t="s">
        <v>338</v>
      </c>
      <c r="C68" s="6" t="s">
        <v>339</v>
      </c>
      <c r="D68" s="7" t="s">
        <v>340</v>
      </c>
      <c r="E68" s="8" t="s">
        <v>341</v>
      </c>
      <c r="F68" s="9" t="s">
        <v>342</v>
      </c>
      <c r="G68" s="10">
        <v>45925.0</v>
      </c>
      <c r="H68" s="11" t="s">
        <v>19</v>
      </c>
      <c r="I68" s="11" t="s">
        <v>19</v>
      </c>
      <c r="J68" s="11" t="s">
        <v>20</v>
      </c>
      <c r="K68" s="11" t="s">
        <v>20</v>
      </c>
      <c r="L68" s="11" t="s">
        <v>20</v>
      </c>
      <c r="M68" s="11" t="s">
        <v>21</v>
      </c>
    </row>
    <row r="69">
      <c r="A69" s="6" t="s">
        <v>275</v>
      </c>
      <c r="B69" s="6" t="s">
        <v>343</v>
      </c>
      <c r="C69" s="6" t="s">
        <v>344</v>
      </c>
      <c r="D69" s="7" t="s">
        <v>345</v>
      </c>
      <c r="E69" s="8" t="s">
        <v>346</v>
      </c>
      <c r="F69" s="9" t="s">
        <v>347</v>
      </c>
      <c r="G69" s="10">
        <v>45925.0</v>
      </c>
      <c r="H69" s="11" t="s">
        <v>19</v>
      </c>
      <c r="I69" s="11" t="s">
        <v>19</v>
      </c>
      <c r="J69" s="11" t="s">
        <v>20</v>
      </c>
      <c r="K69" s="11" t="s">
        <v>20</v>
      </c>
      <c r="L69" s="11" t="s">
        <v>20</v>
      </c>
      <c r="M69" s="11" t="s">
        <v>21</v>
      </c>
    </row>
    <row r="70">
      <c r="A70" s="6" t="s">
        <v>275</v>
      </c>
      <c r="B70" s="6" t="s">
        <v>348</v>
      </c>
      <c r="C70" s="6" t="s">
        <v>26</v>
      </c>
      <c r="D70" s="7" t="s">
        <v>349</v>
      </c>
      <c r="E70" s="8" t="s">
        <v>350</v>
      </c>
      <c r="F70" s="9" t="s">
        <v>351</v>
      </c>
      <c r="G70" s="10">
        <v>45925.0</v>
      </c>
      <c r="H70" s="11" t="s">
        <v>20</v>
      </c>
      <c r="I70" s="11" t="s">
        <v>20</v>
      </c>
      <c r="J70" s="11" t="s">
        <v>19</v>
      </c>
      <c r="M70" s="11" t="s">
        <v>21</v>
      </c>
    </row>
    <row r="71">
      <c r="A71" s="6" t="s">
        <v>275</v>
      </c>
      <c r="B71" s="6" t="s">
        <v>352</v>
      </c>
      <c r="C71" s="6" t="s">
        <v>353</v>
      </c>
      <c r="D71" s="7" t="s">
        <v>354</v>
      </c>
      <c r="E71" s="8" t="s">
        <v>355</v>
      </c>
      <c r="F71" s="9" t="s">
        <v>356</v>
      </c>
      <c r="G71" s="10">
        <v>45925.0</v>
      </c>
      <c r="H71" s="11" t="s">
        <v>20</v>
      </c>
      <c r="I71" s="11" t="s">
        <v>20</v>
      </c>
      <c r="J71" s="11" t="s">
        <v>19</v>
      </c>
      <c r="L71" s="11" t="s">
        <v>19</v>
      </c>
      <c r="M71" s="11" t="s">
        <v>21</v>
      </c>
    </row>
    <row r="72">
      <c r="A72" s="6" t="s">
        <v>275</v>
      </c>
      <c r="B72" s="6" t="s">
        <v>51</v>
      </c>
      <c r="C72" s="6" t="s">
        <v>357</v>
      </c>
      <c r="D72" s="7" t="s">
        <v>358</v>
      </c>
      <c r="E72" s="8" t="s">
        <v>359</v>
      </c>
      <c r="F72" s="9" t="s">
        <v>360</v>
      </c>
      <c r="G72" s="10">
        <v>45925.0</v>
      </c>
      <c r="H72" s="11" t="s">
        <v>19</v>
      </c>
      <c r="I72" s="11" t="s">
        <v>19</v>
      </c>
      <c r="J72" s="11" t="s">
        <v>19</v>
      </c>
      <c r="K72" s="11" t="s">
        <v>20</v>
      </c>
      <c r="L72" s="11" t="s">
        <v>20</v>
      </c>
      <c r="M72" s="11" t="s">
        <v>21</v>
      </c>
    </row>
    <row r="73">
      <c r="A73" s="6" t="s">
        <v>275</v>
      </c>
      <c r="B73" s="6" t="s">
        <v>361</v>
      </c>
      <c r="C73" s="6" t="s">
        <v>362</v>
      </c>
      <c r="D73" s="7" t="s">
        <v>363</v>
      </c>
      <c r="E73" s="8" t="s">
        <v>364</v>
      </c>
      <c r="F73" s="9" t="s">
        <v>365</v>
      </c>
      <c r="G73" s="10">
        <v>45925.0</v>
      </c>
      <c r="H73" s="11" t="s">
        <v>19</v>
      </c>
      <c r="I73" s="11" t="s">
        <v>19</v>
      </c>
      <c r="J73" s="11" t="s">
        <v>19</v>
      </c>
      <c r="K73" s="11" t="s">
        <v>20</v>
      </c>
      <c r="L73" s="11" t="s">
        <v>20</v>
      </c>
      <c r="M73" s="11" t="s">
        <v>21</v>
      </c>
    </row>
    <row r="74">
      <c r="A74" s="6" t="s">
        <v>275</v>
      </c>
      <c r="B74" s="6" t="s">
        <v>366</v>
      </c>
      <c r="C74" s="6" t="s">
        <v>367</v>
      </c>
      <c r="D74" s="7" t="s">
        <v>368</v>
      </c>
      <c r="E74" s="8" t="s">
        <v>369</v>
      </c>
      <c r="F74" s="9" t="s">
        <v>370</v>
      </c>
      <c r="G74" s="10">
        <v>45925.0</v>
      </c>
      <c r="H74" s="11" t="s">
        <v>19</v>
      </c>
      <c r="I74" s="11" t="s">
        <v>19</v>
      </c>
      <c r="J74" s="11" t="s">
        <v>19</v>
      </c>
      <c r="K74" s="11" t="s">
        <v>20</v>
      </c>
      <c r="L74" s="11" t="s">
        <v>20</v>
      </c>
      <c r="M74" s="11" t="s">
        <v>21</v>
      </c>
    </row>
    <row r="75">
      <c r="A75" s="6" t="s">
        <v>275</v>
      </c>
      <c r="B75" s="6" t="s">
        <v>371</v>
      </c>
      <c r="C75" s="6" t="s">
        <v>372</v>
      </c>
      <c r="D75" s="7" t="s">
        <v>373</v>
      </c>
      <c r="E75" s="8" t="s">
        <v>374</v>
      </c>
      <c r="F75" s="9" t="s">
        <v>375</v>
      </c>
      <c r="G75" s="10">
        <v>45925.0</v>
      </c>
      <c r="H75" s="11" t="s">
        <v>20</v>
      </c>
      <c r="I75" s="11" t="s">
        <v>20</v>
      </c>
      <c r="J75" s="11" t="s">
        <v>20</v>
      </c>
      <c r="M75" s="11" t="s">
        <v>21</v>
      </c>
    </row>
    <row r="76">
      <c r="A76" s="6" t="s">
        <v>275</v>
      </c>
      <c r="B76" s="6" t="s">
        <v>376</v>
      </c>
      <c r="C76" s="6" t="s">
        <v>377</v>
      </c>
      <c r="D76" s="9" t="s">
        <v>26</v>
      </c>
      <c r="E76" s="8" t="s">
        <v>378</v>
      </c>
      <c r="F76" s="9" t="s">
        <v>379</v>
      </c>
      <c r="G76" s="12" t="s">
        <v>80</v>
      </c>
      <c r="H76" s="13"/>
      <c r="I76" s="13"/>
      <c r="J76" s="13"/>
      <c r="K76" s="13"/>
      <c r="L76" s="13"/>
      <c r="M76" s="11" t="s">
        <v>231</v>
      </c>
    </row>
    <row r="77">
      <c r="A77" s="6" t="s">
        <v>275</v>
      </c>
      <c r="B77" s="6" t="s">
        <v>380</v>
      </c>
      <c r="C77" s="6" t="s">
        <v>381</v>
      </c>
      <c r="D77" s="7" t="s">
        <v>382</v>
      </c>
      <c r="E77" s="8" t="s">
        <v>383</v>
      </c>
      <c r="F77" s="9" t="s">
        <v>26</v>
      </c>
      <c r="G77" s="10">
        <v>45925.0</v>
      </c>
      <c r="H77" s="11" t="s">
        <v>19</v>
      </c>
      <c r="I77" s="11" t="s">
        <v>19</v>
      </c>
      <c r="J77" s="11" t="s">
        <v>20</v>
      </c>
      <c r="K77" s="11" t="s">
        <v>20</v>
      </c>
      <c r="L77" s="11" t="s">
        <v>20</v>
      </c>
      <c r="M77" s="11" t="s">
        <v>21</v>
      </c>
    </row>
    <row r="78">
      <c r="A78" s="6" t="s">
        <v>275</v>
      </c>
      <c r="B78" s="6" t="s">
        <v>384</v>
      </c>
      <c r="C78" s="6" t="s">
        <v>385</v>
      </c>
      <c r="D78" s="7" t="s">
        <v>386</v>
      </c>
      <c r="E78" s="8" t="s">
        <v>387</v>
      </c>
      <c r="F78" s="9" t="s">
        <v>388</v>
      </c>
      <c r="G78" s="10">
        <v>45925.0</v>
      </c>
      <c r="H78" s="11" t="s">
        <v>19</v>
      </c>
      <c r="I78" s="11" t="s">
        <v>19</v>
      </c>
      <c r="J78" s="11" t="s">
        <v>19</v>
      </c>
      <c r="K78" s="11" t="s">
        <v>20</v>
      </c>
      <c r="L78" s="11" t="s">
        <v>20</v>
      </c>
      <c r="M78" s="11" t="s">
        <v>21</v>
      </c>
    </row>
    <row r="79">
      <c r="A79" s="6" t="s">
        <v>275</v>
      </c>
      <c r="B79" s="6" t="s">
        <v>389</v>
      </c>
      <c r="C79" s="6" t="s">
        <v>390</v>
      </c>
      <c r="D79" s="7" t="s">
        <v>391</v>
      </c>
      <c r="E79" s="8" t="s">
        <v>392</v>
      </c>
      <c r="F79" s="9" t="s">
        <v>393</v>
      </c>
      <c r="G79" s="10">
        <v>45925.0</v>
      </c>
      <c r="H79" s="11" t="s">
        <v>20</v>
      </c>
      <c r="I79" s="11" t="s">
        <v>20</v>
      </c>
      <c r="J79" s="11" t="s">
        <v>19</v>
      </c>
      <c r="M79" s="11" t="s">
        <v>21</v>
      </c>
    </row>
    <row r="80">
      <c r="A80" s="6" t="s">
        <v>275</v>
      </c>
      <c r="B80" s="6" t="s">
        <v>394</v>
      </c>
      <c r="C80" s="6" t="s">
        <v>26</v>
      </c>
      <c r="D80" s="9" t="s">
        <v>26</v>
      </c>
      <c r="E80" s="6" t="s">
        <v>26</v>
      </c>
      <c r="F80" s="9" t="s">
        <v>26</v>
      </c>
      <c r="G80" s="12" t="s">
        <v>80</v>
      </c>
      <c r="H80" s="13"/>
      <c r="I80" s="13"/>
      <c r="J80" s="13"/>
      <c r="K80" s="13"/>
      <c r="L80" s="13"/>
      <c r="M80" s="11" t="s">
        <v>231</v>
      </c>
    </row>
    <row r="81">
      <c r="A81" s="6" t="s">
        <v>275</v>
      </c>
      <c r="B81" s="6" t="s">
        <v>395</v>
      </c>
      <c r="C81" s="6" t="s">
        <v>396</v>
      </c>
      <c r="D81" s="7" t="s">
        <v>397</v>
      </c>
      <c r="E81" s="8" t="s">
        <v>398</v>
      </c>
      <c r="F81" s="9" t="s">
        <v>399</v>
      </c>
      <c r="G81" s="10">
        <v>45925.0</v>
      </c>
      <c r="H81" s="11" t="s">
        <v>20</v>
      </c>
      <c r="I81" s="11" t="s">
        <v>20</v>
      </c>
      <c r="J81" s="11" t="s">
        <v>20</v>
      </c>
      <c r="M81" s="11" t="s">
        <v>21</v>
      </c>
    </row>
    <row r="82">
      <c r="A82" s="6" t="s">
        <v>275</v>
      </c>
      <c r="B82" s="6" t="s">
        <v>400</v>
      </c>
      <c r="C82" s="6" t="s">
        <v>401</v>
      </c>
      <c r="D82" s="9" t="s">
        <v>26</v>
      </c>
      <c r="E82" s="8" t="s">
        <v>402</v>
      </c>
      <c r="F82" s="9" t="s">
        <v>26</v>
      </c>
      <c r="G82" s="10">
        <v>45925.0</v>
      </c>
      <c r="H82" s="11" t="s">
        <v>20</v>
      </c>
      <c r="I82" s="11" t="s">
        <v>20</v>
      </c>
      <c r="J82" s="11" t="s">
        <v>20</v>
      </c>
      <c r="M82" s="11" t="s">
        <v>21</v>
      </c>
    </row>
    <row r="83">
      <c r="A83" s="6" t="s">
        <v>275</v>
      </c>
      <c r="B83" s="6" t="s">
        <v>403</v>
      </c>
      <c r="C83" s="6" t="s">
        <v>404</v>
      </c>
      <c r="D83" s="7" t="s">
        <v>405</v>
      </c>
      <c r="E83" s="8" t="s">
        <v>406</v>
      </c>
      <c r="F83" s="9" t="s">
        <v>26</v>
      </c>
      <c r="G83" s="10">
        <v>45925.0</v>
      </c>
      <c r="H83" s="11" t="s">
        <v>19</v>
      </c>
      <c r="I83" s="11" t="s">
        <v>20</v>
      </c>
      <c r="J83" s="11" t="s">
        <v>20</v>
      </c>
      <c r="K83" s="11" t="s">
        <v>20</v>
      </c>
      <c r="M83" s="11" t="s">
        <v>21</v>
      </c>
    </row>
    <row r="84">
      <c r="A84" s="6" t="s">
        <v>275</v>
      </c>
      <c r="B84" s="6" t="s">
        <v>407</v>
      </c>
      <c r="C84" s="6" t="s">
        <v>408</v>
      </c>
      <c r="D84" s="9" t="s">
        <v>26</v>
      </c>
      <c r="E84" s="8" t="s">
        <v>409</v>
      </c>
      <c r="F84" s="9" t="s">
        <v>26</v>
      </c>
      <c r="G84" s="12" t="s">
        <v>80</v>
      </c>
      <c r="H84" s="13"/>
      <c r="I84" s="13"/>
      <c r="J84" s="13"/>
      <c r="K84" s="13"/>
      <c r="L84" s="13"/>
      <c r="M84" s="11" t="s">
        <v>231</v>
      </c>
    </row>
    <row r="85">
      <c r="A85" s="6" t="s">
        <v>275</v>
      </c>
      <c r="B85" s="6" t="s">
        <v>410</v>
      </c>
      <c r="C85" s="6" t="s">
        <v>411</v>
      </c>
      <c r="D85" s="7" t="s">
        <v>412</v>
      </c>
      <c r="E85" s="8" t="s">
        <v>413</v>
      </c>
      <c r="F85" s="9" t="s">
        <v>414</v>
      </c>
      <c r="G85" s="10">
        <v>45925.0</v>
      </c>
      <c r="H85" s="11" t="s">
        <v>20</v>
      </c>
      <c r="I85" s="11" t="s">
        <v>20</v>
      </c>
      <c r="J85" s="11" t="s">
        <v>20</v>
      </c>
      <c r="M85" s="11" t="s">
        <v>21</v>
      </c>
    </row>
    <row r="86">
      <c r="A86" s="6" t="s">
        <v>275</v>
      </c>
      <c r="B86" s="6" t="s">
        <v>415</v>
      </c>
      <c r="C86" s="6" t="s">
        <v>416</v>
      </c>
      <c r="D86" s="7" t="s">
        <v>417</v>
      </c>
      <c r="E86" s="8" t="s">
        <v>418</v>
      </c>
      <c r="F86" s="9" t="s">
        <v>419</v>
      </c>
      <c r="G86" s="10">
        <v>45925.0</v>
      </c>
      <c r="H86" s="11" t="s">
        <v>19</v>
      </c>
      <c r="I86" s="11" t="s">
        <v>19</v>
      </c>
      <c r="J86" s="11" t="s">
        <v>19</v>
      </c>
      <c r="K86" s="11" t="s">
        <v>20</v>
      </c>
      <c r="L86" s="11" t="s">
        <v>20</v>
      </c>
      <c r="M86" s="11" t="s">
        <v>21</v>
      </c>
    </row>
    <row r="87">
      <c r="A87" s="6" t="s">
        <v>275</v>
      </c>
      <c r="B87" s="6" t="s">
        <v>420</v>
      </c>
      <c r="C87" s="6" t="s">
        <v>421</v>
      </c>
      <c r="D87" s="7" t="s">
        <v>422</v>
      </c>
      <c r="E87" s="8" t="s">
        <v>423</v>
      </c>
      <c r="F87" s="9" t="s">
        <v>424</v>
      </c>
      <c r="G87" s="10">
        <v>45925.0</v>
      </c>
      <c r="H87" s="11" t="s">
        <v>19</v>
      </c>
      <c r="I87" s="11" t="s">
        <v>19</v>
      </c>
      <c r="J87" s="11" t="s">
        <v>20</v>
      </c>
      <c r="K87" s="11" t="s">
        <v>20</v>
      </c>
      <c r="L87" s="11" t="s">
        <v>20</v>
      </c>
      <c r="M87" s="11" t="s">
        <v>21</v>
      </c>
    </row>
    <row r="88">
      <c r="A88" s="6" t="s">
        <v>275</v>
      </c>
      <c r="B88" s="6" t="s">
        <v>252</v>
      </c>
      <c r="C88" s="6" t="s">
        <v>425</v>
      </c>
      <c r="D88" s="7" t="s">
        <v>426</v>
      </c>
      <c r="E88" s="8" t="s">
        <v>427</v>
      </c>
      <c r="F88" s="9" t="s">
        <v>428</v>
      </c>
      <c r="G88" s="10">
        <v>45925.0</v>
      </c>
      <c r="H88" s="11" t="s">
        <v>19</v>
      </c>
      <c r="I88" s="11" t="s">
        <v>20</v>
      </c>
      <c r="J88" s="11" t="s">
        <v>20</v>
      </c>
      <c r="K88" s="11" t="s">
        <v>20</v>
      </c>
      <c r="M88" s="11" t="s">
        <v>21</v>
      </c>
    </row>
    <row r="89">
      <c r="A89" s="6" t="s">
        <v>275</v>
      </c>
      <c r="B89" s="6" t="s">
        <v>429</v>
      </c>
      <c r="C89" s="6" t="s">
        <v>430</v>
      </c>
      <c r="D89" s="7" t="s">
        <v>431</v>
      </c>
      <c r="E89" s="8" t="s">
        <v>432</v>
      </c>
      <c r="F89" s="9" t="s">
        <v>433</v>
      </c>
      <c r="G89" s="10">
        <v>45925.0</v>
      </c>
      <c r="H89" s="11" t="s">
        <v>19</v>
      </c>
      <c r="I89" s="11" t="s">
        <v>19</v>
      </c>
      <c r="J89" s="11" t="s">
        <v>19</v>
      </c>
      <c r="K89" s="11" t="s">
        <v>20</v>
      </c>
      <c r="L89" s="11" t="s">
        <v>20</v>
      </c>
      <c r="M89" s="11" t="s">
        <v>21</v>
      </c>
    </row>
    <row r="90">
      <c r="A90" s="6" t="s">
        <v>275</v>
      </c>
      <c r="B90" s="6" t="s">
        <v>434</v>
      </c>
      <c r="C90" s="6" t="s">
        <v>435</v>
      </c>
      <c r="D90" s="7" t="s">
        <v>436</v>
      </c>
      <c r="E90" s="8" t="s">
        <v>437</v>
      </c>
      <c r="F90" s="9" t="s">
        <v>438</v>
      </c>
      <c r="G90" s="10">
        <v>45925.0</v>
      </c>
      <c r="H90" s="11" t="s">
        <v>19</v>
      </c>
      <c r="I90" s="11" t="s">
        <v>19</v>
      </c>
      <c r="J90" s="11" t="s">
        <v>20</v>
      </c>
      <c r="K90" s="11" t="s">
        <v>20</v>
      </c>
      <c r="L90" s="11" t="s">
        <v>20</v>
      </c>
      <c r="M90" s="11" t="s">
        <v>21</v>
      </c>
    </row>
    <row r="91">
      <c r="A91" s="6" t="s">
        <v>275</v>
      </c>
      <c r="B91" s="6" t="s">
        <v>439</v>
      </c>
      <c r="C91" s="6" t="s">
        <v>440</v>
      </c>
      <c r="D91" s="7" t="s">
        <v>441</v>
      </c>
      <c r="E91" s="8" t="s">
        <v>442</v>
      </c>
      <c r="F91" s="9" t="s">
        <v>443</v>
      </c>
      <c r="G91" s="10">
        <v>45925.0</v>
      </c>
      <c r="H91" s="11" t="s">
        <v>19</v>
      </c>
      <c r="I91" s="11" t="s">
        <v>19</v>
      </c>
      <c r="J91" s="11" t="s">
        <v>19</v>
      </c>
      <c r="K91" s="11" t="s">
        <v>20</v>
      </c>
      <c r="L91" s="11" t="s">
        <v>20</v>
      </c>
      <c r="M91" s="11" t="s">
        <v>21</v>
      </c>
    </row>
    <row r="92">
      <c r="A92" s="6" t="s">
        <v>275</v>
      </c>
      <c r="B92" s="6" t="s">
        <v>444</v>
      </c>
      <c r="C92" s="6" t="s">
        <v>445</v>
      </c>
      <c r="D92" s="9" t="s">
        <v>26</v>
      </c>
      <c r="E92" s="8" t="s">
        <v>446</v>
      </c>
      <c r="F92" s="9" t="s">
        <v>26</v>
      </c>
      <c r="G92" s="12" t="s">
        <v>80</v>
      </c>
      <c r="H92" s="13"/>
      <c r="I92" s="13"/>
      <c r="J92" s="13"/>
      <c r="K92" s="13"/>
      <c r="L92" s="13"/>
      <c r="M92" s="11" t="s">
        <v>231</v>
      </c>
    </row>
    <row r="93">
      <c r="A93" s="6" t="s">
        <v>275</v>
      </c>
      <c r="B93" s="6" t="s">
        <v>447</v>
      </c>
      <c r="C93" s="6" t="s">
        <v>448</v>
      </c>
      <c r="D93" s="7" t="s">
        <v>449</v>
      </c>
      <c r="E93" s="8" t="s">
        <v>450</v>
      </c>
      <c r="F93" s="9" t="s">
        <v>26</v>
      </c>
      <c r="G93" s="10">
        <v>45925.0</v>
      </c>
      <c r="H93" s="11" t="s">
        <v>19</v>
      </c>
      <c r="I93" s="11" t="s">
        <v>19</v>
      </c>
      <c r="J93" s="11" t="s">
        <v>20</v>
      </c>
      <c r="K93" s="11" t="s">
        <v>20</v>
      </c>
      <c r="L93" s="11" t="s">
        <v>20</v>
      </c>
      <c r="M93" s="11" t="s">
        <v>21</v>
      </c>
    </row>
    <row r="94">
      <c r="A94" s="6" t="s">
        <v>275</v>
      </c>
      <c r="B94" s="6" t="s">
        <v>451</v>
      </c>
      <c r="C94" s="6" t="s">
        <v>452</v>
      </c>
      <c r="D94" s="7" t="s">
        <v>453</v>
      </c>
      <c r="E94" s="8" t="s">
        <v>454</v>
      </c>
      <c r="F94" s="9" t="s">
        <v>455</v>
      </c>
      <c r="G94" s="10">
        <v>45925.0</v>
      </c>
      <c r="H94" s="11" t="s">
        <v>19</v>
      </c>
      <c r="I94" s="11" t="s">
        <v>19</v>
      </c>
      <c r="J94" s="11" t="s">
        <v>19</v>
      </c>
      <c r="K94" s="11" t="s">
        <v>20</v>
      </c>
      <c r="L94" s="11" t="s">
        <v>20</v>
      </c>
      <c r="M94" s="11" t="s">
        <v>21</v>
      </c>
    </row>
    <row r="95">
      <c r="A95" s="6" t="s">
        <v>275</v>
      </c>
      <c r="B95" s="6" t="s">
        <v>456</v>
      </c>
      <c r="C95" s="6" t="s">
        <v>457</v>
      </c>
      <c r="D95" s="7" t="s">
        <v>458</v>
      </c>
      <c r="E95" s="8" t="s">
        <v>459</v>
      </c>
      <c r="F95" s="9" t="s">
        <v>460</v>
      </c>
      <c r="G95" s="10">
        <v>45925.0</v>
      </c>
      <c r="H95" s="11" t="s">
        <v>20</v>
      </c>
      <c r="I95" s="11" t="s">
        <v>20</v>
      </c>
      <c r="J95" s="11" t="s">
        <v>20</v>
      </c>
      <c r="M95" s="11" t="s">
        <v>21</v>
      </c>
    </row>
    <row r="96">
      <c r="A96" s="6" t="s">
        <v>275</v>
      </c>
      <c r="B96" s="6" t="s">
        <v>170</v>
      </c>
      <c r="C96" s="6" t="s">
        <v>461</v>
      </c>
      <c r="D96" s="7" t="s">
        <v>462</v>
      </c>
      <c r="E96" s="8" t="s">
        <v>463</v>
      </c>
      <c r="F96" s="9" t="s">
        <v>464</v>
      </c>
      <c r="G96" s="10">
        <v>45925.0</v>
      </c>
      <c r="H96" s="11" t="s">
        <v>19</v>
      </c>
      <c r="I96" s="11" t="s">
        <v>19</v>
      </c>
      <c r="J96" s="11" t="s">
        <v>19</v>
      </c>
      <c r="K96" s="11" t="s">
        <v>20</v>
      </c>
      <c r="L96" s="11" t="s">
        <v>20</v>
      </c>
      <c r="M96" s="11" t="s">
        <v>21</v>
      </c>
    </row>
    <row r="97">
      <c r="A97" s="6" t="s">
        <v>275</v>
      </c>
      <c r="B97" s="6" t="s">
        <v>465</v>
      </c>
      <c r="C97" s="6" t="s">
        <v>466</v>
      </c>
      <c r="D97" s="7" t="s">
        <v>467</v>
      </c>
      <c r="E97" s="8" t="s">
        <v>468</v>
      </c>
      <c r="F97" s="9" t="s">
        <v>469</v>
      </c>
      <c r="G97" s="10">
        <v>45925.0</v>
      </c>
      <c r="H97" s="11" t="s">
        <v>19</v>
      </c>
      <c r="I97" s="11" t="s">
        <v>19</v>
      </c>
      <c r="J97" s="11" t="s">
        <v>19</v>
      </c>
      <c r="K97" s="11" t="s">
        <v>20</v>
      </c>
      <c r="L97" s="11" t="s">
        <v>20</v>
      </c>
      <c r="M97" s="11" t="s">
        <v>21</v>
      </c>
    </row>
    <row r="98">
      <c r="A98" s="6" t="s">
        <v>470</v>
      </c>
      <c r="B98" s="6" t="s">
        <v>471</v>
      </c>
      <c r="C98" s="6" t="s">
        <v>26</v>
      </c>
      <c r="D98" s="7" t="s">
        <v>472</v>
      </c>
      <c r="E98" s="8" t="s">
        <v>473</v>
      </c>
      <c r="F98" s="9" t="s">
        <v>474</v>
      </c>
      <c r="G98" s="10">
        <v>45928.0</v>
      </c>
      <c r="H98" s="16" t="s">
        <v>20</v>
      </c>
      <c r="I98" s="16" t="s">
        <v>20</v>
      </c>
      <c r="J98" s="16" t="s">
        <v>20</v>
      </c>
      <c r="K98" s="13"/>
      <c r="L98" s="13"/>
      <c r="M98" s="11" t="s">
        <v>21</v>
      </c>
    </row>
    <row r="99">
      <c r="A99" s="6" t="s">
        <v>470</v>
      </c>
      <c r="B99" s="6" t="s">
        <v>475</v>
      </c>
      <c r="C99" s="6" t="s">
        <v>476</v>
      </c>
      <c r="D99" s="7" t="s">
        <v>477</v>
      </c>
      <c r="E99" s="8" t="s">
        <v>478</v>
      </c>
      <c r="F99" s="9" t="s">
        <v>479</v>
      </c>
      <c r="G99" s="10">
        <v>45925.0</v>
      </c>
      <c r="H99" s="11" t="s">
        <v>19</v>
      </c>
      <c r="I99" s="11" t="s">
        <v>19</v>
      </c>
      <c r="J99" s="11" t="s">
        <v>19</v>
      </c>
      <c r="K99" s="11" t="s">
        <v>20</v>
      </c>
      <c r="L99" s="11" t="s">
        <v>20</v>
      </c>
      <c r="M99" s="11" t="s">
        <v>21</v>
      </c>
    </row>
    <row r="100">
      <c r="A100" s="6" t="s">
        <v>470</v>
      </c>
      <c r="B100" s="6" t="s">
        <v>480</v>
      </c>
      <c r="C100" s="6" t="s">
        <v>481</v>
      </c>
      <c r="D100" s="7" t="s">
        <v>482</v>
      </c>
      <c r="E100" s="8" t="s">
        <v>483</v>
      </c>
      <c r="F100" s="9" t="s">
        <v>484</v>
      </c>
      <c r="G100" s="10">
        <v>45925.0</v>
      </c>
      <c r="H100" s="11" t="s">
        <v>19</v>
      </c>
      <c r="I100" s="11" t="s">
        <v>19</v>
      </c>
      <c r="J100" s="11" t="s">
        <v>20</v>
      </c>
      <c r="K100" s="11" t="s">
        <v>20</v>
      </c>
      <c r="L100" s="11" t="s">
        <v>20</v>
      </c>
      <c r="M100" s="11" t="s">
        <v>21</v>
      </c>
    </row>
    <row r="101">
      <c r="A101" s="6" t="s">
        <v>470</v>
      </c>
      <c r="B101" s="6" t="s">
        <v>485</v>
      </c>
      <c r="C101" s="6" t="s">
        <v>486</v>
      </c>
      <c r="D101" s="7" t="s">
        <v>487</v>
      </c>
      <c r="E101" s="8" t="s">
        <v>488</v>
      </c>
      <c r="F101" s="9" t="s">
        <v>489</v>
      </c>
      <c r="G101" s="10">
        <v>45925.0</v>
      </c>
      <c r="H101" s="11" t="s">
        <v>19</v>
      </c>
      <c r="I101" s="11" t="s">
        <v>19</v>
      </c>
      <c r="J101" s="11" t="s">
        <v>19</v>
      </c>
      <c r="K101" s="11" t="s">
        <v>20</v>
      </c>
      <c r="L101" s="11" t="s">
        <v>20</v>
      </c>
      <c r="M101" s="11" t="s">
        <v>21</v>
      </c>
    </row>
    <row r="102">
      <c r="A102" s="6" t="s">
        <v>470</v>
      </c>
      <c r="B102" s="6" t="s">
        <v>490</v>
      </c>
      <c r="C102" s="6" t="s">
        <v>491</v>
      </c>
      <c r="D102" s="7" t="s">
        <v>492</v>
      </c>
      <c r="E102" s="8" t="s">
        <v>493</v>
      </c>
      <c r="F102" s="9" t="s">
        <v>494</v>
      </c>
      <c r="G102" s="12" t="s">
        <v>80</v>
      </c>
      <c r="H102" s="13"/>
      <c r="I102" s="13"/>
      <c r="J102" s="13"/>
      <c r="K102" s="13"/>
      <c r="L102" s="13"/>
      <c r="M102" s="11" t="s">
        <v>81</v>
      </c>
    </row>
    <row r="103">
      <c r="A103" s="6" t="s">
        <v>470</v>
      </c>
      <c r="B103" s="6" t="s">
        <v>495</v>
      </c>
      <c r="C103" s="6" t="s">
        <v>26</v>
      </c>
      <c r="D103" s="9" t="s">
        <v>26</v>
      </c>
      <c r="E103" s="6" t="s">
        <v>26</v>
      </c>
      <c r="F103" s="9" t="s">
        <v>496</v>
      </c>
      <c r="G103" s="12" t="s">
        <v>80</v>
      </c>
      <c r="H103" s="13"/>
      <c r="I103" s="13"/>
      <c r="J103" s="13"/>
      <c r="K103" s="13"/>
      <c r="L103" s="13"/>
      <c r="M103" s="11" t="s">
        <v>231</v>
      </c>
    </row>
    <row r="104">
      <c r="A104" s="6" t="s">
        <v>470</v>
      </c>
      <c r="B104" s="6" t="s">
        <v>497</v>
      </c>
      <c r="C104" s="6" t="s">
        <v>498</v>
      </c>
      <c r="D104" s="7" t="s">
        <v>499</v>
      </c>
      <c r="E104" s="8" t="s">
        <v>500</v>
      </c>
      <c r="F104" s="9" t="s">
        <v>501</v>
      </c>
      <c r="G104" s="10">
        <v>45925.0</v>
      </c>
      <c r="H104" s="11" t="s">
        <v>19</v>
      </c>
      <c r="I104" s="11" t="s">
        <v>19</v>
      </c>
      <c r="J104" s="11" t="s">
        <v>19</v>
      </c>
      <c r="K104" s="11" t="s">
        <v>20</v>
      </c>
      <c r="L104" s="11" t="s">
        <v>19</v>
      </c>
      <c r="M104" s="11" t="s">
        <v>21</v>
      </c>
    </row>
    <row r="105">
      <c r="A105" s="6" t="s">
        <v>470</v>
      </c>
      <c r="B105" s="6" t="s">
        <v>502</v>
      </c>
      <c r="C105" s="6" t="s">
        <v>503</v>
      </c>
      <c r="D105" s="7" t="s">
        <v>504</v>
      </c>
      <c r="E105" s="8" t="s">
        <v>505</v>
      </c>
      <c r="F105" s="9" t="s">
        <v>506</v>
      </c>
      <c r="G105" s="10">
        <v>45925.0</v>
      </c>
      <c r="H105" s="11" t="s">
        <v>19</v>
      </c>
      <c r="I105" s="11" t="s">
        <v>20</v>
      </c>
      <c r="J105" s="11" t="s">
        <v>20</v>
      </c>
      <c r="K105" s="11" t="s">
        <v>20</v>
      </c>
      <c r="M105" s="11" t="s">
        <v>21</v>
      </c>
    </row>
    <row r="106">
      <c r="A106" s="6" t="s">
        <v>470</v>
      </c>
      <c r="B106" s="6" t="s">
        <v>507</v>
      </c>
      <c r="C106" s="6" t="s">
        <v>508</v>
      </c>
      <c r="D106" s="7" t="s">
        <v>509</v>
      </c>
      <c r="E106" s="8" t="s">
        <v>510</v>
      </c>
      <c r="F106" s="9" t="s">
        <v>511</v>
      </c>
      <c r="G106" s="10">
        <v>45925.0</v>
      </c>
      <c r="H106" s="11" t="s">
        <v>19</v>
      </c>
      <c r="I106" s="11" t="s">
        <v>19</v>
      </c>
      <c r="J106" s="11" t="s">
        <v>20</v>
      </c>
      <c r="K106" s="11" t="s">
        <v>20</v>
      </c>
      <c r="L106" s="11" t="s">
        <v>20</v>
      </c>
      <c r="M106" s="11" t="s">
        <v>21</v>
      </c>
    </row>
    <row r="107">
      <c r="A107" s="6" t="s">
        <v>470</v>
      </c>
      <c r="B107" s="6" t="s">
        <v>512</v>
      </c>
      <c r="C107" s="6" t="s">
        <v>513</v>
      </c>
      <c r="D107" s="7" t="s">
        <v>514</v>
      </c>
      <c r="E107" s="8" t="s">
        <v>515</v>
      </c>
      <c r="F107" s="9" t="s">
        <v>516</v>
      </c>
      <c r="G107" s="10">
        <v>45925.0</v>
      </c>
      <c r="H107" s="11" t="s">
        <v>19</v>
      </c>
      <c r="I107" s="11" t="s">
        <v>19</v>
      </c>
      <c r="J107" s="11" t="s">
        <v>20</v>
      </c>
      <c r="K107" s="11" t="s">
        <v>20</v>
      </c>
      <c r="L107" s="11" t="s">
        <v>20</v>
      </c>
      <c r="M107" s="11" t="s">
        <v>21</v>
      </c>
    </row>
    <row r="108">
      <c r="A108" s="6" t="s">
        <v>517</v>
      </c>
      <c r="B108" s="6" t="s">
        <v>518</v>
      </c>
      <c r="C108" s="6" t="s">
        <v>519</v>
      </c>
      <c r="D108" s="7" t="s">
        <v>520</v>
      </c>
      <c r="E108" s="8" t="s">
        <v>521</v>
      </c>
      <c r="F108" s="9" t="s">
        <v>26</v>
      </c>
      <c r="G108" s="10">
        <v>45925.0</v>
      </c>
      <c r="H108" s="11" t="s">
        <v>20</v>
      </c>
      <c r="I108" s="11" t="s">
        <v>20</v>
      </c>
      <c r="J108" s="11" t="s">
        <v>20</v>
      </c>
      <c r="M108" s="11" t="s">
        <v>21</v>
      </c>
    </row>
    <row r="109">
      <c r="A109" s="6" t="s">
        <v>517</v>
      </c>
      <c r="B109" s="6" t="s">
        <v>522</v>
      </c>
      <c r="C109" s="6" t="s">
        <v>523</v>
      </c>
      <c r="D109" s="7" t="s">
        <v>524</v>
      </c>
      <c r="E109" s="8" t="s">
        <v>525</v>
      </c>
      <c r="F109" s="9" t="s">
        <v>526</v>
      </c>
      <c r="G109" s="10">
        <v>45925.0</v>
      </c>
      <c r="H109" s="11" t="s">
        <v>19</v>
      </c>
      <c r="I109" s="11" t="s">
        <v>20</v>
      </c>
      <c r="J109" s="11" t="s">
        <v>20</v>
      </c>
      <c r="K109" s="11" t="s">
        <v>20</v>
      </c>
      <c r="M109" s="11" t="s">
        <v>21</v>
      </c>
    </row>
    <row r="110">
      <c r="A110" s="6" t="s">
        <v>517</v>
      </c>
      <c r="B110" s="6" t="s">
        <v>527</v>
      </c>
      <c r="C110" s="6" t="s">
        <v>528</v>
      </c>
      <c r="D110" s="7" t="s">
        <v>529</v>
      </c>
      <c r="E110" s="8" t="s">
        <v>530</v>
      </c>
      <c r="F110" s="9" t="s">
        <v>531</v>
      </c>
      <c r="G110" s="10">
        <v>45925.0</v>
      </c>
      <c r="H110" s="11" t="s">
        <v>20</v>
      </c>
      <c r="I110" s="11" t="s">
        <v>20</v>
      </c>
      <c r="J110" s="11" t="s">
        <v>19</v>
      </c>
      <c r="M110" s="11" t="s">
        <v>21</v>
      </c>
    </row>
    <row r="111">
      <c r="A111" s="6" t="s">
        <v>517</v>
      </c>
      <c r="B111" s="6" t="s">
        <v>532</v>
      </c>
      <c r="C111" s="6" t="s">
        <v>533</v>
      </c>
      <c r="D111" s="7" t="s">
        <v>534</v>
      </c>
      <c r="E111" s="8" t="s">
        <v>535</v>
      </c>
      <c r="F111" s="9" t="s">
        <v>536</v>
      </c>
      <c r="G111" s="10">
        <v>45925.0</v>
      </c>
      <c r="H111" s="11" t="s">
        <v>20</v>
      </c>
      <c r="I111" s="11" t="s">
        <v>20</v>
      </c>
      <c r="J111" s="11" t="s">
        <v>20</v>
      </c>
      <c r="M111" s="11" t="s">
        <v>21</v>
      </c>
    </row>
    <row r="112">
      <c r="A112" s="6" t="s">
        <v>517</v>
      </c>
      <c r="B112" s="6" t="s">
        <v>537</v>
      </c>
      <c r="C112" s="6" t="s">
        <v>538</v>
      </c>
      <c r="D112" s="7" t="s">
        <v>539</v>
      </c>
      <c r="E112" s="8" t="s">
        <v>540</v>
      </c>
      <c r="F112" s="9" t="s">
        <v>541</v>
      </c>
      <c r="G112" s="10">
        <v>45925.0</v>
      </c>
      <c r="H112" s="11" t="s">
        <v>19</v>
      </c>
      <c r="I112" s="11" t="s">
        <v>19</v>
      </c>
      <c r="J112" s="11" t="s">
        <v>19</v>
      </c>
      <c r="K112" s="11" t="s">
        <v>20</v>
      </c>
      <c r="L112" s="11" t="s">
        <v>20</v>
      </c>
      <c r="M112" s="11" t="s">
        <v>21</v>
      </c>
    </row>
    <row r="113">
      <c r="A113" s="6" t="s">
        <v>517</v>
      </c>
      <c r="B113" s="6" t="s">
        <v>542</v>
      </c>
      <c r="C113" s="6" t="s">
        <v>543</v>
      </c>
      <c r="D113" s="7" t="s">
        <v>544</v>
      </c>
      <c r="E113" s="8" t="s">
        <v>545</v>
      </c>
      <c r="F113" s="9" t="s">
        <v>546</v>
      </c>
      <c r="G113" s="10">
        <v>45925.0</v>
      </c>
      <c r="H113" s="11" t="s">
        <v>19</v>
      </c>
      <c r="I113" s="11" t="s">
        <v>19</v>
      </c>
      <c r="J113" s="11" t="s">
        <v>19</v>
      </c>
      <c r="K113" s="11" t="s">
        <v>20</v>
      </c>
      <c r="L113" s="11" t="s">
        <v>20</v>
      </c>
      <c r="M113" s="11" t="s">
        <v>21</v>
      </c>
    </row>
    <row r="114">
      <c r="A114" s="6" t="s">
        <v>517</v>
      </c>
      <c r="B114" s="6" t="s">
        <v>547</v>
      </c>
      <c r="C114" s="6" t="s">
        <v>548</v>
      </c>
      <c r="D114" s="7" t="s">
        <v>549</v>
      </c>
      <c r="E114" s="8" t="s">
        <v>550</v>
      </c>
      <c r="F114" s="9" t="s">
        <v>551</v>
      </c>
      <c r="G114" s="10">
        <v>45925.0</v>
      </c>
      <c r="H114" s="11" t="s">
        <v>19</v>
      </c>
      <c r="I114" s="11" t="s">
        <v>19</v>
      </c>
      <c r="J114" s="11" t="s">
        <v>19</v>
      </c>
      <c r="K114" s="11" t="s">
        <v>20</v>
      </c>
      <c r="L114" s="11" t="s">
        <v>20</v>
      </c>
      <c r="M114" s="11" t="s">
        <v>21</v>
      </c>
    </row>
    <row r="115">
      <c r="A115" s="6" t="s">
        <v>517</v>
      </c>
      <c r="B115" s="6" t="s">
        <v>552</v>
      </c>
      <c r="C115" s="6" t="s">
        <v>553</v>
      </c>
      <c r="D115" s="7" t="s">
        <v>554</v>
      </c>
      <c r="E115" s="8" t="s">
        <v>555</v>
      </c>
      <c r="F115" s="9" t="s">
        <v>556</v>
      </c>
      <c r="G115" s="10">
        <v>45925.0</v>
      </c>
      <c r="H115" s="11" t="s">
        <v>19</v>
      </c>
      <c r="I115" s="11" t="s">
        <v>19</v>
      </c>
      <c r="J115" s="11" t="s">
        <v>20</v>
      </c>
      <c r="K115" s="11" t="s">
        <v>20</v>
      </c>
      <c r="L115" s="11" t="s">
        <v>20</v>
      </c>
      <c r="M115" s="11" t="s">
        <v>21</v>
      </c>
    </row>
    <row r="116">
      <c r="A116" s="6" t="s">
        <v>517</v>
      </c>
      <c r="B116" s="6" t="s">
        <v>557</v>
      </c>
      <c r="C116" s="6" t="s">
        <v>558</v>
      </c>
      <c r="D116" s="7" t="s">
        <v>559</v>
      </c>
      <c r="E116" s="8" t="s">
        <v>560</v>
      </c>
      <c r="F116" s="9" t="s">
        <v>561</v>
      </c>
      <c r="G116" s="10">
        <v>45925.0</v>
      </c>
      <c r="H116" s="11" t="s">
        <v>19</v>
      </c>
      <c r="I116" s="11" t="s">
        <v>20</v>
      </c>
      <c r="J116" s="11" t="s">
        <v>20</v>
      </c>
      <c r="K116" s="11" t="s">
        <v>20</v>
      </c>
      <c r="M116" s="11" t="s">
        <v>21</v>
      </c>
    </row>
    <row r="117">
      <c r="A117" s="6" t="s">
        <v>517</v>
      </c>
      <c r="B117" s="6" t="s">
        <v>562</v>
      </c>
      <c r="C117" s="6" t="s">
        <v>563</v>
      </c>
      <c r="D117" s="7" t="s">
        <v>564</v>
      </c>
      <c r="E117" s="8" t="s">
        <v>565</v>
      </c>
      <c r="F117" s="9" t="s">
        <v>566</v>
      </c>
      <c r="G117" s="10">
        <v>45925.0</v>
      </c>
      <c r="H117" s="11" t="s">
        <v>19</v>
      </c>
      <c r="I117" s="11" t="s">
        <v>19</v>
      </c>
      <c r="J117" s="11" t="s">
        <v>19</v>
      </c>
      <c r="K117" s="11" t="s">
        <v>20</v>
      </c>
      <c r="L117" s="11" t="s">
        <v>20</v>
      </c>
      <c r="M117" s="11" t="s">
        <v>21</v>
      </c>
    </row>
    <row r="118">
      <c r="A118" s="6" t="s">
        <v>517</v>
      </c>
      <c r="B118" s="6" t="s">
        <v>403</v>
      </c>
      <c r="C118" s="6" t="s">
        <v>567</v>
      </c>
      <c r="D118" s="7" t="s">
        <v>568</v>
      </c>
      <c r="E118" s="8" t="s">
        <v>569</v>
      </c>
      <c r="F118" s="9" t="s">
        <v>570</v>
      </c>
      <c r="G118" s="10">
        <v>45925.0</v>
      </c>
      <c r="H118" s="11" t="s">
        <v>19</v>
      </c>
      <c r="I118" s="11" t="s">
        <v>19</v>
      </c>
      <c r="J118" s="11" t="s">
        <v>19</v>
      </c>
      <c r="K118" s="11" t="s">
        <v>20</v>
      </c>
      <c r="L118" s="11" t="s">
        <v>20</v>
      </c>
      <c r="M118" s="11" t="s">
        <v>21</v>
      </c>
    </row>
    <row r="119">
      <c r="A119" s="6" t="s">
        <v>517</v>
      </c>
      <c r="B119" s="6" t="s">
        <v>571</v>
      </c>
      <c r="C119" s="6" t="s">
        <v>572</v>
      </c>
      <c r="D119" s="7" t="s">
        <v>573</v>
      </c>
      <c r="E119" s="8" t="s">
        <v>574</v>
      </c>
      <c r="F119" s="9" t="s">
        <v>575</v>
      </c>
      <c r="G119" s="10">
        <v>45925.0</v>
      </c>
      <c r="H119" s="11" t="s">
        <v>19</v>
      </c>
      <c r="I119" s="11" t="s">
        <v>19</v>
      </c>
      <c r="J119" s="11" t="s">
        <v>19</v>
      </c>
      <c r="K119" s="11" t="s">
        <v>19</v>
      </c>
      <c r="L119" s="11" t="s">
        <v>20</v>
      </c>
      <c r="M119" s="11" t="s">
        <v>21</v>
      </c>
    </row>
    <row r="120">
      <c r="A120" s="6" t="s">
        <v>517</v>
      </c>
      <c r="B120" s="6" t="s">
        <v>576</v>
      </c>
      <c r="C120" s="6" t="s">
        <v>577</v>
      </c>
      <c r="D120" s="7" t="s">
        <v>578</v>
      </c>
      <c r="E120" s="8" t="s">
        <v>579</v>
      </c>
      <c r="F120" s="9" t="s">
        <v>580</v>
      </c>
      <c r="G120" s="12" t="s">
        <v>80</v>
      </c>
      <c r="H120" s="13"/>
      <c r="I120" s="13"/>
      <c r="J120" s="13"/>
      <c r="K120" s="13"/>
      <c r="L120" s="13"/>
      <c r="M120" s="11" t="s">
        <v>81</v>
      </c>
    </row>
    <row r="121">
      <c r="A121" s="6" t="s">
        <v>517</v>
      </c>
      <c r="B121" s="6" t="s">
        <v>252</v>
      </c>
      <c r="C121" s="6" t="s">
        <v>581</v>
      </c>
      <c r="D121" s="7" t="s">
        <v>582</v>
      </c>
      <c r="E121" s="8" t="s">
        <v>583</v>
      </c>
      <c r="F121" s="9" t="s">
        <v>584</v>
      </c>
      <c r="G121" s="10">
        <v>45925.0</v>
      </c>
      <c r="H121" s="11" t="s">
        <v>20</v>
      </c>
      <c r="I121" s="11" t="s">
        <v>20</v>
      </c>
      <c r="J121" s="11" t="s">
        <v>19</v>
      </c>
      <c r="M121" s="11" t="s">
        <v>21</v>
      </c>
    </row>
    <row r="122">
      <c r="A122" s="6" t="s">
        <v>517</v>
      </c>
      <c r="B122" s="6" t="s">
        <v>585</v>
      </c>
      <c r="C122" s="6" t="s">
        <v>586</v>
      </c>
      <c r="D122" s="7" t="s">
        <v>587</v>
      </c>
      <c r="E122" s="8" t="s">
        <v>588</v>
      </c>
      <c r="F122" s="9" t="s">
        <v>589</v>
      </c>
      <c r="G122" s="10">
        <v>45925.0</v>
      </c>
      <c r="H122" s="11" t="s">
        <v>19</v>
      </c>
      <c r="I122" s="11" t="s">
        <v>19</v>
      </c>
      <c r="J122" s="11" t="s">
        <v>19</v>
      </c>
      <c r="K122" s="11" t="s">
        <v>20</v>
      </c>
      <c r="L122" s="11" t="s">
        <v>20</v>
      </c>
      <c r="M122" s="11" t="s">
        <v>21</v>
      </c>
    </row>
    <row r="123">
      <c r="A123" s="6" t="s">
        <v>517</v>
      </c>
      <c r="B123" s="6" t="s">
        <v>590</v>
      </c>
      <c r="C123" s="6" t="s">
        <v>591</v>
      </c>
      <c r="D123" s="7" t="s">
        <v>592</v>
      </c>
      <c r="E123" s="8" t="s">
        <v>593</v>
      </c>
      <c r="F123" s="9" t="s">
        <v>594</v>
      </c>
      <c r="G123" s="10">
        <v>45925.0</v>
      </c>
      <c r="H123" s="11" t="s">
        <v>19</v>
      </c>
      <c r="I123" s="11" t="s">
        <v>19</v>
      </c>
      <c r="J123" s="11" t="s">
        <v>20</v>
      </c>
      <c r="K123" s="11" t="s">
        <v>20</v>
      </c>
      <c r="L123" s="11" t="s">
        <v>20</v>
      </c>
      <c r="M123" s="11" t="s">
        <v>21</v>
      </c>
    </row>
    <row r="124">
      <c r="A124" s="6" t="s">
        <v>517</v>
      </c>
      <c r="B124" s="6" t="s">
        <v>595</v>
      </c>
      <c r="C124" s="6" t="s">
        <v>596</v>
      </c>
      <c r="D124" s="7" t="s">
        <v>597</v>
      </c>
      <c r="E124" s="8" t="s">
        <v>598</v>
      </c>
      <c r="F124" s="9" t="s">
        <v>599</v>
      </c>
      <c r="G124" s="10">
        <v>45925.0</v>
      </c>
      <c r="H124" s="11" t="s">
        <v>19</v>
      </c>
      <c r="I124" s="11" t="s">
        <v>19</v>
      </c>
      <c r="J124" s="11" t="s">
        <v>19</v>
      </c>
      <c r="K124" s="11" t="s">
        <v>20</v>
      </c>
      <c r="L124" s="11" t="s">
        <v>19</v>
      </c>
      <c r="M124" s="11" t="s">
        <v>21</v>
      </c>
    </row>
    <row r="125">
      <c r="A125" s="6" t="s">
        <v>600</v>
      </c>
      <c r="B125" s="6" t="s">
        <v>601</v>
      </c>
      <c r="C125" s="6" t="s">
        <v>602</v>
      </c>
      <c r="D125" s="7" t="s">
        <v>603</v>
      </c>
      <c r="E125" s="8" t="s">
        <v>604</v>
      </c>
      <c r="F125" s="9" t="s">
        <v>605</v>
      </c>
      <c r="G125" s="10">
        <v>45926.0</v>
      </c>
      <c r="H125" s="11" t="s">
        <v>19</v>
      </c>
      <c r="I125" s="11" t="s">
        <v>19</v>
      </c>
      <c r="J125" s="11" t="s">
        <v>19</v>
      </c>
      <c r="K125" s="11" t="s">
        <v>20</v>
      </c>
      <c r="L125" s="11" t="s">
        <v>20</v>
      </c>
      <c r="M125" s="11" t="s">
        <v>21</v>
      </c>
    </row>
    <row r="126">
      <c r="A126" s="6" t="s">
        <v>600</v>
      </c>
      <c r="B126" s="6" t="s">
        <v>606</v>
      </c>
      <c r="C126" s="6" t="s">
        <v>607</v>
      </c>
      <c r="D126" s="7" t="s">
        <v>608</v>
      </c>
      <c r="E126" s="8" t="s">
        <v>609</v>
      </c>
      <c r="F126" s="9" t="s">
        <v>610</v>
      </c>
      <c r="G126" s="10">
        <v>45922.0</v>
      </c>
      <c r="H126" s="11" t="s">
        <v>19</v>
      </c>
      <c r="I126" s="11" t="s">
        <v>19</v>
      </c>
      <c r="J126" s="11" t="s">
        <v>19</v>
      </c>
      <c r="K126" s="11" t="s">
        <v>19</v>
      </c>
      <c r="L126" s="11" t="s">
        <v>20</v>
      </c>
      <c r="M126" s="11" t="s">
        <v>21</v>
      </c>
    </row>
    <row r="127">
      <c r="A127" s="6" t="s">
        <v>600</v>
      </c>
      <c r="B127" s="6" t="s">
        <v>611</v>
      </c>
      <c r="C127" s="6" t="s">
        <v>612</v>
      </c>
      <c r="D127" s="7" t="s">
        <v>613</v>
      </c>
      <c r="E127" s="8" t="s">
        <v>614</v>
      </c>
      <c r="F127" s="9" t="s">
        <v>615</v>
      </c>
      <c r="G127" s="10">
        <v>45926.0</v>
      </c>
      <c r="H127" s="11" t="s">
        <v>19</v>
      </c>
      <c r="I127" s="11" t="s">
        <v>19</v>
      </c>
      <c r="J127" s="11" t="s">
        <v>19</v>
      </c>
      <c r="K127" s="11" t="s">
        <v>20</v>
      </c>
      <c r="L127" s="11" t="s">
        <v>20</v>
      </c>
      <c r="M127" s="11" t="s">
        <v>21</v>
      </c>
    </row>
    <row r="128">
      <c r="A128" s="6" t="s">
        <v>600</v>
      </c>
      <c r="B128" s="6" t="s">
        <v>616</v>
      </c>
      <c r="C128" s="6" t="s">
        <v>617</v>
      </c>
      <c r="D128" s="7" t="s">
        <v>618</v>
      </c>
      <c r="E128" s="8" t="s">
        <v>619</v>
      </c>
      <c r="F128" s="9" t="s">
        <v>620</v>
      </c>
      <c r="G128" s="10">
        <v>45926.0</v>
      </c>
      <c r="H128" s="11" t="s">
        <v>19</v>
      </c>
      <c r="I128" s="11" t="s">
        <v>19</v>
      </c>
      <c r="J128" s="11" t="s">
        <v>19</v>
      </c>
      <c r="K128" s="11" t="s">
        <v>20</v>
      </c>
      <c r="L128" s="11" t="s">
        <v>20</v>
      </c>
      <c r="M128" s="11" t="s">
        <v>21</v>
      </c>
    </row>
    <row r="129">
      <c r="A129" s="6" t="s">
        <v>600</v>
      </c>
      <c r="B129" s="6" t="s">
        <v>621</v>
      </c>
      <c r="C129" s="6" t="s">
        <v>622</v>
      </c>
      <c r="D129" s="7" t="s">
        <v>623</v>
      </c>
      <c r="E129" s="8" t="s">
        <v>624</v>
      </c>
      <c r="F129" s="9" t="s">
        <v>26</v>
      </c>
      <c r="G129" s="10">
        <v>45926.0</v>
      </c>
      <c r="H129" s="11" t="s">
        <v>19</v>
      </c>
      <c r="I129" s="11" t="s">
        <v>20</v>
      </c>
      <c r="J129" s="11" t="s">
        <v>20</v>
      </c>
      <c r="K129" s="11" t="s">
        <v>20</v>
      </c>
      <c r="M129" s="11" t="s">
        <v>21</v>
      </c>
    </row>
    <row r="130">
      <c r="A130" s="6" t="s">
        <v>600</v>
      </c>
      <c r="B130" s="6" t="s">
        <v>625</v>
      </c>
      <c r="C130" s="6" t="s">
        <v>626</v>
      </c>
      <c r="D130" s="7" t="s">
        <v>627</v>
      </c>
      <c r="E130" s="8" t="s">
        <v>628</v>
      </c>
      <c r="F130" s="9" t="s">
        <v>629</v>
      </c>
      <c r="G130" s="10">
        <v>45926.0</v>
      </c>
      <c r="H130" s="11" t="s">
        <v>19</v>
      </c>
      <c r="I130" s="11" t="s">
        <v>20</v>
      </c>
      <c r="J130" s="11" t="s">
        <v>20</v>
      </c>
      <c r="K130" s="11" t="s">
        <v>20</v>
      </c>
      <c r="M130" s="11" t="s">
        <v>21</v>
      </c>
    </row>
    <row r="131">
      <c r="A131" s="6" t="s">
        <v>600</v>
      </c>
      <c r="B131" s="6" t="s">
        <v>630</v>
      </c>
      <c r="C131" s="6" t="s">
        <v>631</v>
      </c>
      <c r="D131" s="7" t="s">
        <v>632</v>
      </c>
      <c r="E131" s="8" t="s">
        <v>633</v>
      </c>
      <c r="F131" s="9" t="s">
        <v>634</v>
      </c>
      <c r="G131" s="10">
        <v>45926.0</v>
      </c>
      <c r="H131" s="11" t="s">
        <v>19</v>
      </c>
      <c r="I131" s="11" t="s">
        <v>19</v>
      </c>
      <c r="J131" s="11" t="s">
        <v>19</v>
      </c>
      <c r="K131" s="11" t="s">
        <v>20</v>
      </c>
      <c r="L131" s="11" t="s">
        <v>20</v>
      </c>
      <c r="M131" s="11" t="s">
        <v>21</v>
      </c>
    </row>
    <row r="132">
      <c r="A132" s="6" t="s">
        <v>600</v>
      </c>
      <c r="B132" s="6" t="s">
        <v>635</v>
      </c>
      <c r="C132" s="6" t="s">
        <v>636</v>
      </c>
      <c r="D132" s="7" t="s">
        <v>637</v>
      </c>
      <c r="E132" s="8" t="s">
        <v>638</v>
      </c>
      <c r="F132" s="9" t="s">
        <v>639</v>
      </c>
      <c r="G132" s="10">
        <v>45926.0</v>
      </c>
      <c r="H132" s="11" t="s">
        <v>19</v>
      </c>
      <c r="I132" s="11" t="s">
        <v>20</v>
      </c>
      <c r="J132" s="11" t="s">
        <v>19</v>
      </c>
      <c r="K132" s="11" t="s">
        <v>20</v>
      </c>
      <c r="M132" s="11" t="s">
        <v>21</v>
      </c>
    </row>
    <row r="133">
      <c r="A133" s="6" t="s">
        <v>600</v>
      </c>
      <c r="B133" s="6" t="s">
        <v>640</v>
      </c>
      <c r="C133" s="6" t="s">
        <v>641</v>
      </c>
      <c r="D133" s="7" t="s">
        <v>642</v>
      </c>
      <c r="E133" s="8" t="s">
        <v>643</v>
      </c>
      <c r="F133" s="9" t="s">
        <v>644</v>
      </c>
      <c r="G133" s="10">
        <v>45926.0</v>
      </c>
      <c r="H133" s="11" t="s">
        <v>19</v>
      </c>
      <c r="I133" s="11" t="s">
        <v>19</v>
      </c>
      <c r="J133" s="11" t="s">
        <v>20</v>
      </c>
      <c r="K133" s="11" t="s">
        <v>20</v>
      </c>
      <c r="L133" s="11" t="s">
        <v>20</v>
      </c>
      <c r="M133" s="11" t="s">
        <v>21</v>
      </c>
    </row>
    <row r="134">
      <c r="A134" s="6" t="s">
        <v>600</v>
      </c>
      <c r="B134" s="6" t="s">
        <v>645</v>
      </c>
      <c r="C134" s="6" t="s">
        <v>646</v>
      </c>
      <c r="D134" s="7" t="s">
        <v>647</v>
      </c>
      <c r="E134" s="8" t="s">
        <v>648</v>
      </c>
      <c r="F134" s="9" t="s">
        <v>26</v>
      </c>
      <c r="G134" s="10">
        <v>45926.0</v>
      </c>
      <c r="H134" s="11" t="s">
        <v>19</v>
      </c>
      <c r="I134" s="11" t="s">
        <v>19</v>
      </c>
      <c r="J134" s="11" t="s">
        <v>19</v>
      </c>
      <c r="K134" s="11" t="s">
        <v>20</v>
      </c>
      <c r="L134" s="11" t="s">
        <v>20</v>
      </c>
      <c r="M134" s="11" t="s">
        <v>21</v>
      </c>
    </row>
    <row r="135">
      <c r="A135" s="6" t="s">
        <v>600</v>
      </c>
      <c r="B135" s="6" t="s">
        <v>649</v>
      </c>
      <c r="C135" s="6" t="s">
        <v>650</v>
      </c>
      <c r="D135" s="7" t="s">
        <v>651</v>
      </c>
      <c r="E135" s="8" t="s">
        <v>652</v>
      </c>
      <c r="F135" s="9" t="s">
        <v>653</v>
      </c>
      <c r="G135" s="10">
        <v>45926.0</v>
      </c>
      <c r="H135" s="11" t="s">
        <v>19</v>
      </c>
      <c r="I135" s="11" t="s">
        <v>19</v>
      </c>
      <c r="J135" s="11" t="s">
        <v>19</v>
      </c>
      <c r="K135" s="11" t="s">
        <v>20</v>
      </c>
      <c r="L135" s="11" t="s">
        <v>20</v>
      </c>
      <c r="M135" s="11" t="s">
        <v>21</v>
      </c>
    </row>
    <row r="136">
      <c r="A136" s="6" t="s">
        <v>600</v>
      </c>
      <c r="B136" s="6" t="s">
        <v>527</v>
      </c>
      <c r="C136" s="6" t="s">
        <v>654</v>
      </c>
      <c r="D136" s="7" t="s">
        <v>655</v>
      </c>
      <c r="E136" s="8" t="s">
        <v>656</v>
      </c>
      <c r="F136" s="9" t="s">
        <v>26</v>
      </c>
      <c r="G136" s="10">
        <v>45926.0</v>
      </c>
      <c r="H136" s="11" t="s">
        <v>19</v>
      </c>
      <c r="I136" s="11" t="s">
        <v>19</v>
      </c>
      <c r="J136" s="11" t="s">
        <v>20</v>
      </c>
      <c r="K136" s="11" t="s">
        <v>20</v>
      </c>
      <c r="L136" s="11" t="s">
        <v>20</v>
      </c>
      <c r="M136" s="11" t="s">
        <v>21</v>
      </c>
    </row>
    <row r="137">
      <c r="A137" s="6" t="s">
        <v>600</v>
      </c>
      <c r="B137" s="6" t="s">
        <v>51</v>
      </c>
      <c r="C137" s="6" t="s">
        <v>26</v>
      </c>
      <c r="D137" s="7" t="s">
        <v>657</v>
      </c>
      <c r="E137" s="8" t="s">
        <v>658</v>
      </c>
      <c r="F137" s="9" t="s">
        <v>659</v>
      </c>
      <c r="G137" s="10">
        <v>45926.0</v>
      </c>
      <c r="H137" s="11" t="s">
        <v>20</v>
      </c>
      <c r="I137" s="11" t="s">
        <v>20</v>
      </c>
      <c r="J137" s="11" t="s">
        <v>20</v>
      </c>
      <c r="M137" s="11" t="s">
        <v>21</v>
      </c>
    </row>
    <row r="138" ht="15.0" customHeight="1">
      <c r="A138" s="6" t="s">
        <v>600</v>
      </c>
      <c r="B138" s="6" t="s">
        <v>60</v>
      </c>
      <c r="C138" s="6" t="s">
        <v>660</v>
      </c>
      <c r="D138" s="7" t="s">
        <v>661</v>
      </c>
      <c r="E138" s="8" t="s">
        <v>662</v>
      </c>
      <c r="F138" s="9" t="s">
        <v>663</v>
      </c>
      <c r="G138" s="10">
        <v>45923.0</v>
      </c>
      <c r="H138" s="11" t="s">
        <v>19</v>
      </c>
      <c r="I138" s="11" t="s">
        <v>19</v>
      </c>
      <c r="J138" s="11" t="s">
        <v>19</v>
      </c>
      <c r="K138" s="11" t="s">
        <v>19</v>
      </c>
      <c r="L138" s="11" t="s">
        <v>19</v>
      </c>
      <c r="M138" s="11" t="s">
        <v>21</v>
      </c>
    </row>
    <row r="139">
      <c r="A139" s="6" t="s">
        <v>600</v>
      </c>
      <c r="B139" s="6" t="s">
        <v>664</v>
      </c>
      <c r="C139" s="6" t="s">
        <v>665</v>
      </c>
      <c r="D139" s="7" t="s">
        <v>666</v>
      </c>
      <c r="E139" s="8" t="s">
        <v>667</v>
      </c>
      <c r="F139" s="9" t="s">
        <v>668</v>
      </c>
      <c r="G139" s="10">
        <v>45926.0</v>
      </c>
      <c r="H139" s="11" t="s">
        <v>19</v>
      </c>
      <c r="I139" s="11" t="s">
        <v>19</v>
      </c>
      <c r="J139" s="11" t="s">
        <v>19</v>
      </c>
      <c r="K139" s="11" t="s">
        <v>20</v>
      </c>
      <c r="L139" s="11" t="s">
        <v>20</v>
      </c>
      <c r="M139" s="11" t="s">
        <v>21</v>
      </c>
    </row>
    <row r="140">
      <c r="A140" s="6" t="s">
        <v>600</v>
      </c>
      <c r="B140" s="6" t="s">
        <v>669</v>
      </c>
      <c r="C140" s="6" t="s">
        <v>670</v>
      </c>
      <c r="D140" s="7" t="s">
        <v>671</v>
      </c>
      <c r="E140" s="8" t="s">
        <v>672</v>
      </c>
      <c r="F140" s="9" t="s">
        <v>673</v>
      </c>
      <c r="G140" s="10">
        <v>45926.0</v>
      </c>
      <c r="H140" s="11" t="s">
        <v>20</v>
      </c>
      <c r="I140" s="11" t="s">
        <v>20</v>
      </c>
      <c r="J140" s="11" t="s">
        <v>20</v>
      </c>
      <c r="M140" s="11" t="s">
        <v>21</v>
      </c>
    </row>
    <row r="141">
      <c r="A141" s="6" t="s">
        <v>600</v>
      </c>
      <c r="B141" s="6" t="s">
        <v>674</v>
      </c>
      <c r="C141" s="6" t="s">
        <v>26</v>
      </c>
      <c r="D141" s="9" t="s">
        <v>26</v>
      </c>
      <c r="E141" s="8" t="s">
        <v>675</v>
      </c>
      <c r="F141" s="9" t="s">
        <v>676</v>
      </c>
      <c r="G141" s="12" t="s">
        <v>80</v>
      </c>
      <c r="H141" s="13"/>
      <c r="I141" s="13"/>
      <c r="J141" s="13"/>
      <c r="K141" s="13"/>
      <c r="L141" s="13"/>
      <c r="M141" s="11" t="s">
        <v>231</v>
      </c>
    </row>
    <row r="142">
      <c r="A142" s="6" t="s">
        <v>600</v>
      </c>
      <c r="B142" s="6" t="s">
        <v>677</v>
      </c>
      <c r="C142" s="6" t="s">
        <v>678</v>
      </c>
      <c r="D142" s="9" t="s">
        <v>26</v>
      </c>
      <c r="E142" s="8" t="s">
        <v>679</v>
      </c>
      <c r="F142" s="9" t="s">
        <v>680</v>
      </c>
      <c r="G142" s="12" t="s">
        <v>80</v>
      </c>
      <c r="H142" s="13"/>
      <c r="I142" s="13"/>
      <c r="J142" s="13"/>
      <c r="K142" s="13"/>
      <c r="L142" s="13"/>
      <c r="M142" s="11" t="s">
        <v>231</v>
      </c>
    </row>
    <row r="143">
      <c r="A143" s="6" t="s">
        <v>600</v>
      </c>
      <c r="B143" s="6" t="s">
        <v>681</v>
      </c>
      <c r="C143" s="6" t="s">
        <v>682</v>
      </c>
      <c r="D143" s="7" t="s">
        <v>683</v>
      </c>
      <c r="E143" s="8" t="s">
        <v>684</v>
      </c>
      <c r="F143" s="9" t="s">
        <v>685</v>
      </c>
      <c r="G143" s="10">
        <v>45926.0</v>
      </c>
      <c r="H143" s="11" t="s">
        <v>19</v>
      </c>
      <c r="I143" s="11" t="s">
        <v>19</v>
      </c>
      <c r="J143" s="11" t="s">
        <v>19</v>
      </c>
      <c r="K143" s="11" t="s">
        <v>20</v>
      </c>
      <c r="L143" s="11" t="s">
        <v>20</v>
      </c>
      <c r="M143" s="11" t="s">
        <v>21</v>
      </c>
    </row>
    <row r="144">
      <c r="A144" s="6" t="s">
        <v>600</v>
      </c>
      <c r="B144" s="6" t="s">
        <v>686</v>
      </c>
      <c r="C144" s="6" t="s">
        <v>687</v>
      </c>
      <c r="D144" s="7" t="s">
        <v>688</v>
      </c>
      <c r="E144" s="8" t="s">
        <v>689</v>
      </c>
      <c r="F144" s="9" t="s">
        <v>690</v>
      </c>
      <c r="G144" s="10">
        <v>45926.0</v>
      </c>
      <c r="H144" s="11" t="s">
        <v>20</v>
      </c>
      <c r="I144" s="11" t="s">
        <v>20</v>
      </c>
      <c r="J144" s="11" t="s">
        <v>20</v>
      </c>
      <c r="M144" s="11" t="s">
        <v>21</v>
      </c>
    </row>
    <row r="145">
      <c r="A145" s="6" t="s">
        <v>600</v>
      </c>
      <c r="B145" s="6" t="s">
        <v>691</v>
      </c>
      <c r="C145" s="6" t="s">
        <v>692</v>
      </c>
      <c r="D145" s="7" t="s">
        <v>693</v>
      </c>
      <c r="E145" s="8" t="s">
        <v>694</v>
      </c>
      <c r="F145" s="9" t="s">
        <v>695</v>
      </c>
      <c r="G145" s="10">
        <v>45926.0</v>
      </c>
      <c r="H145" s="11" t="s">
        <v>19</v>
      </c>
      <c r="I145" s="11" t="s">
        <v>19</v>
      </c>
      <c r="J145" s="11" t="s">
        <v>19</v>
      </c>
      <c r="K145" s="11" t="s">
        <v>20</v>
      </c>
      <c r="L145" s="11" t="s">
        <v>20</v>
      </c>
      <c r="M145" s="11" t="s">
        <v>21</v>
      </c>
    </row>
    <row r="146">
      <c r="A146" s="6" t="s">
        <v>600</v>
      </c>
      <c r="B146" s="6" t="s">
        <v>696</v>
      </c>
      <c r="C146" s="6" t="s">
        <v>697</v>
      </c>
      <c r="D146" s="7" t="s">
        <v>698</v>
      </c>
      <c r="E146" s="8" t="s">
        <v>699</v>
      </c>
      <c r="F146" s="9" t="s">
        <v>700</v>
      </c>
      <c r="G146" s="10">
        <v>45926.0</v>
      </c>
      <c r="H146" s="11" t="s">
        <v>19</v>
      </c>
      <c r="I146" s="11" t="s">
        <v>20</v>
      </c>
      <c r="J146" s="11" t="s">
        <v>19</v>
      </c>
      <c r="K146" s="11" t="s">
        <v>20</v>
      </c>
      <c r="M146" s="11" t="s">
        <v>21</v>
      </c>
    </row>
    <row r="147">
      <c r="A147" s="6" t="s">
        <v>600</v>
      </c>
      <c r="B147" s="6" t="s">
        <v>701</v>
      </c>
      <c r="C147" s="6" t="s">
        <v>702</v>
      </c>
      <c r="D147" s="7" t="s">
        <v>703</v>
      </c>
      <c r="E147" s="8" t="s">
        <v>704</v>
      </c>
      <c r="F147" s="9" t="s">
        <v>705</v>
      </c>
      <c r="G147" s="10">
        <v>45926.0</v>
      </c>
      <c r="H147" s="11" t="s">
        <v>19</v>
      </c>
      <c r="I147" s="11" t="s">
        <v>19</v>
      </c>
      <c r="J147" s="11" t="s">
        <v>19</v>
      </c>
      <c r="K147" s="11" t="s">
        <v>20</v>
      </c>
      <c r="L147" s="11" t="s">
        <v>20</v>
      </c>
      <c r="M147" s="11" t="s">
        <v>21</v>
      </c>
    </row>
    <row r="148">
      <c r="A148" s="6" t="s">
        <v>600</v>
      </c>
      <c r="B148" s="6" t="s">
        <v>706</v>
      </c>
      <c r="C148" s="6" t="s">
        <v>707</v>
      </c>
      <c r="D148" s="7" t="s">
        <v>708</v>
      </c>
      <c r="E148" s="8" t="s">
        <v>709</v>
      </c>
      <c r="F148" s="9" t="s">
        <v>710</v>
      </c>
      <c r="G148" s="10">
        <v>45926.0</v>
      </c>
      <c r="H148" s="11" t="s">
        <v>19</v>
      </c>
      <c r="I148" s="11" t="s">
        <v>20</v>
      </c>
      <c r="J148" s="11" t="s">
        <v>19</v>
      </c>
      <c r="K148" s="11" t="s">
        <v>19</v>
      </c>
      <c r="L148" s="11" t="s">
        <v>20</v>
      </c>
      <c r="M148" s="11" t="s">
        <v>21</v>
      </c>
    </row>
    <row r="149">
      <c r="A149" s="6" t="s">
        <v>600</v>
      </c>
      <c r="B149" s="6" t="s">
        <v>711</v>
      </c>
      <c r="C149" s="6" t="s">
        <v>712</v>
      </c>
      <c r="D149" s="7" t="s">
        <v>713</v>
      </c>
      <c r="E149" s="8" t="s">
        <v>714</v>
      </c>
      <c r="F149" s="9" t="s">
        <v>715</v>
      </c>
      <c r="G149" s="10">
        <v>45926.0</v>
      </c>
      <c r="H149" s="11" t="s">
        <v>19</v>
      </c>
      <c r="I149" s="11" t="s">
        <v>19</v>
      </c>
      <c r="J149" s="11" t="s">
        <v>19</v>
      </c>
      <c r="K149" s="11" t="s">
        <v>19</v>
      </c>
      <c r="L149" s="11" t="s">
        <v>20</v>
      </c>
      <c r="M149" s="11" t="s">
        <v>21</v>
      </c>
    </row>
    <row r="150">
      <c r="A150" s="6" t="s">
        <v>716</v>
      </c>
      <c r="B150" s="6" t="s">
        <v>290</v>
      </c>
      <c r="C150" s="6" t="s">
        <v>717</v>
      </c>
      <c r="D150" s="7" t="s">
        <v>718</v>
      </c>
      <c r="E150" s="8" t="s">
        <v>719</v>
      </c>
      <c r="F150" s="9" t="s">
        <v>26</v>
      </c>
      <c r="G150" s="10">
        <v>45924.0</v>
      </c>
      <c r="H150" s="11" t="s">
        <v>19</v>
      </c>
      <c r="I150" s="11" t="s">
        <v>19</v>
      </c>
      <c r="J150" s="11" t="s">
        <v>19</v>
      </c>
      <c r="K150" s="11" t="s">
        <v>20</v>
      </c>
      <c r="L150" s="11" t="s">
        <v>20</v>
      </c>
      <c r="M150" s="11" t="s">
        <v>21</v>
      </c>
    </row>
    <row r="151">
      <c r="A151" s="6" t="s">
        <v>716</v>
      </c>
      <c r="B151" s="6" t="s">
        <v>190</v>
      </c>
      <c r="C151" s="6" t="s">
        <v>720</v>
      </c>
      <c r="D151" s="7" t="s">
        <v>721</v>
      </c>
      <c r="E151" s="8" t="s">
        <v>722</v>
      </c>
      <c r="F151" s="9" t="s">
        <v>723</v>
      </c>
      <c r="G151" s="10">
        <v>45924.0</v>
      </c>
      <c r="H151" s="11" t="s">
        <v>19</v>
      </c>
      <c r="I151" s="11" t="s">
        <v>19</v>
      </c>
      <c r="J151" s="11" t="s">
        <v>19</v>
      </c>
      <c r="K151" s="11" t="s">
        <v>20</v>
      </c>
      <c r="L151" s="11" t="s">
        <v>20</v>
      </c>
      <c r="M151" s="11" t="s">
        <v>21</v>
      </c>
    </row>
    <row r="152">
      <c r="A152" s="6" t="s">
        <v>716</v>
      </c>
      <c r="B152" s="6" t="s">
        <v>724</v>
      </c>
      <c r="C152" s="6" t="s">
        <v>725</v>
      </c>
      <c r="D152" s="7" t="s">
        <v>726</v>
      </c>
      <c r="E152" s="8" t="s">
        <v>727</v>
      </c>
      <c r="F152" s="9" t="s">
        <v>728</v>
      </c>
      <c r="G152" s="10">
        <v>45924.0</v>
      </c>
      <c r="H152" s="11" t="s">
        <v>19</v>
      </c>
      <c r="I152" s="11" t="s">
        <v>19</v>
      </c>
      <c r="J152" s="11" t="s">
        <v>19</v>
      </c>
      <c r="K152" s="11" t="s">
        <v>20</v>
      </c>
      <c r="L152" s="11" t="s">
        <v>20</v>
      </c>
      <c r="M152" s="11" t="s">
        <v>21</v>
      </c>
    </row>
    <row r="153">
      <c r="A153" s="6" t="s">
        <v>716</v>
      </c>
      <c r="B153" s="6" t="s">
        <v>729</v>
      </c>
      <c r="C153" s="6" t="s">
        <v>730</v>
      </c>
      <c r="D153" s="7" t="s">
        <v>731</v>
      </c>
      <c r="E153" s="8" t="s">
        <v>732</v>
      </c>
      <c r="F153" s="9" t="s">
        <v>733</v>
      </c>
      <c r="G153" s="10">
        <v>45924.0</v>
      </c>
      <c r="H153" s="11" t="s">
        <v>19</v>
      </c>
      <c r="I153" s="11" t="s">
        <v>19</v>
      </c>
      <c r="J153" s="11" t="s">
        <v>19</v>
      </c>
      <c r="K153" s="11" t="s">
        <v>20</v>
      </c>
      <c r="L153" s="11" t="s">
        <v>20</v>
      </c>
      <c r="M153" s="11" t="s">
        <v>21</v>
      </c>
    </row>
    <row r="154">
      <c r="A154" s="6" t="s">
        <v>716</v>
      </c>
      <c r="B154" s="6" t="s">
        <v>734</v>
      </c>
      <c r="C154" s="6" t="s">
        <v>735</v>
      </c>
      <c r="D154" s="7" t="s">
        <v>736</v>
      </c>
      <c r="E154" s="8" t="s">
        <v>737</v>
      </c>
      <c r="F154" s="9" t="s">
        <v>738</v>
      </c>
      <c r="G154" s="10">
        <v>45924.0</v>
      </c>
      <c r="H154" s="11" t="s">
        <v>20</v>
      </c>
      <c r="I154" s="11" t="s">
        <v>20</v>
      </c>
      <c r="J154" s="11" t="s">
        <v>19</v>
      </c>
      <c r="M154" s="11" t="s">
        <v>21</v>
      </c>
    </row>
    <row r="155">
      <c r="A155" s="6" t="s">
        <v>716</v>
      </c>
      <c r="B155" s="6" t="s">
        <v>739</v>
      </c>
      <c r="C155" s="6" t="s">
        <v>740</v>
      </c>
      <c r="D155" s="7" t="s">
        <v>741</v>
      </c>
      <c r="E155" s="8" t="s">
        <v>742</v>
      </c>
      <c r="F155" s="9" t="s">
        <v>743</v>
      </c>
      <c r="G155" s="10">
        <v>45924.0</v>
      </c>
      <c r="H155" s="11" t="s">
        <v>20</v>
      </c>
      <c r="I155" s="11" t="s">
        <v>20</v>
      </c>
      <c r="J155" s="11" t="s">
        <v>20</v>
      </c>
      <c r="M155" s="11" t="s">
        <v>21</v>
      </c>
    </row>
    <row r="156">
      <c r="A156" s="6" t="s">
        <v>716</v>
      </c>
      <c r="B156" s="6" t="s">
        <v>32</v>
      </c>
      <c r="C156" s="6" t="s">
        <v>744</v>
      </c>
      <c r="D156" s="7" t="s">
        <v>745</v>
      </c>
      <c r="E156" s="8" t="s">
        <v>746</v>
      </c>
      <c r="F156" s="9" t="s">
        <v>747</v>
      </c>
      <c r="G156" s="10">
        <v>45924.0</v>
      </c>
      <c r="H156" s="11" t="s">
        <v>19</v>
      </c>
      <c r="I156" s="11" t="s">
        <v>19</v>
      </c>
      <c r="J156" s="11" t="s">
        <v>19</v>
      </c>
      <c r="K156" s="11" t="s">
        <v>20</v>
      </c>
      <c r="L156" s="11" t="s">
        <v>20</v>
      </c>
      <c r="M156" s="11" t="s">
        <v>21</v>
      </c>
    </row>
    <row r="157">
      <c r="A157" s="6" t="s">
        <v>716</v>
      </c>
      <c r="B157" s="6" t="s">
        <v>748</v>
      </c>
      <c r="C157" s="6" t="s">
        <v>749</v>
      </c>
      <c r="D157" s="7" t="s">
        <v>750</v>
      </c>
      <c r="E157" s="8" t="s">
        <v>751</v>
      </c>
      <c r="F157" s="9" t="s">
        <v>26</v>
      </c>
      <c r="G157" s="10">
        <v>45924.0</v>
      </c>
      <c r="H157" s="11" t="s">
        <v>19</v>
      </c>
      <c r="I157" s="11" t="s">
        <v>19</v>
      </c>
      <c r="J157" s="11" t="s">
        <v>19</v>
      </c>
      <c r="K157" s="11" t="s">
        <v>20</v>
      </c>
      <c r="L157" s="11" t="s">
        <v>20</v>
      </c>
      <c r="M157" s="11" t="s">
        <v>21</v>
      </c>
    </row>
    <row r="158">
      <c r="A158" s="6" t="s">
        <v>716</v>
      </c>
      <c r="B158" s="6" t="s">
        <v>348</v>
      </c>
      <c r="C158" s="6" t="s">
        <v>752</v>
      </c>
      <c r="D158" s="7" t="s">
        <v>753</v>
      </c>
      <c r="E158" s="8" t="s">
        <v>754</v>
      </c>
      <c r="F158" s="9" t="s">
        <v>755</v>
      </c>
      <c r="G158" s="10">
        <v>45924.0</v>
      </c>
      <c r="H158" s="11" t="s">
        <v>19</v>
      </c>
      <c r="I158" s="11" t="s">
        <v>19</v>
      </c>
      <c r="J158" s="11" t="s">
        <v>19</v>
      </c>
      <c r="K158" s="11" t="s">
        <v>20</v>
      </c>
      <c r="L158" s="11" t="s">
        <v>20</v>
      </c>
      <c r="M158" s="11" t="s">
        <v>21</v>
      </c>
    </row>
    <row r="159">
      <c r="A159" s="6" t="s">
        <v>716</v>
      </c>
      <c r="B159" s="6" t="s">
        <v>51</v>
      </c>
      <c r="C159" s="6" t="s">
        <v>756</v>
      </c>
      <c r="D159" s="7" t="s">
        <v>757</v>
      </c>
      <c r="E159" s="8" t="s">
        <v>758</v>
      </c>
      <c r="F159" s="9" t="s">
        <v>759</v>
      </c>
      <c r="G159" s="10">
        <v>45924.0</v>
      </c>
      <c r="H159" s="11" t="s">
        <v>19</v>
      </c>
      <c r="I159" s="11" t="s">
        <v>19</v>
      </c>
      <c r="J159" s="11" t="s">
        <v>19</v>
      </c>
      <c r="K159" s="11" t="s">
        <v>20</v>
      </c>
      <c r="L159" s="11" t="s">
        <v>20</v>
      </c>
      <c r="M159" s="11" t="s">
        <v>21</v>
      </c>
    </row>
    <row r="160">
      <c r="A160" s="6" t="s">
        <v>716</v>
      </c>
      <c r="B160" s="6" t="s">
        <v>760</v>
      </c>
      <c r="C160" s="6" t="s">
        <v>761</v>
      </c>
      <c r="D160" s="17" t="s">
        <v>762</v>
      </c>
      <c r="E160" s="18" t="s">
        <v>763</v>
      </c>
      <c r="F160" s="19" t="s">
        <v>764</v>
      </c>
      <c r="G160" s="10">
        <v>45924.0</v>
      </c>
      <c r="H160" s="11" t="s">
        <v>20</v>
      </c>
      <c r="I160" s="11" t="s">
        <v>20</v>
      </c>
      <c r="J160" s="11" t="s">
        <v>20</v>
      </c>
      <c r="M160" s="11" t="s">
        <v>21</v>
      </c>
    </row>
    <row r="161">
      <c r="A161" s="6" t="s">
        <v>716</v>
      </c>
      <c r="B161" s="6" t="s">
        <v>765</v>
      </c>
      <c r="C161" s="6" t="s">
        <v>766</v>
      </c>
      <c r="D161" s="7" t="s">
        <v>767</v>
      </c>
      <c r="E161" s="8" t="s">
        <v>768</v>
      </c>
      <c r="F161" s="9" t="s">
        <v>769</v>
      </c>
      <c r="G161" s="10">
        <v>45924.0</v>
      </c>
      <c r="H161" s="11" t="s">
        <v>20</v>
      </c>
      <c r="I161" s="11" t="s">
        <v>20</v>
      </c>
      <c r="J161" s="11" t="s">
        <v>20</v>
      </c>
      <c r="M161" s="11" t="s">
        <v>21</v>
      </c>
    </row>
    <row r="162">
      <c r="A162" s="6" t="s">
        <v>716</v>
      </c>
      <c r="B162" s="6" t="s">
        <v>770</v>
      </c>
      <c r="C162" s="6" t="s">
        <v>771</v>
      </c>
      <c r="D162" s="7" t="s">
        <v>772</v>
      </c>
      <c r="E162" s="8" t="s">
        <v>773</v>
      </c>
      <c r="F162" s="9" t="s">
        <v>774</v>
      </c>
      <c r="G162" s="10">
        <v>45924.0</v>
      </c>
      <c r="H162" s="11" t="s">
        <v>20</v>
      </c>
      <c r="I162" s="11" t="s">
        <v>20</v>
      </c>
      <c r="J162" s="11" t="s">
        <v>19</v>
      </c>
      <c r="M162" s="11" t="s">
        <v>21</v>
      </c>
    </row>
    <row r="163">
      <c r="A163" s="6" t="s">
        <v>716</v>
      </c>
      <c r="B163" s="6" t="s">
        <v>775</v>
      </c>
      <c r="C163" s="6" t="s">
        <v>776</v>
      </c>
      <c r="D163" s="7" t="s">
        <v>777</v>
      </c>
      <c r="E163" s="8" t="s">
        <v>778</v>
      </c>
      <c r="F163" s="9" t="s">
        <v>26</v>
      </c>
      <c r="G163" s="10">
        <v>45924.0</v>
      </c>
      <c r="H163" s="11" t="s">
        <v>20</v>
      </c>
      <c r="I163" s="11" t="s">
        <v>20</v>
      </c>
      <c r="J163" s="11" t="s">
        <v>20</v>
      </c>
      <c r="M163" s="11" t="s">
        <v>21</v>
      </c>
    </row>
    <row r="164">
      <c r="A164" s="6" t="s">
        <v>716</v>
      </c>
      <c r="B164" s="6" t="s">
        <v>779</v>
      </c>
      <c r="C164" s="6" t="s">
        <v>780</v>
      </c>
      <c r="D164" s="7" t="s">
        <v>781</v>
      </c>
      <c r="E164" s="8" t="s">
        <v>782</v>
      </c>
      <c r="F164" s="9" t="s">
        <v>26</v>
      </c>
      <c r="G164" s="10">
        <v>45924.0</v>
      </c>
      <c r="H164" s="11" t="s">
        <v>19</v>
      </c>
      <c r="I164" s="11" t="s">
        <v>19</v>
      </c>
      <c r="J164" s="11" t="s">
        <v>19</v>
      </c>
      <c r="K164" s="11" t="s">
        <v>20</v>
      </c>
      <c r="L164" s="11" t="s">
        <v>19</v>
      </c>
      <c r="M164" s="11" t="s">
        <v>21</v>
      </c>
    </row>
    <row r="165">
      <c r="A165" s="6" t="s">
        <v>716</v>
      </c>
      <c r="B165" s="6" t="s">
        <v>783</v>
      </c>
      <c r="C165" s="6" t="s">
        <v>784</v>
      </c>
      <c r="D165" s="7" t="s">
        <v>785</v>
      </c>
      <c r="E165" s="8" t="s">
        <v>786</v>
      </c>
      <c r="F165" s="9" t="s">
        <v>787</v>
      </c>
      <c r="G165" s="10">
        <v>45924.0</v>
      </c>
      <c r="H165" s="11" t="s">
        <v>19</v>
      </c>
      <c r="I165" s="11" t="s">
        <v>19</v>
      </c>
      <c r="J165" s="11" t="s">
        <v>20</v>
      </c>
      <c r="K165" s="11" t="s">
        <v>20</v>
      </c>
      <c r="L165" s="11" t="s">
        <v>20</v>
      </c>
      <c r="M165" s="11" t="s">
        <v>21</v>
      </c>
    </row>
    <row r="166">
      <c r="A166" s="6" t="s">
        <v>716</v>
      </c>
      <c r="B166" s="6" t="s">
        <v>788</v>
      </c>
      <c r="C166" s="6" t="s">
        <v>789</v>
      </c>
      <c r="D166" s="7" t="s">
        <v>790</v>
      </c>
      <c r="E166" s="8" t="s">
        <v>791</v>
      </c>
      <c r="F166" s="9" t="s">
        <v>792</v>
      </c>
      <c r="G166" s="10">
        <v>45924.0</v>
      </c>
      <c r="H166" s="11" t="s">
        <v>20</v>
      </c>
      <c r="I166" s="11" t="s">
        <v>20</v>
      </c>
      <c r="J166" s="11" t="s">
        <v>20</v>
      </c>
      <c r="M166" s="11" t="s">
        <v>21</v>
      </c>
    </row>
    <row r="167">
      <c r="A167" s="6" t="s">
        <v>716</v>
      </c>
      <c r="B167" s="6" t="s">
        <v>793</v>
      </c>
      <c r="C167" s="6" t="s">
        <v>794</v>
      </c>
      <c r="D167" s="7" t="s">
        <v>795</v>
      </c>
      <c r="E167" s="6" t="s">
        <v>26</v>
      </c>
      <c r="F167" s="9" t="s">
        <v>26</v>
      </c>
      <c r="G167" s="12" t="s">
        <v>80</v>
      </c>
      <c r="H167" s="13"/>
      <c r="I167" s="13"/>
      <c r="J167" s="13"/>
      <c r="K167" s="13"/>
      <c r="L167" s="13"/>
      <c r="M167" s="11" t="s">
        <v>81</v>
      </c>
    </row>
    <row r="168">
      <c r="A168" s="6" t="s">
        <v>716</v>
      </c>
      <c r="B168" s="6" t="s">
        <v>403</v>
      </c>
      <c r="C168" s="6" t="s">
        <v>789</v>
      </c>
      <c r="D168" s="7" t="s">
        <v>796</v>
      </c>
      <c r="E168" s="8" t="s">
        <v>797</v>
      </c>
      <c r="F168" s="9" t="s">
        <v>798</v>
      </c>
      <c r="G168" s="10">
        <v>45924.0</v>
      </c>
      <c r="H168" s="11" t="s">
        <v>19</v>
      </c>
      <c r="I168" s="11" t="s">
        <v>19</v>
      </c>
      <c r="J168" s="11" t="s">
        <v>19</v>
      </c>
      <c r="K168" s="11" t="s">
        <v>20</v>
      </c>
      <c r="L168" s="11" t="s">
        <v>20</v>
      </c>
      <c r="M168" s="11" t="s">
        <v>21</v>
      </c>
    </row>
    <row r="169">
      <c r="A169" s="6" t="s">
        <v>716</v>
      </c>
      <c r="B169" s="6" t="s">
        <v>799</v>
      </c>
      <c r="C169" s="6" t="s">
        <v>800</v>
      </c>
      <c r="D169" s="7" t="s">
        <v>801</v>
      </c>
      <c r="E169" s="8" t="s">
        <v>802</v>
      </c>
      <c r="F169" s="9" t="s">
        <v>803</v>
      </c>
      <c r="G169" s="10">
        <v>45924.0</v>
      </c>
      <c r="H169" s="11" t="s">
        <v>19</v>
      </c>
      <c r="I169" s="11" t="s">
        <v>19</v>
      </c>
      <c r="J169" s="11" t="s">
        <v>20</v>
      </c>
      <c r="K169" s="11" t="s">
        <v>20</v>
      </c>
      <c r="L169" s="11" t="s">
        <v>20</v>
      </c>
      <c r="M169" s="11" t="s">
        <v>21</v>
      </c>
    </row>
    <row r="170">
      <c r="A170" s="6" t="s">
        <v>716</v>
      </c>
      <c r="B170" s="6" t="s">
        <v>804</v>
      </c>
      <c r="C170" s="6" t="s">
        <v>26</v>
      </c>
      <c r="D170" s="7" t="s">
        <v>805</v>
      </c>
      <c r="E170" s="8" t="s">
        <v>806</v>
      </c>
      <c r="F170" s="9" t="s">
        <v>807</v>
      </c>
      <c r="G170" s="10">
        <v>45924.0</v>
      </c>
      <c r="H170" s="11" t="s">
        <v>19</v>
      </c>
      <c r="I170" s="11" t="s">
        <v>19</v>
      </c>
      <c r="J170" s="11" t="s">
        <v>19</v>
      </c>
      <c r="K170" s="11" t="s">
        <v>20</v>
      </c>
      <c r="L170" s="11" t="s">
        <v>19</v>
      </c>
      <c r="M170" s="11" t="s">
        <v>21</v>
      </c>
    </row>
    <row r="171">
      <c r="A171" s="6" t="s">
        <v>716</v>
      </c>
      <c r="B171" s="6" t="s">
        <v>808</v>
      </c>
      <c r="C171" s="6" t="s">
        <v>809</v>
      </c>
      <c r="D171" s="7" t="s">
        <v>810</v>
      </c>
      <c r="E171" s="8" t="s">
        <v>811</v>
      </c>
      <c r="F171" s="9" t="s">
        <v>812</v>
      </c>
      <c r="G171" s="10">
        <v>45924.0</v>
      </c>
      <c r="H171" s="11" t="s">
        <v>19</v>
      </c>
      <c r="I171" s="11" t="s">
        <v>19</v>
      </c>
      <c r="J171" s="11" t="s">
        <v>20</v>
      </c>
      <c r="K171" s="11" t="s">
        <v>20</v>
      </c>
      <c r="L171" s="11" t="s">
        <v>20</v>
      </c>
      <c r="M171" s="11" t="s">
        <v>21</v>
      </c>
    </row>
    <row r="172">
      <c r="A172" s="6" t="s">
        <v>716</v>
      </c>
      <c r="B172" s="6" t="s">
        <v>813</v>
      </c>
      <c r="C172" s="6" t="s">
        <v>814</v>
      </c>
      <c r="D172" s="7" t="s">
        <v>815</v>
      </c>
      <c r="E172" s="8" t="s">
        <v>816</v>
      </c>
      <c r="F172" s="9" t="s">
        <v>817</v>
      </c>
      <c r="G172" s="10">
        <v>45924.0</v>
      </c>
      <c r="H172" s="11" t="s">
        <v>19</v>
      </c>
      <c r="I172" s="11" t="s">
        <v>19</v>
      </c>
      <c r="J172" s="11" t="s">
        <v>19</v>
      </c>
      <c r="K172" s="11" t="s">
        <v>20</v>
      </c>
      <c r="L172" s="11" t="s">
        <v>20</v>
      </c>
      <c r="M172" s="11" t="s">
        <v>21</v>
      </c>
    </row>
    <row r="173">
      <c r="A173" s="6" t="s">
        <v>716</v>
      </c>
      <c r="B173" s="6" t="s">
        <v>818</v>
      </c>
      <c r="C173" s="6" t="s">
        <v>819</v>
      </c>
      <c r="D173" s="7" t="s">
        <v>820</v>
      </c>
      <c r="E173" s="8" t="s">
        <v>821</v>
      </c>
      <c r="F173" s="9" t="s">
        <v>822</v>
      </c>
      <c r="G173" s="12" t="s">
        <v>80</v>
      </c>
      <c r="H173" s="13"/>
      <c r="I173" s="13"/>
      <c r="J173" s="13"/>
      <c r="K173" s="13"/>
      <c r="L173" s="13"/>
      <c r="M173" s="11" t="s">
        <v>823</v>
      </c>
    </row>
    <row r="174">
      <c r="A174" s="6" t="s">
        <v>716</v>
      </c>
      <c r="B174" s="6" t="s">
        <v>824</v>
      </c>
      <c r="C174" s="6" t="s">
        <v>825</v>
      </c>
      <c r="D174" s="7" t="s">
        <v>826</v>
      </c>
      <c r="E174" s="8" t="s">
        <v>827</v>
      </c>
      <c r="F174" s="9" t="s">
        <v>828</v>
      </c>
      <c r="G174" s="10">
        <v>45924.0</v>
      </c>
      <c r="H174" s="11" t="s">
        <v>19</v>
      </c>
      <c r="I174" s="11" t="s">
        <v>19</v>
      </c>
      <c r="J174" s="11" t="s">
        <v>19</v>
      </c>
      <c r="K174" s="11" t="s">
        <v>20</v>
      </c>
      <c r="L174" s="11" t="s">
        <v>20</v>
      </c>
      <c r="M174" s="11" t="s">
        <v>21</v>
      </c>
    </row>
    <row r="175">
      <c r="A175" s="6" t="s">
        <v>716</v>
      </c>
      <c r="B175" s="6" t="s">
        <v>829</v>
      </c>
      <c r="C175" s="6" t="s">
        <v>830</v>
      </c>
      <c r="D175" s="7" t="s">
        <v>831</v>
      </c>
      <c r="E175" s="8" t="s">
        <v>832</v>
      </c>
      <c r="F175" s="9" t="s">
        <v>833</v>
      </c>
      <c r="G175" s="10">
        <v>45924.0</v>
      </c>
      <c r="H175" s="11" t="s">
        <v>19</v>
      </c>
      <c r="I175" s="11" t="s">
        <v>19</v>
      </c>
      <c r="J175" s="11" t="s">
        <v>20</v>
      </c>
      <c r="K175" s="11" t="s">
        <v>20</v>
      </c>
      <c r="L175" s="11" t="s">
        <v>20</v>
      </c>
      <c r="M175" s="11" t="s">
        <v>21</v>
      </c>
    </row>
    <row r="176">
      <c r="A176" s="6" t="s">
        <v>716</v>
      </c>
      <c r="B176" s="6" t="s">
        <v>429</v>
      </c>
      <c r="C176" s="6" t="s">
        <v>834</v>
      </c>
      <c r="D176" s="7" t="s">
        <v>835</v>
      </c>
      <c r="E176" s="8" t="s">
        <v>836</v>
      </c>
      <c r="F176" s="9" t="s">
        <v>837</v>
      </c>
      <c r="G176" s="10">
        <v>45924.0</v>
      </c>
      <c r="H176" s="11" t="s">
        <v>19</v>
      </c>
      <c r="I176" s="11" t="s">
        <v>19</v>
      </c>
      <c r="J176" s="11" t="s">
        <v>19</v>
      </c>
      <c r="K176" s="11" t="s">
        <v>20</v>
      </c>
      <c r="L176" s="11" t="s">
        <v>20</v>
      </c>
      <c r="M176" s="11" t="s">
        <v>21</v>
      </c>
    </row>
    <row r="177">
      <c r="A177" s="6" t="s">
        <v>716</v>
      </c>
      <c r="B177" s="6" t="s">
        <v>429</v>
      </c>
      <c r="C177" s="6" t="s">
        <v>838</v>
      </c>
      <c r="D177" s="7" t="s">
        <v>839</v>
      </c>
      <c r="E177" s="8" t="s">
        <v>840</v>
      </c>
      <c r="F177" s="9" t="s">
        <v>841</v>
      </c>
      <c r="G177" s="10">
        <v>45924.0</v>
      </c>
      <c r="H177" s="11" t="s">
        <v>20</v>
      </c>
      <c r="I177" s="11" t="s">
        <v>20</v>
      </c>
      <c r="J177" s="11" t="s">
        <v>20</v>
      </c>
      <c r="M177" s="11" t="s">
        <v>21</v>
      </c>
    </row>
    <row r="178">
      <c r="A178" s="6" t="s">
        <v>716</v>
      </c>
      <c r="B178" s="6" t="s">
        <v>842</v>
      </c>
      <c r="C178" s="6" t="s">
        <v>843</v>
      </c>
      <c r="D178" s="7" t="s">
        <v>844</v>
      </c>
      <c r="E178" s="8" t="s">
        <v>845</v>
      </c>
      <c r="F178" s="9" t="s">
        <v>846</v>
      </c>
      <c r="G178" s="10">
        <v>45924.0</v>
      </c>
      <c r="H178" s="11" t="s">
        <v>19</v>
      </c>
      <c r="I178" s="11" t="s">
        <v>19</v>
      </c>
      <c r="J178" s="11" t="s">
        <v>19</v>
      </c>
      <c r="K178" s="11" t="s">
        <v>20</v>
      </c>
      <c r="L178" s="11" t="s">
        <v>20</v>
      </c>
      <c r="M178" s="11" t="s">
        <v>21</v>
      </c>
    </row>
    <row r="179">
      <c r="A179" s="6" t="s">
        <v>716</v>
      </c>
      <c r="B179" s="6" t="s">
        <v>847</v>
      </c>
      <c r="C179" s="6" t="s">
        <v>848</v>
      </c>
      <c r="D179" s="7" t="s">
        <v>849</v>
      </c>
      <c r="E179" s="8" t="s">
        <v>850</v>
      </c>
      <c r="F179" s="19" t="s">
        <v>851</v>
      </c>
      <c r="G179" s="10">
        <v>45924.0</v>
      </c>
      <c r="H179" s="11" t="s">
        <v>20</v>
      </c>
      <c r="I179" s="11" t="s">
        <v>20</v>
      </c>
      <c r="J179" s="11" t="s">
        <v>19</v>
      </c>
      <c r="M179" s="11" t="s">
        <v>21</v>
      </c>
    </row>
    <row r="180">
      <c r="A180" s="6" t="s">
        <v>716</v>
      </c>
      <c r="B180" s="6" t="s">
        <v>852</v>
      </c>
      <c r="C180" s="6" t="s">
        <v>853</v>
      </c>
      <c r="D180" s="7" t="s">
        <v>854</v>
      </c>
      <c r="E180" s="8" t="s">
        <v>855</v>
      </c>
      <c r="F180" s="9" t="s">
        <v>856</v>
      </c>
      <c r="G180" s="10">
        <v>45924.0</v>
      </c>
      <c r="H180" s="11" t="s">
        <v>19</v>
      </c>
      <c r="I180" s="11" t="s">
        <v>19</v>
      </c>
      <c r="J180" s="11" t="s">
        <v>19</v>
      </c>
      <c r="K180" s="11" t="s">
        <v>20</v>
      </c>
      <c r="L180" s="11" t="s">
        <v>20</v>
      </c>
      <c r="M180" s="11" t="s">
        <v>21</v>
      </c>
    </row>
    <row r="181">
      <c r="A181" s="6" t="s">
        <v>716</v>
      </c>
      <c r="B181" s="6" t="s">
        <v>857</v>
      </c>
      <c r="C181" s="6" t="s">
        <v>858</v>
      </c>
      <c r="D181" s="7" t="s">
        <v>859</v>
      </c>
      <c r="E181" s="8" t="s">
        <v>860</v>
      </c>
      <c r="F181" s="9" t="s">
        <v>861</v>
      </c>
      <c r="G181" s="10">
        <v>45924.0</v>
      </c>
      <c r="H181" s="11" t="s">
        <v>20</v>
      </c>
      <c r="I181" s="11" t="s">
        <v>20</v>
      </c>
      <c r="J181" s="11" t="s">
        <v>20</v>
      </c>
      <c r="M181" s="11" t="s">
        <v>21</v>
      </c>
    </row>
    <row r="182">
      <c r="A182" s="6" t="s">
        <v>716</v>
      </c>
      <c r="B182" s="6" t="s">
        <v>862</v>
      </c>
      <c r="C182" s="6" t="s">
        <v>863</v>
      </c>
      <c r="D182" s="7" t="s">
        <v>864</v>
      </c>
      <c r="E182" s="6" t="s">
        <v>26</v>
      </c>
      <c r="F182" s="9" t="s">
        <v>26</v>
      </c>
      <c r="G182" s="12" t="s">
        <v>80</v>
      </c>
      <c r="H182" s="13"/>
      <c r="I182" s="13"/>
      <c r="J182" s="13"/>
      <c r="K182" s="13"/>
      <c r="L182" s="13"/>
      <c r="M182" s="11" t="s">
        <v>231</v>
      </c>
    </row>
    <row r="183">
      <c r="A183" s="6" t="s">
        <v>716</v>
      </c>
      <c r="B183" s="6" t="s">
        <v>865</v>
      </c>
      <c r="C183" s="6" t="s">
        <v>866</v>
      </c>
      <c r="D183" s="7" t="s">
        <v>867</v>
      </c>
      <c r="E183" s="8" t="s">
        <v>868</v>
      </c>
      <c r="F183" s="9" t="s">
        <v>26</v>
      </c>
      <c r="G183" s="10">
        <v>45924.0</v>
      </c>
      <c r="H183" s="11" t="s">
        <v>19</v>
      </c>
      <c r="I183" s="11" t="s">
        <v>19</v>
      </c>
      <c r="J183" s="11" t="s">
        <v>19</v>
      </c>
      <c r="K183" s="11" t="s">
        <v>20</v>
      </c>
      <c r="L183" s="11" t="s">
        <v>20</v>
      </c>
      <c r="M183" s="11" t="s">
        <v>21</v>
      </c>
    </row>
    <row r="184">
      <c r="A184" s="6" t="s">
        <v>716</v>
      </c>
      <c r="B184" s="6" t="s">
        <v>869</v>
      </c>
      <c r="C184" s="6" t="s">
        <v>870</v>
      </c>
      <c r="D184" s="7" t="s">
        <v>871</v>
      </c>
      <c r="E184" s="8" t="s">
        <v>872</v>
      </c>
      <c r="F184" s="9" t="s">
        <v>873</v>
      </c>
      <c r="G184" s="10">
        <v>45924.0</v>
      </c>
      <c r="H184" s="11" t="s">
        <v>19</v>
      </c>
      <c r="I184" s="11" t="s">
        <v>19</v>
      </c>
      <c r="J184" s="11" t="s">
        <v>19</v>
      </c>
      <c r="K184" s="11" t="s">
        <v>20</v>
      </c>
      <c r="L184" s="11" t="s">
        <v>20</v>
      </c>
      <c r="M184" s="11" t="s">
        <v>21</v>
      </c>
    </row>
    <row r="185">
      <c r="A185" s="6" t="s">
        <v>716</v>
      </c>
      <c r="B185" s="6" t="s">
        <v>874</v>
      </c>
      <c r="C185" s="6" t="s">
        <v>875</v>
      </c>
      <c r="D185" s="7" t="s">
        <v>876</v>
      </c>
      <c r="E185" s="8" t="s">
        <v>877</v>
      </c>
      <c r="F185" s="9" t="s">
        <v>878</v>
      </c>
      <c r="G185" s="10">
        <v>45924.0</v>
      </c>
      <c r="H185" s="11" t="s">
        <v>19</v>
      </c>
      <c r="I185" s="11" t="s">
        <v>19</v>
      </c>
      <c r="J185" s="11" t="s">
        <v>19</v>
      </c>
      <c r="K185" s="11" t="s">
        <v>20</v>
      </c>
      <c r="L185" s="11" t="s">
        <v>20</v>
      </c>
      <c r="M185" s="11" t="s">
        <v>21</v>
      </c>
    </row>
    <row r="186">
      <c r="A186" s="6" t="s">
        <v>716</v>
      </c>
      <c r="B186" s="6" t="s">
        <v>879</v>
      </c>
      <c r="C186" s="6" t="s">
        <v>880</v>
      </c>
      <c r="D186" s="7" t="s">
        <v>881</v>
      </c>
      <c r="E186" s="8" t="s">
        <v>882</v>
      </c>
      <c r="F186" s="9" t="s">
        <v>883</v>
      </c>
      <c r="G186" s="10">
        <v>45924.0</v>
      </c>
      <c r="H186" s="11" t="s">
        <v>19</v>
      </c>
      <c r="I186" s="11" t="s">
        <v>19</v>
      </c>
      <c r="J186" s="11" t="s">
        <v>19</v>
      </c>
      <c r="K186" s="11" t="s">
        <v>20</v>
      </c>
      <c r="L186" s="11" t="s">
        <v>20</v>
      </c>
      <c r="M186" s="11" t="s">
        <v>21</v>
      </c>
    </row>
    <row r="187">
      <c r="A187" s="6" t="s">
        <v>716</v>
      </c>
      <c r="B187" s="6" t="s">
        <v>884</v>
      </c>
      <c r="C187" s="6" t="s">
        <v>885</v>
      </c>
      <c r="D187" s="7" t="s">
        <v>886</v>
      </c>
      <c r="E187" s="8" t="s">
        <v>887</v>
      </c>
      <c r="F187" s="9" t="s">
        <v>888</v>
      </c>
      <c r="G187" s="10">
        <v>45924.0</v>
      </c>
      <c r="H187" s="11" t="s">
        <v>19</v>
      </c>
      <c r="I187" s="11" t="s">
        <v>19</v>
      </c>
      <c r="J187" s="11" t="s">
        <v>19</v>
      </c>
      <c r="K187" s="11" t="s">
        <v>20</v>
      </c>
      <c r="L187" s="11" t="s">
        <v>20</v>
      </c>
      <c r="M187" s="11" t="s">
        <v>21</v>
      </c>
    </row>
    <row r="188">
      <c r="A188" s="6" t="s">
        <v>716</v>
      </c>
      <c r="B188" s="6" t="s">
        <v>889</v>
      </c>
      <c r="C188" s="6" t="s">
        <v>890</v>
      </c>
      <c r="D188" s="7" t="s">
        <v>891</v>
      </c>
      <c r="E188" s="8" t="s">
        <v>892</v>
      </c>
      <c r="F188" s="9" t="s">
        <v>893</v>
      </c>
      <c r="G188" s="10">
        <v>45924.0</v>
      </c>
      <c r="H188" s="11" t="s">
        <v>19</v>
      </c>
      <c r="I188" s="11" t="s">
        <v>19</v>
      </c>
      <c r="J188" s="11" t="s">
        <v>19</v>
      </c>
      <c r="K188" s="11" t="s">
        <v>20</v>
      </c>
      <c r="L188" s="11" t="s">
        <v>20</v>
      </c>
      <c r="M188" s="11" t="s">
        <v>21</v>
      </c>
    </row>
    <row r="189">
      <c r="A189" s="6" t="s">
        <v>894</v>
      </c>
      <c r="B189" s="6" t="s">
        <v>895</v>
      </c>
      <c r="C189" s="6" t="s">
        <v>896</v>
      </c>
      <c r="D189" s="9" t="s">
        <v>26</v>
      </c>
      <c r="E189" s="8" t="s">
        <v>897</v>
      </c>
      <c r="F189" s="9" t="s">
        <v>898</v>
      </c>
      <c r="G189" s="12" t="s">
        <v>80</v>
      </c>
      <c r="H189" s="13"/>
      <c r="I189" s="13"/>
      <c r="J189" s="13"/>
      <c r="K189" s="13"/>
      <c r="L189" s="13"/>
      <c r="M189" s="11" t="s">
        <v>231</v>
      </c>
    </row>
    <row r="190">
      <c r="A190" s="6" t="s">
        <v>894</v>
      </c>
      <c r="B190" s="6" t="s">
        <v>899</v>
      </c>
      <c r="C190" s="6" t="s">
        <v>900</v>
      </c>
      <c r="D190" s="7" t="s">
        <v>901</v>
      </c>
      <c r="E190" s="8" t="s">
        <v>902</v>
      </c>
      <c r="F190" s="9" t="s">
        <v>903</v>
      </c>
      <c r="G190" s="10">
        <v>45926.0</v>
      </c>
      <c r="H190" s="11" t="s">
        <v>19</v>
      </c>
      <c r="I190" s="11" t="s">
        <v>19</v>
      </c>
      <c r="J190" s="11" t="s">
        <v>20</v>
      </c>
      <c r="K190" s="11" t="s">
        <v>20</v>
      </c>
      <c r="L190" s="11" t="s">
        <v>20</v>
      </c>
      <c r="M190" s="11" t="s">
        <v>21</v>
      </c>
    </row>
    <row r="191">
      <c r="A191" s="6" t="s">
        <v>894</v>
      </c>
      <c r="B191" s="6" t="s">
        <v>32</v>
      </c>
      <c r="C191" s="6" t="s">
        <v>904</v>
      </c>
      <c r="D191" s="7" t="s">
        <v>905</v>
      </c>
      <c r="E191" s="8" t="s">
        <v>906</v>
      </c>
      <c r="F191" s="9" t="s">
        <v>907</v>
      </c>
      <c r="G191" s="10">
        <v>45926.0</v>
      </c>
      <c r="H191" s="11" t="s">
        <v>20</v>
      </c>
      <c r="I191" s="11" t="s">
        <v>20</v>
      </c>
      <c r="J191" s="11" t="s">
        <v>20</v>
      </c>
      <c r="M191" s="11" t="s">
        <v>21</v>
      </c>
    </row>
    <row r="192">
      <c r="A192" s="6" t="s">
        <v>894</v>
      </c>
      <c r="B192" s="6" t="s">
        <v>32</v>
      </c>
      <c r="C192" s="6" t="s">
        <v>908</v>
      </c>
      <c r="D192" s="7" t="s">
        <v>909</v>
      </c>
      <c r="E192" s="8" t="s">
        <v>910</v>
      </c>
      <c r="F192" s="9" t="s">
        <v>911</v>
      </c>
      <c r="G192" s="10">
        <v>45926.0</v>
      </c>
      <c r="H192" s="11" t="s">
        <v>19</v>
      </c>
      <c r="I192" s="11" t="s">
        <v>20</v>
      </c>
      <c r="J192" s="11" t="s">
        <v>20</v>
      </c>
      <c r="K192" s="11" t="s">
        <v>20</v>
      </c>
      <c r="M192" s="11" t="s">
        <v>21</v>
      </c>
    </row>
    <row r="193">
      <c r="A193" s="6" t="s">
        <v>894</v>
      </c>
      <c r="B193" s="6" t="s">
        <v>912</v>
      </c>
      <c r="C193" s="6" t="s">
        <v>913</v>
      </c>
      <c r="D193" s="7" t="s">
        <v>914</v>
      </c>
      <c r="E193" s="8" t="s">
        <v>915</v>
      </c>
      <c r="F193" s="9" t="s">
        <v>916</v>
      </c>
      <c r="G193" s="10">
        <v>45926.0</v>
      </c>
      <c r="H193" s="11" t="s">
        <v>19</v>
      </c>
      <c r="I193" s="11" t="s">
        <v>19</v>
      </c>
      <c r="J193" s="11" t="s">
        <v>19</v>
      </c>
      <c r="K193" s="11" t="s">
        <v>20</v>
      </c>
      <c r="L193" s="11" t="s">
        <v>20</v>
      </c>
      <c r="M193" s="11" t="s">
        <v>21</v>
      </c>
    </row>
    <row r="194">
      <c r="A194" s="6" t="s">
        <v>894</v>
      </c>
      <c r="B194" s="6" t="s">
        <v>527</v>
      </c>
      <c r="C194" s="6" t="s">
        <v>917</v>
      </c>
      <c r="D194" s="7" t="s">
        <v>918</v>
      </c>
      <c r="E194" s="8" t="s">
        <v>919</v>
      </c>
      <c r="F194" s="9" t="s">
        <v>920</v>
      </c>
      <c r="G194" s="10">
        <v>45926.0</v>
      </c>
      <c r="H194" s="11" t="s">
        <v>19</v>
      </c>
      <c r="I194" s="11" t="s">
        <v>20</v>
      </c>
      <c r="J194" s="11" t="s">
        <v>19</v>
      </c>
      <c r="K194" s="11" t="s">
        <v>20</v>
      </c>
      <c r="M194" s="11" t="s">
        <v>21</v>
      </c>
    </row>
    <row r="195">
      <c r="A195" s="6" t="s">
        <v>894</v>
      </c>
      <c r="B195" s="6" t="s">
        <v>209</v>
      </c>
      <c r="C195" s="6" t="s">
        <v>921</v>
      </c>
      <c r="D195" s="7" t="s">
        <v>922</v>
      </c>
      <c r="E195" s="8" t="s">
        <v>923</v>
      </c>
      <c r="F195" s="9" t="s">
        <v>924</v>
      </c>
      <c r="G195" s="12" t="s">
        <v>80</v>
      </c>
      <c r="H195" s="13"/>
      <c r="I195" s="13"/>
      <c r="J195" s="13"/>
      <c r="K195" s="13"/>
      <c r="L195" s="13"/>
      <c r="M195" s="11" t="s">
        <v>81</v>
      </c>
    </row>
    <row r="196">
      <c r="A196" s="6" t="s">
        <v>894</v>
      </c>
      <c r="B196" s="6" t="s">
        <v>925</v>
      </c>
      <c r="C196" s="6" t="s">
        <v>926</v>
      </c>
      <c r="D196" s="7" t="s">
        <v>927</v>
      </c>
      <c r="E196" s="8" t="s">
        <v>928</v>
      </c>
      <c r="F196" s="9" t="s">
        <v>929</v>
      </c>
      <c r="G196" s="10">
        <v>45926.0</v>
      </c>
      <c r="H196" s="11" t="s">
        <v>19</v>
      </c>
      <c r="I196" s="11" t="s">
        <v>19</v>
      </c>
      <c r="J196" s="11" t="s">
        <v>19</v>
      </c>
      <c r="K196" s="11" t="s">
        <v>20</v>
      </c>
      <c r="L196" s="11" t="s">
        <v>20</v>
      </c>
      <c r="M196" s="11" t="s">
        <v>21</v>
      </c>
    </row>
    <row r="197">
      <c r="A197" s="6" t="s">
        <v>894</v>
      </c>
      <c r="B197" s="6" t="s">
        <v>930</v>
      </c>
      <c r="C197" s="6" t="s">
        <v>931</v>
      </c>
      <c r="D197" s="7" t="s">
        <v>932</v>
      </c>
      <c r="E197" s="8" t="s">
        <v>933</v>
      </c>
      <c r="F197" s="9" t="s">
        <v>26</v>
      </c>
      <c r="G197" s="10">
        <v>45926.0</v>
      </c>
      <c r="H197" s="11" t="s">
        <v>19</v>
      </c>
      <c r="I197" s="11" t="s">
        <v>19</v>
      </c>
      <c r="J197" s="11" t="s">
        <v>19</v>
      </c>
      <c r="K197" s="11" t="s">
        <v>20</v>
      </c>
      <c r="L197" s="11" t="s">
        <v>20</v>
      </c>
      <c r="M197" s="11" t="s">
        <v>21</v>
      </c>
    </row>
    <row r="198">
      <c r="A198" s="6" t="s">
        <v>894</v>
      </c>
      <c r="B198" s="6" t="s">
        <v>934</v>
      </c>
      <c r="C198" s="6" t="s">
        <v>935</v>
      </c>
      <c r="D198" s="7" t="s">
        <v>936</v>
      </c>
      <c r="E198" s="8" t="s">
        <v>937</v>
      </c>
      <c r="F198" s="9" t="s">
        <v>938</v>
      </c>
      <c r="G198" s="10">
        <v>45926.0</v>
      </c>
      <c r="H198" s="11" t="s">
        <v>19</v>
      </c>
      <c r="I198" s="11" t="s">
        <v>19</v>
      </c>
      <c r="J198" s="11" t="s">
        <v>20</v>
      </c>
      <c r="K198" s="11" t="s">
        <v>20</v>
      </c>
      <c r="L198" s="11" t="s">
        <v>20</v>
      </c>
      <c r="M198" s="11" t="s">
        <v>21</v>
      </c>
    </row>
    <row r="199">
      <c r="A199" s="6" t="s">
        <v>894</v>
      </c>
      <c r="B199" s="6" t="s">
        <v>939</v>
      </c>
      <c r="C199" s="6" t="s">
        <v>940</v>
      </c>
      <c r="D199" s="7" t="s">
        <v>941</v>
      </c>
      <c r="E199" s="8" t="s">
        <v>942</v>
      </c>
      <c r="F199" s="9" t="s">
        <v>943</v>
      </c>
      <c r="G199" s="10">
        <v>45926.0</v>
      </c>
      <c r="H199" s="11" t="s">
        <v>19</v>
      </c>
      <c r="I199" s="11" t="s">
        <v>20</v>
      </c>
      <c r="J199" s="11" t="s">
        <v>19</v>
      </c>
      <c r="K199" s="11" t="s">
        <v>20</v>
      </c>
      <c r="M199" s="11" t="s">
        <v>21</v>
      </c>
    </row>
    <row r="200">
      <c r="A200" s="6" t="s">
        <v>894</v>
      </c>
      <c r="B200" s="6" t="s">
        <v>944</v>
      </c>
      <c r="C200" s="6" t="s">
        <v>945</v>
      </c>
      <c r="D200" s="14" t="s">
        <v>946</v>
      </c>
      <c r="E200" s="8" t="s">
        <v>947</v>
      </c>
      <c r="F200" s="9" t="s">
        <v>948</v>
      </c>
      <c r="G200" s="10">
        <v>45926.0</v>
      </c>
      <c r="H200" s="11" t="s">
        <v>19</v>
      </c>
      <c r="I200" s="11" t="s">
        <v>19</v>
      </c>
      <c r="J200" s="11" t="s">
        <v>19</v>
      </c>
      <c r="K200" s="11" t="s">
        <v>20</v>
      </c>
      <c r="L200" s="11" t="s">
        <v>20</v>
      </c>
      <c r="M200" s="11" t="s">
        <v>21</v>
      </c>
    </row>
    <row r="201">
      <c r="A201" s="6" t="s">
        <v>894</v>
      </c>
      <c r="B201" s="6" t="s">
        <v>949</v>
      </c>
      <c r="C201" s="6" t="s">
        <v>950</v>
      </c>
      <c r="D201" s="9" t="s">
        <v>26</v>
      </c>
      <c r="E201" s="8" t="s">
        <v>897</v>
      </c>
      <c r="F201" s="9" t="s">
        <v>898</v>
      </c>
      <c r="G201" s="12" t="s">
        <v>80</v>
      </c>
      <c r="H201" s="13"/>
      <c r="I201" s="13"/>
      <c r="J201" s="13"/>
      <c r="K201" s="13"/>
      <c r="L201" s="13"/>
      <c r="M201" s="11" t="s">
        <v>231</v>
      </c>
    </row>
    <row r="202">
      <c r="A202" s="6" t="s">
        <v>894</v>
      </c>
      <c r="B202" s="6" t="s">
        <v>951</v>
      </c>
      <c r="C202" s="6" t="s">
        <v>952</v>
      </c>
      <c r="D202" s="7" t="s">
        <v>953</v>
      </c>
      <c r="E202" s="8" t="s">
        <v>954</v>
      </c>
      <c r="F202" s="9" t="s">
        <v>955</v>
      </c>
      <c r="G202" s="10">
        <v>45926.0</v>
      </c>
      <c r="H202" s="11" t="s">
        <v>20</v>
      </c>
      <c r="I202" s="11" t="s">
        <v>20</v>
      </c>
      <c r="J202" s="11" t="s">
        <v>20</v>
      </c>
      <c r="M202" s="11" t="s">
        <v>21</v>
      </c>
    </row>
    <row r="203">
      <c r="A203" s="6" t="s">
        <v>894</v>
      </c>
      <c r="B203" s="6" t="s">
        <v>956</v>
      </c>
      <c r="C203" s="6" t="s">
        <v>957</v>
      </c>
      <c r="D203" s="7" t="s">
        <v>958</v>
      </c>
      <c r="E203" s="8" t="s">
        <v>959</v>
      </c>
      <c r="F203" s="9" t="s">
        <v>960</v>
      </c>
      <c r="G203" s="10">
        <v>45926.0</v>
      </c>
      <c r="H203" s="11" t="s">
        <v>20</v>
      </c>
      <c r="I203" s="11" t="s">
        <v>20</v>
      </c>
      <c r="J203" s="11" t="s">
        <v>20</v>
      </c>
      <c r="M203" s="11" t="s">
        <v>21</v>
      </c>
    </row>
    <row r="204">
      <c r="A204" s="6" t="s">
        <v>894</v>
      </c>
      <c r="B204" s="6" t="s">
        <v>961</v>
      </c>
      <c r="C204" s="6" t="s">
        <v>962</v>
      </c>
      <c r="D204" s="7" t="s">
        <v>963</v>
      </c>
      <c r="E204" s="8" t="s">
        <v>964</v>
      </c>
      <c r="F204" s="9" t="s">
        <v>965</v>
      </c>
      <c r="G204" s="12" t="s">
        <v>80</v>
      </c>
      <c r="H204" s="13"/>
      <c r="I204" s="13"/>
      <c r="J204" s="13"/>
      <c r="K204" s="13"/>
      <c r="L204" s="13"/>
      <c r="M204" s="11" t="s">
        <v>231</v>
      </c>
    </row>
    <row r="205">
      <c r="A205" s="6" t="s">
        <v>894</v>
      </c>
      <c r="B205" s="6" t="s">
        <v>961</v>
      </c>
      <c r="C205" s="6" t="s">
        <v>966</v>
      </c>
      <c r="D205" s="7" t="s">
        <v>967</v>
      </c>
      <c r="E205" s="8" t="s">
        <v>968</v>
      </c>
      <c r="F205" s="9" t="s">
        <v>969</v>
      </c>
      <c r="G205" s="10">
        <v>45926.0</v>
      </c>
      <c r="H205" s="11" t="s">
        <v>19</v>
      </c>
      <c r="I205" s="11" t="s">
        <v>20</v>
      </c>
      <c r="J205" s="11" t="s">
        <v>19</v>
      </c>
      <c r="K205" s="11" t="s">
        <v>20</v>
      </c>
      <c r="M205" s="11" t="s">
        <v>21</v>
      </c>
    </row>
    <row r="206">
      <c r="A206" s="6" t="s">
        <v>894</v>
      </c>
      <c r="B206" s="6" t="s">
        <v>170</v>
      </c>
      <c r="C206" s="6" t="s">
        <v>970</v>
      </c>
      <c r="D206" s="7" t="s">
        <v>971</v>
      </c>
      <c r="E206" s="8" t="s">
        <v>972</v>
      </c>
      <c r="F206" s="9" t="s">
        <v>973</v>
      </c>
      <c r="G206" s="10">
        <v>45926.0</v>
      </c>
      <c r="H206" s="11" t="s">
        <v>20</v>
      </c>
      <c r="I206" s="11" t="s">
        <v>20</v>
      </c>
      <c r="J206" s="11" t="s">
        <v>20</v>
      </c>
      <c r="K206" s="11" t="s">
        <v>20</v>
      </c>
      <c r="M206" s="11" t="s">
        <v>21</v>
      </c>
    </row>
    <row r="207">
      <c r="A207" s="6" t="s">
        <v>974</v>
      </c>
      <c r="B207" s="6" t="s">
        <v>290</v>
      </c>
      <c r="C207" s="6" t="s">
        <v>975</v>
      </c>
      <c r="D207" s="7" t="s">
        <v>976</v>
      </c>
      <c r="E207" s="8" t="s">
        <v>977</v>
      </c>
      <c r="F207" s="9" t="s">
        <v>978</v>
      </c>
      <c r="G207" s="10">
        <v>45926.0</v>
      </c>
      <c r="H207" s="11" t="s">
        <v>19</v>
      </c>
      <c r="I207" s="11" t="s">
        <v>19</v>
      </c>
      <c r="J207" s="11" t="s">
        <v>19</v>
      </c>
      <c r="K207" s="11" t="s">
        <v>20</v>
      </c>
      <c r="L207" s="11" t="s">
        <v>20</v>
      </c>
      <c r="M207" s="11" t="s">
        <v>21</v>
      </c>
    </row>
    <row r="208">
      <c r="A208" s="6" t="s">
        <v>974</v>
      </c>
      <c r="B208" s="6" t="s">
        <v>123</v>
      </c>
      <c r="C208" s="6" t="s">
        <v>979</v>
      </c>
      <c r="D208" s="7" t="s">
        <v>980</v>
      </c>
      <c r="E208" s="8" t="s">
        <v>981</v>
      </c>
      <c r="F208" s="9" t="s">
        <v>982</v>
      </c>
      <c r="G208" s="10">
        <v>45926.0</v>
      </c>
      <c r="H208" s="11" t="s">
        <v>19</v>
      </c>
      <c r="I208" s="11" t="s">
        <v>19</v>
      </c>
      <c r="J208" s="11" t="s">
        <v>19</v>
      </c>
      <c r="K208" s="11" t="s">
        <v>20</v>
      </c>
      <c r="L208" s="11" t="s">
        <v>20</v>
      </c>
      <c r="M208" s="11" t="s">
        <v>21</v>
      </c>
    </row>
    <row r="209">
      <c r="A209" s="6" t="s">
        <v>974</v>
      </c>
      <c r="B209" s="6" t="s">
        <v>983</v>
      </c>
      <c r="C209" s="6" t="s">
        <v>984</v>
      </c>
      <c r="D209" s="7" t="s">
        <v>985</v>
      </c>
      <c r="E209" s="8" t="s">
        <v>986</v>
      </c>
      <c r="F209" s="9" t="s">
        <v>987</v>
      </c>
      <c r="G209" s="10">
        <v>45926.0</v>
      </c>
      <c r="H209" s="11" t="s">
        <v>19</v>
      </c>
      <c r="I209" s="11" t="s">
        <v>19</v>
      </c>
      <c r="J209" s="11" t="s">
        <v>19</v>
      </c>
      <c r="K209" s="11" t="s">
        <v>20</v>
      </c>
      <c r="L209" s="11" t="s">
        <v>20</v>
      </c>
      <c r="M209" s="11" t="s">
        <v>21</v>
      </c>
    </row>
    <row r="210">
      <c r="A210" s="6" t="s">
        <v>974</v>
      </c>
      <c r="B210" s="6" t="s">
        <v>988</v>
      </c>
      <c r="C210" s="6" t="s">
        <v>989</v>
      </c>
      <c r="D210" s="7" t="s">
        <v>990</v>
      </c>
      <c r="E210" s="8" t="s">
        <v>991</v>
      </c>
      <c r="F210" s="9" t="s">
        <v>992</v>
      </c>
      <c r="G210" s="10">
        <v>45926.0</v>
      </c>
      <c r="H210" s="11" t="s">
        <v>20</v>
      </c>
      <c r="I210" s="11" t="s">
        <v>20</v>
      </c>
      <c r="J210" s="11" t="s">
        <v>19</v>
      </c>
      <c r="M210" s="11" t="s">
        <v>21</v>
      </c>
    </row>
    <row r="211">
      <c r="A211" s="6" t="s">
        <v>974</v>
      </c>
      <c r="B211" s="6" t="s">
        <v>51</v>
      </c>
      <c r="C211" s="6" t="s">
        <v>993</v>
      </c>
      <c r="D211" s="7" t="s">
        <v>994</v>
      </c>
      <c r="E211" s="8" t="s">
        <v>995</v>
      </c>
      <c r="F211" s="9" t="s">
        <v>996</v>
      </c>
      <c r="G211" s="10">
        <v>45926.0</v>
      </c>
      <c r="H211" s="11" t="s">
        <v>19</v>
      </c>
      <c r="I211" s="11" t="s">
        <v>19</v>
      </c>
      <c r="J211" s="11" t="s">
        <v>20</v>
      </c>
      <c r="K211" s="11" t="s">
        <v>20</v>
      </c>
      <c r="L211" s="11" t="s">
        <v>20</v>
      </c>
      <c r="M211" s="11" t="s">
        <v>21</v>
      </c>
    </row>
    <row r="212">
      <c r="A212" s="6" t="s">
        <v>974</v>
      </c>
      <c r="B212" s="6" t="s">
        <v>237</v>
      </c>
      <c r="C212" s="6" t="s">
        <v>997</v>
      </c>
      <c r="D212" s="7" t="s">
        <v>998</v>
      </c>
      <c r="E212" s="8" t="s">
        <v>999</v>
      </c>
      <c r="F212" s="9" t="s">
        <v>1000</v>
      </c>
      <c r="G212" s="10">
        <v>45926.0</v>
      </c>
      <c r="H212" s="11" t="s">
        <v>19</v>
      </c>
      <c r="I212" s="11" t="s">
        <v>20</v>
      </c>
      <c r="J212" s="11" t="s">
        <v>19</v>
      </c>
      <c r="K212" s="11" t="s">
        <v>20</v>
      </c>
      <c r="M212" s="11" t="s">
        <v>21</v>
      </c>
    </row>
    <row r="213">
      <c r="A213" s="6" t="s">
        <v>974</v>
      </c>
      <c r="B213" s="6" t="s">
        <v>1001</v>
      </c>
      <c r="C213" s="6" t="s">
        <v>26</v>
      </c>
      <c r="D213" s="7" t="s">
        <v>1002</v>
      </c>
      <c r="E213" s="8" t="s">
        <v>1003</v>
      </c>
      <c r="F213" s="9" t="s">
        <v>1004</v>
      </c>
      <c r="G213" s="10">
        <v>45926.0</v>
      </c>
      <c r="H213" s="11" t="s">
        <v>19</v>
      </c>
      <c r="I213" s="11" t="s">
        <v>19</v>
      </c>
      <c r="J213" s="11" t="s">
        <v>19</v>
      </c>
      <c r="K213" s="11" t="s">
        <v>20</v>
      </c>
      <c r="L213" s="11" t="s">
        <v>20</v>
      </c>
      <c r="M213" s="11" t="s">
        <v>21</v>
      </c>
    </row>
    <row r="214">
      <c r="A214" s="6" t="s">
        <v>974</v>
      </c>
      <c r="B214" s="6" t="s">
        <v>1005</v>
      </c>
      <c r="C214" s="6" t="s">
        <v>1006</v>
      </c>
      <c r="D214" s="7" t="s">
        <v>1007</v>
      </c>
      <c r="E214" s="8" t="s">
        <v>1008</v>
      </c>
      <c r="F214" s="9" t="s">
        <v>1009</v>
      </c>
      <c r="G214" s="10">
        <v>45926.0</v>
      </c>
      <c r="H214" s="11" t="s">
        <v>19</v>
      </c>
      <c r="I214" s="11" t="s">
        <v>19</v>
      </c>
      <c r="J214" s="11" t="s">
        <v>19</v>
      </c>
      <c r="K214" s="11" t="s">
        <v>20</v>
      </c>
      <c r="L214" s="11" t="s">
        <v>20</v>
      </c>
      <c r="M214" s="11" t="s">
        <v>21</v>
      </c>
    </row>
    <row r="215">
      <c r="A215" s="6" t="s">
        <v>974</v>
      </c>
      <c r="B215" s="6" t="s">
        <v>793</v>
      </c>
      <c r="C215" s="6" t="s">
        <v>1010</v>
      </c>
      <c r="D215" s="7" t="s">
        <v>1011</v>
      </c>
      <c r="E215" s="8" t="s">
        <v>1012</v>
      </c>
      <c r="F215" s="9" t="s">
        <v>1013</v>
      </c>
      <c r="G215" s="10">
        <v>45926.0</v>
      </c>
      <c r="H215" s="11" t="s">
        <v>19</v>
      </c>
      <c r="I215" s="11" t="s">
        <v>20</v>
      </c>
      <c r="J215" s="11" t="s">
        <v>19</v>
      </c>
      <c r="K215" s="11" t="s">
        <v>20</v>
      </c>
      <c r="M215" s="11" t="s">
        <v>21</v>
      </c>
    </row>
    <row r="216">
      <c r="A216" s="6" t="s">
        <v>974</v>
      </c>
      <c r="B216" s="6" t="s">
        <v>934</v>
      </c>
      <c r="C216" s="6" t="s">
        <v>1014</v>
      </c>
      <c r="D216" s="7" t="s">
        <v>1015</v>
      </c>
      <c r="E216" s="8" t="s">
        <v>1016</v>
      </c>
      <c r="F216" s="9" t="s">
        <v>1017</v>
      </c>
      <c r="G216" s="10">
        <v>45926.0</v>
      </c>
      <c r="H216" s="11" t="s">
        <v>19</v>
      </c>
      <c r="I216" s="11" t="s">
        <v>19</v>
      </c>
      <c r="J216" s="11" t="s">
        <v>19</v>
      </c>
      <c r="K216" s="11" t="s">
        <v>20</v>
      </c>
      <c r="L216" s="11" t="s">
        <v>20</v>
      </c>
      <c r="M216" s="11" t="s">
        <v>21</v>
      </c>
    </row>
    <row r="217">
      <c r="A217" s="6" t="s">
        <v>974</v>
      </c>
      <c r="B217" s="6" t="s">
        <v>429</v>
      </c>
      <c r="C217" s="6" t="s">
        <v>989</v>
      </c>
      <c r="D217" s="7" t="s">
        <v>1018</v>
      </c>
      <c r="E217" s="8" t="s">
        <v>1019</v>
      </c>
      <c r="F217" s="9" t="s">
        <v>1020</v>
      </c>
      <c r="G217" s="10">
        <v>45926.0</v>
      </c>
      <c r="H217" s="11" t="s">
        <v>19</v>
      </c>
      <c r="I217" s="11" t="s">
        <v>19</v>
      </c>
      <c r="J217" s="11" t="s">
        <v>19</v>
      </c>
      <c r="K217" s="11" t="s">
        <v>19</v>
      </c>
      <c r="L217" s="11" t="s">
        <v>19</v>
      </c>
      <c r="M217" s="11" t="s">
        <v>21</v>
      </c>
    </row>
    <row r="218">
      <c r="A218" s="6" t="s">
        <v>974</v>
      </c>
      <c r="B218" s="6" t="s">
        <v>439</v>
      </c>
      <c r="C218" s="6" t="s">
        <v>1021</v>
      </c>
      <c r="D218" s="7" t="s">
        <v>1022</v>
      </c>
      <c r="E218" s="8" t="s">
        <v>1023</v>
      </c>
      <c r="F218" s="9" t="s">
        <v>1024</v>
      </c>
      <c r="G218" s="10">
        <v>45926.0</v>
      </c>
      <c r="H218" s="11" t="s">
        <v>19</v>
      </c>
      <c r="I218" s="11" t="s">
        <v>20</v>
      </c>
      <c r="J218" s="11" t="s">
        <v>19</v>
      </c>
      <c r="K218" s="11" t="s">
        <v>20</v>
      </c>
      <c r="M218" s="11" t="s">
        <v>21</v>
      </c>
    </row>
    <row r="219">
      <c r="A219" s="6" t="s">
        <v>974</v>
      </c>
      <c r="B219" s="6" t="s">
        <v>1025</v>
      </c>
      <c r="C219" s="6" t="s">
        <v>1026</v>
      </c>
      <c r="D219" s="7" t="s">
        <v>1027</v>
      </c>
      <c r="E219" s="8" t="s">
        <v>1028</v>
      </c>
      <c r="F219" s="9" t="s">
        <v>1029</v>
      </c>
      <c r="G219" s="10">
        <v>45926.0</v>
      </c>
      <c r="H219" s="11" t="s">
        <v>19</v>
      </c>
      <c r="I219" s="11" t="s">
        <v>20</v>
      </c>
      <c r="J219" s="11" t="s">
        <v>20</v>
      </c>
      <c r="K219" s="11" t="s">
        <v>20</v>
      </c>
      <c r="M219" s="11" t="s">
        <v>21</v>
      </c>
    </row>
    <row r="220">
      <c r="A220" s="6" t="s">
        <v>974</v>
      </c>
      <c r="B220" s="6" t="s">
        <v>1030</v>
      </c>
      <c r="C220" s="6" t="s">
        <v>1031</v>
      </c>
      <c r="D220" s="7" t="s">
        <v>1032</v>
      </c>
      <c r="E220" s="8" t="s">
        <v>1033</v>
      </c>
      <c r="F220" s="9" t="s">
        <v>26</v>
      </c>
      <c r="G220" s="10">
        <v>45926.0</v>
      </c>
      <c r="H220" s="11" t="s">
        <v>19</v>
      </c>
      <c r="I220" s="11" t="s">
        <v>20</v>
      </c>
      <c r="J220" s="11" t="s">
        <v>20</v>
      </c>
      <c r="K220" s="11" t="s">
        <v>20</v>
      </c>
      <c r="M220" s="11" t="s">
        <v>21</v>
      </c>
    </row>
    <row r="221">
      <c r="A221" s="6" t="s">
        <v>974</v>
      </c>
      <c r="B221" s="6" t="s">
        <v>170</v>
      </c>
      <c r="C221" s="6" t="s">
        <v>1034</v>
      </c>
      <c r="D221" s="7" t="s">
        <v>1035</v>
      </c>
      <c r="E221" s="8" t="s">
        <v>1036</v>
      </c>
      <c r="F221" s="9" t="s">
        <v>1037</v>
      </c>
      <c r="G221" s="10">
        <v>45926.0</v>
      </c>
      <c r="H221" s="11" t="s">
        <v>19</v>
      </c>
      <c r="I221" s="11" t="s">
        <v>20</v>
      </c>
      <c r="J221" s="11" t="s">
        <v>19</v>
      </c>
      <c r="K221" s="11" t="s">
        <v>20</v>
      </c>
      <c r="M221" s="11" t="s">
        <v>21</v>
      </c>
    </row>
    <row r="222">
      <c r="A222" s="6" t="s">
        <v>1038</v>
      </c>
      <c r="B222" s="6" t="s">
        <v>1039</v>
      </c>
      <c r="C222" s="6" t="s">
        <v>1040</v>
      </c>
      <c r="D222" s="7" t="s">
        <v>1041</v>
      </c>
      <c r="E222" s="8" t="s">
        <v>1042</v>
      </c>
      <c r="F222" s="9" t="s">
        <v>1043</v>
      </c>
      <c r="G222" s="10">
        <v>45926.0</v>
      </c>
      <c r="H222" s="11" t="s">
        <v>19</v>
      </c>
      <c r="I222" s="11" t="s">
        <v>20</v>
      </c>
      <c r="J222" s="11" t="s">
        <v>20</v>
      </c>
      <c r="K222" s="11" t="s">
        <v>20</v>
      </c>
      <c r="M222" s="11" t="s">
        <v>21</v>
      </c>
    </row>
    <row r="223">
      <c r="A223" s="6" t="s">
        <v>1038</v>
      </c>
      <c r="B223" s="6" t="s">
        <v>1044</v>
      </c>
      <c r="C223" s="6" t="s">
        <v>1045</v>
      </c>
      <c r="D223" s="7" t="s">
        <v>1046</v>
      </c>
      <c r="E223" s="8" t="s">
        <v>1047</v>
      </c>
      <c r="F223" s="9" t="s">
        <v>1048</v>
      </c>
      <c r="G223" s="10">
        <v>45926.0</v>
      </c>
      <c r="H223" s="11" t="s">
        <v>19</v>
      </c>
      <c r="I223" s="11" t="s">
        <v>19</v>
      </c>
      <c r="J223" s="11" t="s">
        <v>19</v>
      </c>
      <c r="K223" s="11" t="s">
        <v>20</v>
      </c>
      <c r="L223" s="11" t="s">
        <v>19</v>
      </c>
      <c r="M223" s="11" t="s">
        <v>21</v>
      </c>
    </row>
    <row r="224">
      <c r="A224" s="6" t="s">
        <v>1038</v>
      </c>
      <c r="B224" s="6" t="s">
        <v>1049</v>
      </c>
      <c r="C224" s="6" t="s">
        <v>1050</v>
      </c>
      <c r="D224" s="7" t="s">
        <v>1051</v>
      </c>
      <c r="E224" s="8" t="s">
        <v>1052</v>
      </c>
      <c r="F224" s="9" t="s">
        <v>1053</v>
      </c>
      <c r="G224" s="10">
        <v>45926.0</v>
      </c>
      <c r="H224" s="11" t="s">
        <v>19</v>
      </c>
      <c r="I224" s="11" t="s">
        <v>19</v>
      </c>
      <c r="J224" s="11" t="s">
        <v>19</v>
      </c>
      <c r="K224" s="11" t="s">
        <v>20</v>
      </c>
      <c r="L224" s="11" t="s">
        <v>20</v>
      </c>
      <c r="M224" s="11" t="s">
        <v>21</v>
      </c>
    </row>
    <row r="225">
      <c r="A225" s="6" t="s">
        <v>1038</v>
      </c>
      <c r="B225" s="6" t="s">
        <v>1054</v>
      </c>
      <c r="C225" s="6" t="s">
        <v>1055</v>
      </c>
      <c r="D225" s="7" t="s">
        <v>1056</v>
      </c>
      <c r="E225" s="8" t="s">
        <v>1057</v>
      </c>
      <c r="F225" s="9" t="s">
        <v>1058</v>
      </c>
      <c r="G225" s="10">
        <v>45926.0</v>
      </c>
      <c r="H225" s="11" t="s">
        <v>19</v>
      </c>
      <c r="I225" s="11" t="s">
        <v>19</v>
      </c>
      <c r="J225" s="11" t="s">
        <v>19</v>
      </c>
      <c r="K225" s="11" t="s">
        <v>19</v>
      </c>
      <c r="L225" s="11" t="s">
        <v>19</v>
      </c>
      <c r="M225" s="11" t="s">
        <v>21</v>
      </c>
    </row>
    <row r="226">
      <c r="A226" s="6" t="s">
        <v>1038</v>
      </c>
      <c r="B226" s="6" t="s">
        <v>1059</v>
      </c>
      <c r="C226" s="6" t="s">
        <v>26</v>
      </c>
      <c r="D226" s="7" t="s">
        <v>1060</v>
      </c>
      <c r="E226" s="8" t="s">
        <v>1061</v>
      </c>
      <c r="F226" s="9" t="s">
        <v>1062</v>
      </c>
      <c r="G226" s="10">
        <v>45926.0</v>
      </c>
      <c r="H226" s="11" t="s">
        <v>19</v>
      </c>
      <c r="I226" s="11" t="s">
        <v>19</v>
      </c>
      <c r="J226" s="11" t="s">
        <v>19</v>
      </c>
      <c r="K226" s="11" t="s">
        <v>20</v>
      </c>
      <c r="L226" s="11" t="s">
        <v>20</v>
      </c>
      <c r="M226" s="11" t="s">
        <v>21</v>
      </c>
    </row>
    <row r="227">
      <c r="A227" s="6" t="s">
        <v>1038</v>
      </c>
      <c r="B227" s="6" t="s">
        <v>1063</v>
      </c>
      <c r="C227" s="6" t="s">
        <v>1064</v>
      </c>
      <c r="D227" s="7" t="s">
        <v>1065</v>
      </c>
      <c r="E227" s="8" t="s">
        <v>1066</v>
      </c>
      <c r="F227" s="9" t="s">
        <v>1067</v>
      </c>
      <c r="G227" s="10">
        <v>45926.0</v>
      </c>
      <c r="H227" s="11" t="s">
        <v>19</v>
      </c>
      <c r="I227" s="11" t="s">
        <v>19</v>
      </c>
      <c r="J227" s="11" t="s">
        <v>19</v>
      </c>
      <c r="K227" s="11" t="s">
        <v>20</v>
      </c>
      <c r="L227" s="11" t="s">
        <v>20</v>
      </c>
      <c r="M227" s="11" t="s">
        <v>21</v>
      </c>
    </row>
    <row r="228">
      <c r="A228" s="6" t="s">
        <v>1038</v>
      </c>
      <c r="B228" s="6" t="s">
        <v>1068</v>
      </c>
      <c r="C228" s="6" t="s">
        <v>1069</v>
      </c>
      <c r="D228" s="7" t="s">
        <v>1070</v>
      </c>
      <c r="E228" s="8" t="s">
        <v>1071</v>
      </c>
      <c r="F228" s="9" t="s">
        <v>1072</v>
      </c>
      <c r="G228" s="10">
        <v>45926.0</v>
      </c>
      <c r="H228" s="11" t="s">
        <v>19</v>
      </c>
      <c r="I228" s="11" t="s">
        <v>19</v>
      </c>
      <c r="J228" s="11" t="s">
        <v>20</v>
      </c>
      <c r="K228" s="11" t="s">
        <v>20</v>
      </c>
      <c r="L228" s="11" t="s">
        <v>20</v>
      </c>
      <c r="M228" s="11" t="s">
        <v>21</v>
      </c>
    </row>
    <row r="229">
      <c r="A229" s="6" t="s">
        <v>1038</v>
      </c>
      <c r="B229" s="6" t="s">
        <v>1073</v>
      </c>
      <c r="C229" s="6" t="s">
        <v>1074</v>
      </c>
      <c r="D229" s="7" t="s">
        <v>1075</v>
      </c>
      <c r="E229" s="8" t="s">
        <v>1076</v>
      </c>
      <c r="F229" s="9" t="s">
        <v>1077</v>
      </c>
      <c r="G229" s="10">
        <v>45926.0</v>
      </c>
      <c r="H229" s="11" t="s">
        <v>19</v>
      </c>
      <c r="I229" s="11" t="s">
        <v>20</v>
      </c>
      <c r="J229" s="11" t="s">
        <v>19</v>
      </c>
      <c r="K229" s="11" t="s">
        <v>20</v>
      </c>
      <c r="M229" s="11" t="s">
        <v>21</v>
      </c>
    </row>
    <row r="230">
      <c r="A230" s="6" t="s">
        <v>1038</v>
      </c>
      <c r="B230" s="6" t="s">
        <v>1078</v>
      </c>
      <c r="C230" s="6" t="s">
        <v>1079</v>
      </c>
      <c r="D230" s="7" t="s">
        <v>1080</v>
      </c>
      <c r="E230" s="8" t="s">
        <v>1081</v>
      </c>
      <c r="F230" s="9" t="s">
        <v>1082</v>
      </c>
      <c r="G230" s="10">
        <v>45926.0</v>
      </c>
      <c r="H230" s="11" t="s">
        <v>19</v>
      </c>
      <c r="I230" s="11" t="s">
        <v>19</v>
      </c>
      <c r="J230" s="11" t="s">
        <v>19</v>
      </c>
      <c r="K230" s="11" t="s">
        <v>20</v>
      </c>
      <c r="L230" s="11" t="s">
        <v>19</v>
      </c>
      <c r="M230" s="11" t="s">
        <v>21</v>
      </c>
    </row>
    <row r="231">
      <c r="A231" s="6" t="s">
        <v>1038</v>
      </c>
      <c r="B231" s="6" t="s">
        <v>1083</v>
      </c>
      <c r="C231" s="6" t="s">
        <v>1084</v>
      </c>
      <c r="D231" s="7" t="s">
        <v>1085</v>
      </c>
      <c r="E231" s="8" t="s">
        <v>1086</v>
      </c>
      <c r="F231" s="9" t="s">
        <v>1087</v>
      </c>
      <c r="G231" s="10">
        <v>45926.0</v>
      </c>
      <c r="H231" s="11" t="s">
        <v>19</v>
      </c>
      <c r="I231" s="11" t="s">
        <v>19</v>
      </c>
      <c r="J231" s="11" t="s">
        <v>19</v>
      </c>
      <c r="K231" s="11" t="s">
        <v>20</v>
      </c>
      <c r="L231" s="11" t="s">
        <v>20</v>
      </c>
      <c r="M231" s="11" t="s">
        <v>21</v>
      </c>
    </row>
    <row r="232">
      <c r="A232" s="6" t="s">
        <v>1038</v>
      </c>
      <c r="B232" s="6" t="s">
        <v>1088</v>
      </c>
      <c r="C232" s="6" t="s">
        <v>1089</v>
      </c>
      <c r="D232" s="7" t="s">
        <v>1090</v>
      </c>
      <c r="E232" s="8" t="s">
        <v>1091</v>
      </c>
      <c r="F232" s="9" t="s">
        <v>26</v>
      </c>
      <c r="G232" s="10">
        <v>45926.0</v>
      </c>
      <c r="H232" s="11" t="s">
        <v>19</v>
      </c>
      <c r="I232" s="11" t="s">
        <v>19</v>
      </c>
      <c r="J232" s="11" t="s">
        <v>19</v>
      </c>
      <c r="K232" s="11" t="s">
        <v>20</v>
      </c>
      <c r="L232" s="11" t="s">
        <v>20</v>
      </c>
      <c r="M232" s="11" t="s">
        <v>21</v>
      </c>
    </row>
    <row r="233">
      <c r="A233" s="6" t="s">
        <v>1038</v>
      </c>
      <c r="B233" s="6" t="s">
        <v>1092</v>
      </c>
      <c r="C233" s="6" t="s">
        <v>1093</v>
      </c>
      <c r="D233" s="7" t="s">
        <v>1094</v>
      </c>
      <c r="E233" s="8" t="s">
        <v>1095</v>
      </c>
      <c r="F233" s="9" t="s">
        <v>1096</v>
      </c>
      <c r="G233" s="10">
        <v>45926.0</v>
      </c>
      <c r="H233" s="11" t="s">
        <v>19</v>
      </c>
      <c r="I233" s="11" t="s">
        <v>19</v>
      </c>
      <c r="J233" s="11" t="s">
        <v>19</v>
      </c>
      <c r="K233" s="11" t="s">
        <v>19</v>
      </c>
      <c r="L233" s="11" t="s">
        <v>19</v>
      </c>
      <c r="M233" s="11" t="s">
        <v>21</v>
      </c>
    </row>
    <row r="234">
      <c r="A234" s="6" t="s">
        <v>1038</v>
      </c>
      <c r="B234" s="6" t="s">
        <v>1097</v>
      </c>
      <c r="C234" s="6" t="s">
        <v>1098</v>
      </c>
      <c r="D234" s="7" t="s">
        <v>1099</v>
      </c>
      <c r="E234" s="8" t="s">
        <v>1100</v>
      </c>
      <c r="F234" s="9" t="s">
        <v>1101</v>
      </c>
      <c r="G234" s="10">
        <v>45926.0</v>
      </c>
      <c r="H234" s="11" t="s">
        <v>19</v>
      </c>
      <c r="I234" s="11" t="s">
        <v>19</v>
      </c>
      <c r="J234" s="11" t="s">
        <v>19</v>
      </c>
      <c r="K234" s="11" t="s">
        <v>20</v>
      </c>
      <c r="L234" s="11" t="s">
        <v>20</v>
      </c>
      <c r="M234" s="11" t="s">
        <v>21</v>
      </c>
    </row>
    <row r="235">
      <c r="A235" s="6" t="s">
        <v>1038</v>
      </c>
      <c r="B235" s="6" t="s">
        <v>1102</v>
      </c>
      <c r="C235" s="6" t="s">
        <v>1103</v>
      </c>
      <c r="D235" s="7" t="s">
        <v>1104</v>
      </c>
      <c r="E235" s="8" t="s">
        <v>1105</v>
      </c>
      <c r="F235" s="9" t="s">
        <v>1106</v>
      </c>
      <c r="G235" s="10">
        <v>45926.0</v>
      </c>
      <c r="H235" s="11" t="s">
        <v>19</v>
      </c>
      <c r="I235" s="11" t="s">
        <v>20</v>
      </c>
      <c r="J235" s="11" t="s">
        <v>20</v>
      </c>
      <c r="K235" s="11" t="s">
        <v>20</v>
      </c>
      <c r="M235" s="11" t="s">
        <v>21</v>
      </c>
    </row>
    <row r="236">
      <c r="A236" s="6" t="s">
        <v>1038</v>
      </c>
      <c r="B236" s="6" t="s">
        <v>1107</v>
      </c>
      <c r="C236" s="6" t="s">
        <v>1108</v>
      </c>
      <c r="D236" s="7" t="s">
        <v>1109</v>
      </c>
      <c r="E236" s="8" t="s">
        <v>1110</v>
      </c>
      <c r="F236" s="9" t="s">
        <v>1111</v>
      </c>
      <c r="G236" s="10">
        <v>45926.0</v>
      </c>
      <c r="H236" s="11" t="s">
        <v>20</v>
      </c>
      <c r="I236" s="11" t="s">
        <v>20</v>
      </c>
      <c r="J236" s="11" t="s">
        <v>20</v>
      </c>
      <c r="M236" s="11" t="s">
        <v>21</v>
      </c>
    </row>
    <row r="237">
      <c r="A237" s="6" t="s">
        <v>1038</v>
      </c>
      <c r="B237" s="6" t="s">
        <v>51</v>
      </c>
      <c r="C237" s="6" t="s">
        <v>1112</v>
      </c>
      <c r="D237" s="7" t="s">
        <v>1113</v>
      </c>
      <c r="E237" s="8" t="s">
        <v>1114</v>
      </c>
      <c r="F237" s="9" t="s">
        <v>1115</v>
      </c>
      <c r="G237" s="10">
        <v>45926.0</v>
      </c>
      <c r="H237" s="11" t="s">
        <v>19</v>
      </c>
      <c r="I237" s="11" t="s">
        <v>19</v>
      </c>
      <c r="J237" s="11" t="s">
        <v>19</v>
      </c>
      <c r="K237" s="11" t="s">
        <v>20</v>
      </c>
      <c r="L237" s="11" t="s">
        <v>20</v>
      </c>
      <c r="M237" s="11" t="s">
        <v>21</v>
      </c>
    </row>
    <row r="238">
      <c r="A238" s="6" t="s">
        <v>1038</v>
      </c>
      <c r="B238" s="6" t="s">
        <v>1116</v>
      </c>
      <c r="C238" s="6" t="s">
        <v>1117</v>
      </c>
      <c r="D238" s="7" t="s">
        <v>1118</v>
      </c>
      <c r="E238" s="8" t="s">
        <v>1119</v>
      </c>
      <c r="F238" s="9" t="s">
        <v>1120</v>
      </c>
      <c r="G238" s="10">
        <v>45926.0</v>
      </c>
      <c r="H238" s="11" t="s">
        <v>19</v>
      </c>
      <c r="I238" s="11" t="s">
        <v>20</v>
      </c>
      <c r="J238" s="11" t="s">
        <v>20</v>
      </c>
      <c r="K238" s="11" t="s">
        <v>20</v>
      </c>
      <c r="M238" s="11" t="s">
        <v>21</v>
      </c>
    </row>
    <row r="239">
      <c r="A239" s="6" t="s">
        <v>1038</v>
      </c>
      <c r="B239" s="6" t="s">
        <v>1121</v>
      </c>
      <c r="C239" s="6" t="s">
        <v>1122</v>
      </c>
      <c r="D239" s="9" t="s">
        <v>26</v>
      </c>
      <c r="E239" s="8" t="s">
        <v>1123</v>
      </c>
      <c r="F239" s="9" t="s">
        <v>1124</v>
      </c>
      <c r="G239" s="12" t="s">
        <v>80</v>
      </c>
      <c r="H239" s="13"/>
      <c r="I239" s="13"/>
      <c r="J239" s="13"/>
      <c r="K239" s="13"/>
      <c r="L239" s="13"/>
      <c r="M239" s="11" t="s">
        <v>231</v>
      </c>
    </row>
    <row r="240">
      <c r="A240" s="6" t="s">
        <v>1038</v>
      </c>
      <c r="B240" s="6" t="s">
        <v>1125</v>
      </c>
      <c r="C240" s="6" t="s">
        <v>1126</v>
      </c>
      <c r="D240" s="7" t="s">
        <v>1127</v>
      </c>
      <c r="E240" s="8" t="s">
        <v>1128</v>
      </c>
      <c r="F240" s="9" t="s">
        <v>1129</v>
      </c>
      <c r="G240" s="10">
        <v>45926.0</v>
      </c>
      <c r="H240" s="11" t="s">
        <v>19</v>
      </c>
      <c r="I240" s="11" t="s">
        <v>20</v>
      </c>
      <c r="J240" s="11" t="s">
        <v>20</v>
      </c>
      <c r="K240" s="11" t="s">
        <v>20</v>
      </c>
      <c r="M240" s="11" t="s">
        <v>21</v>
      </c>
    </row>
    <row r="241">
      <c r="A241" s="6" t="s">
        <v>1038</v>
      </c>
      <c r="B241" s="6" t="s">
        <v>1130</v>
      </c>
      <c r="C241" s="6" t="s">
        <v>1131</v>
      </c>
      <c r="D241" s="7" t="s">
        <v>1132</v>
      </c>
      <c r="E241" s="8" t="s">
        <v>1133</v>
      </c>
      <c r="F241" s="9" t="s">
        <v>26</v>
      </c>
      <c r="G241" s="10">
        <v>45926.0</v>
      </c>
      <c r="H241" s="11" t="s">
        <v>19</v>
      </c>
      <c r="I241" s="11" t="s">
        <v>20</v>
      </c>
      <c r="J241" s="11" t="s">
        <v>19</v>
      </c>
      <c r="K241" s="11" t="s">
        <v>20</v>
      </c>
      <c r="M241" s="11" t="s">
        <v>21</v>
      </c>
    </row>
    <row r="242">
      <c r="A242" s="6" t="s">
        <v>1038</v>
      </c>
      <c r="B242" s="6" t="s">
        <v>1134</v>
      </c>
      <c r="C242" s="6" t="s">
        <v>1135</v>
      </c>
      <c r="D242" s="7" t="s">
        <v>1136</v>
      </c>
      <c r="E242" s="8" t="s">
        <v>1137</v>
      </c>
      <c r="F242" s="9" t="s">
        <v>26</v>
      </c>
      <c r="G242" s="12" t="s">
        <v>80</v>
      </c>
      <c r="H242" s="13"/>
      <c r="I242" s="13"/>
      <c r="J242" s="13"/>
      <c r="K242" s="13"/>
      <c r="L242" s="13"/>
      <c r="M242" s="11" t="s">
        <v>81</v>
      </c>
    </row>
    <row r="243">
      <c r="A243" s="6" t="s">
        <v>1038</v>
      </c>
      <c r="B243" s="6" t="s">
        <v>1138</v>
      </c>
      <c r="C243" s="6" t="s">
        <v>1139</v>
      </c>
      <c r="D243" s="7" t="s">
        <v>1140</v>
      </c>
      <c r="E243" s="8" t="s">
        <v>1141</v>
      </c>
      <c r="F243" s="9" t="s">
        <v>1142</v>
      </c>
      <c r="G243" s="10">
        <v>45926.0</v>
      </c>
      <c r="H243" s="11" t="s">
        <v>19</v>
      </c>
      <c r="I243" s="11" t="s">
        <v>20</v>
      </c>
      <c r="J243" s="11" t="s">
        <v>19</v>
      </c>
      <c r="K243" s="11" t="s">
        <v>20</v>
      </c>
      <c r="M243" s="11" t="s">
        <v>21</v>
      </c>
    </row>
    <row r="244">
      <c r="A244" s="6" t="s">
        <v>1038</v>
      </c>
      <c r="B244" s="6" t="s">
        <v>1143</v>
      </c>
      <c r="C244" s="6" t="s">
        <v>1144</v>
      </c>
      <c r="D244" s="7" t="s">
        <v>1145</v>
      </c>
      <c r="E244" s="8" t="s">
        <v>1146</v>
      </c>
      <c r="F244" s="9" t="s">
        <v>1147</v>
      </c>
      <c r="G244" s="10">
        <v>45926.0</v>
      </c>
      <c r="H244" s="11" t="s">
        <v>19</v>
      </c>
      <c r="I244" s="11" t="s">
        <v>20</v>
      </c>
      <c r="J244" s="11" t="s">
        <v>19</v>
      </c>
      <c r="K244" s="11" t="s">
        <v>20</v>
      </c>
      <c r="M244" s="11" t="s">
        <v>21</v>
      </c>
    </row>
    <row r="245">
      <c r="A245" s="6" t="s">
        <v>1038</v>
      </c>
      <c r="B245" s="6" t="s">
        <v>1148</v>
      </c>
      <c r="C245" s="6" t="s">
        <v>1149</v>
      </c>
      <c r="D245" s="7" t="s">
        <v>1150</v>
      </c>
      <c r="E245" s="8" t="s">
        <v>1151</v>
      </c>
      <c r="F245" s="9" t="s">
        <v>1152</v>
      </c>
      <c r="G245" s="10">
        <v>45926.0</v>
      </c>
      <c r="H245" s="11" t="s">
        <v>20</v>
      </c>
      <c r="I245" s="11" t="s">
        <v>20</v>
      </c>
      <c r="J245" s="11" t="s">
        <v>20</v>
      </c>
      <c r="M245" s="11" t="s">
        <v>21</v>
      </c>
    </row>
    <row r="246">
      <c r="A246" s="6" t="s">
        <v>1038</v>
      </c>
      <c r="B246" s="6" t="s">
        <v>1153</v>
      </c>
      <c r="C246" s="6" t="s">
        <v>1154</v>
      </c>
      <c r="D246" s="7" t="s">
        <v>1155</v>
      </c>
      <c r="E246" s="8" t="s">
        <v>1156</v>
      </c>
      <c r="F246" s="9" t="s">
        <v>1157</v>
      </c>
      <c r="G246" s="10">
        <v>45926.0</v>
      </c>
      <c r="H246" s="11" t="s">
        <v>19</v>
      </c>
      <c r="I246" s="11" t="s">
        <v>19</v>
      </c>
      <c r="J246" s="11" t="s">
        <v>19</v>
      </c>
      <c r="K246" s="11" t="s">
        <v>20</v>
      </c>
      <c r="L246" s="11" t="s">
        <v>20</v>
      </c>
      <c r="M246" s="11" t="s">
        <v>21</v>
      </c>
    </row>
    <row r="247">
      <c r="A247" s="6" t="s">
        <v>1038</v>
      </c>
      <c r="B247" s="6" t="s">
        <v>1158</v>
      </c>
      <c r="C247" s="6" t="s">
        <v>1159</v>
      </c>
      <c r="D247" s="7" t="s">
        <v>1160</v>
      </c>
      <c r="E247" s="8" t="s">
        <v>1161</v>
      </c>
      <c r="F247" s="9" t="s">
        <v>1162</v>
      </c>
      <c r="G247" s="10">
        <v>45926.0</v>
      </c>
      <c r="H247" s="11" t="s">
        <v>19</v>
      </c>
      <c r="I247" s="11" t="s">
        <v>19</v>
      </c>
      <c r="J247" s="11" t="s">
        <v>19</v>
      </c>
      <c r="K247" s="11" t="s">
        <v>20</v>
      </c>
      <c r="L247" s="11" t="s">
        <v>20</v>
      </c>
      <c r="M247" s="11" t="s">
        <v>21</v>
      </c>
    </row>
    <row r="248">
      <c r="A248" s="6" t="s">
        <v>1038</v>
      </c>
      <c r="B248" s="6" t="s">
        <v>1163</v>
      </c>
      <c r="C248" s="6" t="s">
        <v>1164</v>
      </c>
      <c r="D248" s="7" t="s">
        <v>1165</v>
      </c>
      <c r="E248" s="8" t="s">
        <v>1166</v>
      </c>
      <c r="F248" s="9" t="s">
        <v>1167</v>
      </c>
      <c r="G248" s="10">
        <v>45926.0</v>
      </c>
      <c r="H248" s="11" t="s">
        <v>20</v>
      </c>
      <c r="I248" s="11" t="s">
        <v>20</v>
      </c>
      <c r="J248" s="11" t="s">
        <v>20</v>
      </c>
      <c r="M248" s="11" t="s">
        <v>21</v>
      </c>
    </row>
    <row r="249">
      <c r="A249" s="6" t="s">
        <v>1038</v>
      </c>
      <c r="B249" s="6" t="s">
        <v>429</v>
      </c>
      <c r="C249" s="6" t="s">
        <v>1168</v>
      </c>
      <c r="D249" s="17" t="s">
        <v>1169</v>
      </c>
      <c r="E249" s="8" t="s">
        <v>1170</v>
      </c>
      <c r="F249" s="9" t="s">
        <v>1171</v>
      </c>
      <c r="G249" s="10">
        <v>45926.0</v>
      </c>
      <c r="H249" s="11" t="s">
        <v>19</v>
      </c>
      <c r="I249" s="11" t="s">
        <v>19</v>
      </c>
      <c r="J249" s="11" t="s">
        <v>20</v>
      </c>
      <c r="K249" s="11" t="s">
        <v>20</v>
      </c>
      <c r="L249" s="11" t="s">
        <v>20</v>
      </c>
      <c r="M249" s="11" t="s">
        <v>21</v>
      </c>
    </row>
    <row r="250">
      <c r="A250" s="6" t="s">
        <v>1038</v>
      </c>
      <c r="B250" s="6" t="s">
        <v>1172</v>
      </c>
      <c r="C250" s="6" t="s">
        <v>1173</v>
      </c>
      <c r="D250" s="7" t="s">
        <v>1174</v>
      </c>
      <c r="E250" s="8" t="s">
        <v>1175</v>
      </c>
      <c r="F250" s="9" t="s">
        <v>1176</v>
      </c>
      <c r="G250" s="10">
        <v>45926.0</v>
      </c>
      <c r="H250" s="11" t="s">
        <v>19</v>
      </c>
      <c r="I250" s="11" t="s">
        <v>19</v>
      </c>
      <c r="J250" s="11" t="s">
        <v>19</v>
      </c>
      <c r="K250" s="11" t="s">
        <v>20</v>
      </c>
      <c r="L250" s="11" t="s">
        <v>20</v>
      </c>
      <c r="M250" s="11" t="s">
        <v>21</v>
      </c>
    </row>
    <row r="251">
      <c r="A251" s="6" t="s">
        <v>1038</v>
      </c>
      <c r="B251" s="6" t="s">
        <v>1177</v>
      </c>
      <c r="C251" s="6" t="s">
        <v>1178</v>
      </c>
      <c r="D251" s="7" t="s">
        <v>1179</v>
      </c>
      <c r="E251" s="8" t="s">
        <v>1180</v>
      </c>
      <c r="F251" s="9" t="s">
        <v>1181</v>
      </c>
      <c r="G251" s="10">
        <v>46290.0</v>
      </c>
      <c r="H251" s="11" t="s">
        <v>19</v>
      </c>
      <c r="I251" s="11" t="s">
        <v>19</v>
      </c>
      <c r="J251" s="11" t="s">
        <v>20</v>
      </c>
      <c r="K251" s="11" t="s">
        <v>20</v>
      </c>
      <c r="L251" s="11" t="s">
        <v>20</v>
      </c>
      <c r="M251" s="11" t="s">
        <v>21</v>
      </c>
    </row>
    <row r="252">
      <c r="A252" s="6" t="s">
        <v>1038</v>
      </c>
      <c r="B252" s="6" t="s">
        <v>1182</v>
      </c>
      <c r="C252" s="6" t="s">
        <v>1183</v>
      </c>
      <c r="D252" s="7" t="s">
        <v>1184</v>
      </c>
      <c r="E252" s="8" t="s">
        <v>1185</v>
      </c>
      <c r="F252" s="9" t="s">
        <v>1186</v>
      </c>
      <c r="G252" s="10">
        <v>46290.0</v>
      </c>
      <c r="H252" s="11" t="s">
        <v>19</v>
      </c>
      <c r="I252" s="11" t="s">
        <v>19</v>
      </c>
      <c r="J252" s="11" t="s">
        <v>19</v>
      </c>
      <c r="K252" s="11" t="s">
        <v>20</v>
      </c>
      <c r="L252" s="11" t="s">
        <v>20</v>
      </c>
      <c r="M252" s="11" t="s">
        <v>21</v>
      </c>
    </row>
    <row r="253">
      <c r="A253" s="6" t="s">
        <v>1038</v>
      </c>
      <c r="B253" s="6" t="s">
        <v>1187</v>
      </c>
      <c r="C253" s="6" t="s">
        <v>1188</v>
      </c>
      <c r="D253" s="7" t="s">
        <v>1189</v>
      </c>
      <c r="E253" s="8" t="s">
        <v>1190</v>
      </c>
      <c r="F253" s="9" t="s">
        <v>1191</v>
      </c>
      <c r="G253" s="10">
        <v>45926.0</v>
      </c>
      <c r="H253" s="11" t="s">
        <v>19</v>
      </c>
      <c r="I253" s="11" t="s">
        <v>20</v>
      </c>
      <c r="J253" s="11" t="s">
        <v>19</v>
      </c>
      <c r="K253" s="11" t="s">
        <v>20</v>
      </c>
      <c r="M253" s="11" t="s">
        <v>21</v>
      </c>
    </row>
    <row r="254">
      <c r="A254" s="6" t="s">
        <v>1038</v>
      </c>
      <c r="B254" s="6" t="s">
        <v>266</v>
      </c>
      <c r="C254" s="6" t="s">
        <v>1192</v>
      </c>
      <c r="D254" s="7" t="s">
        <v>1193</v>
      </c>
      <c r="E254" s="8" t="s">
        <v>1194</v>
      </c>
      <c r="F254" s="9" t="s">
        <v>26</v>
      </c>
      <c r="G254" s="12" t="s">
        <v>80</v>
      </c>
      <c r="H254" s="12"/>
      <c r="I254" s="13"/>
      <c r="J254" s="13"/>
      <c r="K254" s="13"/>
      <c r="L254" s="13"/>
      <c r="M254" s="11" t="s">
        <v>81</v>
      </c>
    </row>
    <row r="255">
      <c r="A255" s="6" t="s">
        <v>1038</v>
      </c>
      <c r="B255" s="6" t="s">
        <v>1195</v>
      </c>
      <c r="C255" s="6" t="s">
        <v>1196</v>
      </c>
      <c r="D255" s="7" t="s">
        <v>1197</v>
      </c>
      <c r="E255" s="8" t="s">
        <v>1198</v>
      </c>
      <c r="F255" s="9" t="s">
        <v>1199</v>
      </c>
      <c r="G255" s="10">
        <v>45926.0</v>
      </c>
      <c r="H255" s="11" t="s">
        <v>19</v>
      </c>
      <c r="I255" s="11" t="s">
        <v>20</v>
      </c>
      <c r="J255" s="11" t="s">
        <v>19</v>
      </c>
      <c r="K255" s="11" t="s">
        <v>20</v>
      </c>
      <c r="M255" s="11" t="s">
        <v>21</v>
      </c>
    </row>
    <row r="256">
      <c r="A256" s="6" t="s">
        <v>1200</v>
      </c>
      <c r="B256" s="6" t="s">
        <v>1201</v>
      </c>
      <c r="C256" s="6" t="s">
        <v>1202</v>
      </c>
      <c r="D256" s="7" t="s">
        <v>1203</v>
      </c>
      <c r="E256" s="8" t="s">
        <v>1204</v>
      </c>
      <c r="F256" s="9" t="s">
        <v>1205</v>
      </c>
      <c r="G256" s="10">
        <v>45926.0</v>
      </c>
      <c r="H256" s="11" t="s">
        <v>19</v>
      </c>
      <c r="I256" s="11" t="s">
        <v>20</v>
      </c>
      <c r="J256" s="11" t="s">
        <v>20</v>
      </c>
      <c r="K256" s="11" t="s">
        <v>20</v>
      </c>
      <c r="M256" s="11" t="s">
        <v>21</v>
      </c>
    </row>
    <row r="257">
      <c r="A257" s="6" t="s">
        <v>1200</v>
      </c>
      <c r="B257" s="6" t="s">
        <v>1206</v>
      </c>
      <c r="C257" s="6" t="s">
        <v>1207</v>
      </c>
      <c r="D257" s="7" t="s">
        <v>1208</v>
      </c>
      <c r="E257" s="8" t="s">
        <v>1209</v>
      </c>
      <c r="F257" s="9" t="s">
        <v>1210</v>
      </c>
      <c r="G257" s="10">
        <v>45926.0</v>
      </c>
      <c r="H257" s="11" t="s">
        <v>19</v>
      </c>
      <c r="I257" s="11" t="s">
        <v>20</v>
      </c>
      <c r="J257" s="11" t="s">
        <v>20</v>
      </c>
      <c r="K257" s="11" t="s">
        <v>20</v>
      </c>
      <c r="M257" s="11" t="s">
        <v>21</v>
      </c>
    </row>
    <row r="258">
      <c r="A258" s="6" t="s">
        <v>1200</v>
      </c>
      <c r="B258" s="6" t="s">
        <v>1211</v>
      </c>
      <c r="C258" s="6" t="s">
        <v>1212</v>
      </c>
      <c r="D258" s="7" t="s">
        <v>1213</v>
      </c>
      <c r="E258" s="8" t="s">
        <v>1214</v>
      </c>
      <c r="F258" s="9" t="s">
        <v>1215</v>
      </c>
      <c r="G258" s="10">
        <v>45926.0</v>
      </c>
      <c r="H258" s="11" t="s">
        <v>19</v>
      </c>
      <c r="I258" s="11" t="s">
        <v>20</v>
      </c>
      <c r="J258" s="11" t="s">
        <v>19</v>
      </c>
      <c r="K258" s="11" t="s">
        <v>20</v>
      </c>
      <c r="M258" s="11" t="s">
        <v>21</v>
      </c>
    </row>
    <row r="259">
      <c r="A259" s="6" t="s">
        <v>1200</v>
      </c>
      <c r="B259" s="6" t="s">
        <v>123</v>
      </c>
      <c r="C259" s="6" t="s">
        <v>1216</v>
      </c>
      <c r="D259" s="7" t="s">
        <v>1217</v>
      </c>
      <c r="E259" s="8" t="s">
        <v>1218</v>
      </c>
      <c r="F259" s="9" t="s">
        <v>1219</v>
      </c>
      <c r="G259" s="10">
        <v>45926.0</v>
      </c>
      <c r="H259" s="11" t="s">
        <v>19</v>
      </c>
      <c r="I259" s="11" t="s">
        <v>19</v>
      </c>
      <c r="J259" s="11" t="s">
        <v>19</v>
      </c>
      <c r="K259" s="11" t="s">
        <v>20</v>
      </c>
      <c r="L259" s="11" t="s">
        <v>20</v>
      </c>
      <c r="M259" s="11" t="s">
        <v>21</v>
      </c>
    </row>
    <row r="260">
      <c r="A260" s="6" t="s">
        <v>1200</v>
      </c>
      <c r="B260" s="6" t="s">
        <v>1220</v>
      </c>
      <c r="C260" s="6" t="s">
        <v>1221</v>
      </c>
      <c r="D260" s="7" t="s">
        <v>1222</v>
      </c>
      <c r="E260" s="8" t="s">
        <v>1223</v>
      </c>
      <c r="F260" s="9" t="s">
        <v>1224</v>
      </c>
      <c r="G260" s="10">
        <v>45926.0</v>
      </c>
      <c r="H260" s="11" t="s">
        <v>19</v>
      </c>
      <c r="I260" s="11" t="s">
        <v>19</v>
      </c>
      <c r="J260" s="11" t="s">
        <v>20</v>
      </c>
      <c r="K260" s="11" t="s">
        <v>20</v>
      </c>
      <c r="L260" s="11" t="s">
        <v>20</v>
      </c>
      <c r="M260" s="11" t="s">
        <v>21</v>
      </c>
    </row>
    <row r="261">
      <c r="A261" s="6" t="s">
        <v>1200</v>
      </c>
      <c r="B261" s="6" t="s">
        <v>1225</v>
      </c>
      <c r="C261" s="6" t="s">
        <v>1226</v>
      </c>
      <c r="D261" s="7" t="s">
        <v>1227</v>
      </c>
      <c r="E261" s="8" t="s">
        <v>1228</v>
      </c>
      <c r="F261" s="9" t="s">
        <v>1229</v>
      </c>
      <c r="G261" s="10">
        <v>45926.0</v>
      </c>
      <c r="H261" s="11" t="s">
        <v>19</v>
      </c>
      <c r="I261" s="11" t="s">
        <v>20</v>
      </c>
      <c r="J261" s="11" t="s">
        <v>20</v>
      </c>
      <c r="K261" s="11" t="s">
        <v>20</v>
      </c>
      <c r="M261" s="11" t="s">
        <v>21</v>
      </c>
    </row>
    <row r="262">
      <c r="A262" s="6" t="s">
        <v>1200</v>
      </c>
      <c r="B262" s="6" t="s">
        <v>32</v>
      </c>
      <c r="C262" s="6" t="s">
        <v>1212</v>
      </c>
      <c r="D262" s="7" t="s">
        <v>1230</v>
      </c>
      <c r="E262" s="8" t="s">
        <v>1231</v>
      </c>
      <c r="F262" s="9" t="s">
        <v>1232</v>
      </c>
      <c r="G262" s="10">
        <v>45926.0</v>
      </c>
      <c r="H262" s="11" t="s">
        <v>19</v>
      </c>
      <c r="I262" s="11" t="s">
        <v>20</v>
      </c>
      <c r="J262" s="11" t="s">
        <v>19</v>
      </c>
      <c r="K262" s="11" t="s">
        <v>20</v>
      </c>
      <c r="M262" s="11" t="s">
        <v>21</v>
      </c>
    </row>
    <row r="263">
      <c r="A263" s="6" t="s">
        <v>1200</v>
      </c>
      <c r="B263" s="6" t="s">
        <v>1233</v>
      </c>
      <c r="C263" s="6" t="s">
        <v>1234</v>
      </c>
      <c r="D263" s="7" t="s">
        <v>1235</v>
      </c>
      <c r="E263" s="8" t="s">
        <v>1236</v>
      </c>
      <c r="F263" s="9" t="s">
        <v>1237</v>
      </c>
      <c r="G263" s="10">
        <v>45926.0</v>
      </c>
      <c r="H263" s="11" t="s">
        <v>19</v>
      </c>
      <c r="I263" s="11" t="s">
        <v>19</v>
      </c>
      <c r="J263" s="11" t="s">
        <v>19</v>
      </c>
      <c r="K263" s="11" t="s">
        <v>20</v>
      </c>
      <c r="L263" s="11" t="s">
        <v>20</v>
      </c>
      <c r="M263" s="11" t="s">
        <v>21</v>
      </c>
    </row>
    <row r="264">
      <c r="A264" s="6" t="s">
        <v>1200</v>
      </c>
      <c r="B264" s="6" t="s">
        <v>1238</v>
      </c>
      <c r="C264" s="6" t="s">
        <v>1239</v>
      </c>
      <c r="D264" s="7" t="s">
        <v>1240</v>
      </c>
      <c r="E264" s="8" t="s">
        <v>1241</v>
      </c>
      <c r="F264" s="9" t="s">
        <v>1242</v>
      </c>
      <c r="G264" s="10">
        <v>45923.0</v>
      </c>
      <c r="H264" s="11" t="s">
        <v>20</v>
      </c>
      <c r="I264" s="11" t="s">
        <v>20</v>
      </c>
      <c r="J264" s="11" t="s">
        <v>20</v>
      </c>
      <c r="M264" s="11" t="s">
        <v>21</v>
      </c>
    </row>
    <row r="265">
      <c r="A265" s="6" t="s">
        <v>1200</v>
      </c>
      <c r="B265" s="6" t="s">
        <v>1243</v>
      </c>
      <c r="C265" s="6" t="s">
        <v>1244</v>
      </c>
      <c r="D265" s="7" t="s">
        <v>1245</v>
      </c>
      <c r="E265" s="8" t="s">
        <v>1246</v>
      </c>
      <c r="F265" s="9" t="s">
        <v>1247</v>
      </c>
      <c r="G265" s="10">
        <v>45926.0</v>
      </c>
      <c r="H265" s="11" t="s">
        <v>19</v>
      </c>
      <c r="I265" s="11" t="s">
        <v>20</v>
      </c>
      <c r="J265" s="11" t="s">
        <v>19</v>
      </c>
      <c r="K265" s="11" t="s">
        <v>20</v>
      </c>
      <c r="M265" s="11" t="s">
        <v>21</v>
      </c>
    </row>
    <row r="266">
      <c r="A266" s="6" t="s">
        <v>1200</v>
      </c>
      <c r="B266" s="6" t="s">
        <v>1248</v>
      </c>
      <c r="C266" s="6" t="s">
        <v>1249</v>
      </c>
      <c r="D266" s="7" t="s">
        <v>1250</v>
      </c>
      <c r="E266" s="8" t="s">
        <v>1251</v>
      </c>
      <c r="F266" s="9" t="s">
        <v>1252</v>
      </c>
      <c r="G266" s="10">
        <v>45926.0</v>
      </c>
      <c r="H266" s="11" t="s">
        <v>19</v>
      </c>
      <c r="I266" s="11" t="s">
        <v>19</v>
      </c>
      <c r="J266" s="11" t="s">
        <v>19</v>
      </c>
      <c r="K266" s="11" t="s">
        <v>20</v>
      </c>
      <c r="L266" s="11" t="s">
        <v>20</v>
      </c>
      <c r="M266" s="11" t="s">
        <v>21</v>
      </c>
    </row>
    <row r="267">
      <c r="A267" s="6" t="s">
        <v>1200</v>
      </c>
      <c r="B267" s="6" t="s">
        <v>1253</v>
      </c>
      <c r="C267" s="6" t="s">
        <v>1254</v>
      </c>
      <c r="D267" s="7" t="s">
        <v>1255</v>
      </c>
      <c r="E267" s="8" t="s">
        <v>1256</v>
      </c>
      <c r="F267" s="9" t="s">
        <v>1257</v>
      </c>
      <c r="G267" s="10">
        <v>45926.0</v>
      </c>
      <c r="H267" s="11" t="s">
        <v>19</v>
      </c>
      <c r="I267" s="11" t="s">
        <v>19</v>
      </c>
      <c r="J267" s="11" t="s">
        <v>19</v>
      </c>
      <c r="K267" s="11" t="s">
        <v>20</v>
      </c>
      <c r="L267" s="11" t="s">
        <v>20</v>
      </c>
      <c r="M267" s="11" t="s">
        <v>21</v>
      </c>
    </row>
    <row r="268">
      <c r="A268" s="6" t="s">
        <v>1200</v>
      </c>
      <c r="B268" s="6" t="s">
        <v>1258</v>
      </c>
      <c r="C268" s="6" t="s">
        <v>1259</v>
      </c>
      <c r="D268" s="7" t="s">
        <v>1260</v>
      </c>
      <c r="E268" s="8" t="s">
        <v>1261</v>
      </c>
      <c r="F268" s="9" t="s">
        <v>1262</v>
      </c>
      <c r="G268" s="10">
        <v>45926.0</v>
      </c>
      <c r="H268" s="11" t="s">
        <v>19</v>
      </c>
      <c r="I268" s="11" t="s">
        <v>20</v>
      </c>
      <c r="J268" s="11" t="s">
        <v>19</v>
      </c>
      <c r="K268" s="11" t="s">
        <v>20</v>
      </c>
      <c r="M268" s="11" t="s">
        <v>21</v>
      </c>
    </row>
    <row r="269">
      <c r="A269" s="6" t="s">
        <v>1200</v>
      </c>
      <c r="B269" s="6" t="s">
        <v>1263</v>
      </c>
      <c r="C269" s="6" t="s">
        <v>1264</v>
      </c>
      <c r="D269" s="7" t="s">
        <v>1265</v>
      </c>
      <c r="E269" s="8" t="s">
        <v>1266</v>
      </c>
      <c r="F269" s="9" t="s">
        <v>1267</v>
      </c>
      <c r="G269" s="10">
        <v>45926.0</v>
      </c>
      <c r="H269" s="11" t="s">
        <v>19</v>
      </c>
      <c r="I269" s="11" t="s">
        <v>19</v>
      </c>
      <c r="J269" s="11" t="s">
        <v>19</v>
      </c>
      <c r="K269" s="11" t="s">
        <v>20</v>
      </c>
      <c r="L269" s="11" t="s">
        <v>20</v>
      </c>
      <c r="M269" s="11" t="s">
        <v>21</v>
      </c>
    </row>
    <row r="270">
      <c r="A270" s="6" t="s">
        <v>1200</v>
      </c>
      <c r="B270" s="6" t="s">
        <v>1268</v>
      </c>
      <c r="C270" s="6" t="s">
        <v>1269</v>
      </c>
      <c r="D270" s="7" t="s">
        <v>1270</v>
      </c>
      <c r="E270" s="8" t="s">
        <v>1271</v>
      </c>
      <c r="F270" s="9" t="s">
        <v>1272</v>
      </c>
      <c r="G270" s="10">
        <v>45926.0</v>
      </c>
      <c r="H270" s="11" t="s">
        <v>20</v>
      </c>
      <c r="I270" s="11" t="s">
        <v>20</v>
      </c>
      <c r="J270" s="11" t="s">
        <v>19</v>
      </c>
      <c r="M270" s="11" t="s">
        <v>21</v>
      </c>
    </row>
    <row r="271">
      <c r="A271" s="6" t="s">
        <v>1200</v>
      </c>
      <c r="B271" s="6" t="s">
        <v>1273</v>
      </c>
      <c r="C271" s="6" t="s">
        <v>1274</v>
      </c>
      <c r="D271" s="7" t="s">
        <v>1275</v>
      </c>
      <c r="E271" s="8" t="s">
        <v>1276</v>
      </c>
      <c r="F271" s="19" t="s">
        <v>1277</v>
      </c>
      <c r="G271" s="10">
        <v>45926.0</v>
      </c>
      <c r="H271" s="11" t="s">
        <v>20</v>
      </c>
      <c r="I271" s="11" t="s">
        <v>20</v>
      </c>
      <c r="J271" s="11" t="s">
        <v>19</v>
      </c>
      <c r="M271" s="11" t="s">
        <v>21</v>
      </c>
    </row>
    <row r="272">
      <c r="A272" s="6" t="s">
        <v>1200</v>
      </c>
      <c r="B272" s="6" t="s">
        <v>1278</v>
      </c>
      <c r="C272" s="6" t="s">
        <v>1279</v>
      </c>
      <c r="D272" s="7" t="s">
        <v>1280</v>
      </c>
      <c r="E272" s="8" t="s">
        <v>1281</v>
      </c>
      <c r="F272" s="9" t="s">
        <v>1282</v>
      </c>
      <c r="G272" s="10">
        <v>45926.0</v>
      </c>
      <c r="H272" s="11" t="s">
        <v>19</v>
      </c>
      <c r="I272" s="11" t="s">
        <v>20</v>
      </c>
      <c r="J272" s="11" t="s">
        <v>20</v>
      </c>
      <c r="K272" s="11" t="s">
        <v>20</v>
      </c>
      <c r="M272" s="11" t="s">
        <v>21</v>
      </c>
    </row>
    <row r="273">
      <c r="A273" s="6" t="s">
        <v>1200</v>
      </c>
      <c r="B273" s="6" t="s">
        <v>1283</v>
      </c>
      <c r="C273" s="6" t="s">
        <v>1284</v>
      </c>
      <c r="D273" s="7" t="s">
        <v>1285</v>
      </c>
      <c r="E273" s="8" t="s">
        <v>1286</v>
      </c>
      <c r="F273" s="9" t="s">
        <v>1287</v>
      </c>
      <c r="G273" s="10">
        <v>45926.0</v>
      </c>
      <c r="H273" s="11" t="s">
        <v>19</v>
      </c>
      <c r="I273" s="11" t="s">
        <v>19</v>
      </c>
      <c r="J273" s="11" t="s">
        <v>19</v>
      </c>
      <c r="K273" s="11" t="s">
        <v>20</v>
      </c>
      <c r="L273" s="11" t="s">
        <v>20</v>
      </c>
      <c r="M273" s="11" t="s">
        <v>21</v>
      </c>
    </row>
    <row r="274">
      <c r="A274" s="6" t="s">
        <v>1200</v>
      </c>
      <c r="B274" s="6" t="s">
        <v>1288</v>
      </c>
      <c r="C274" s="6" t="s">
        <v>1289</v>
      </c>
      <c r="D274" s="7" t="s">
        <v>1290</v>
      </c>
      <c r="E274" s="8" t="s">
        <v>1291</v>
      </c>
      <c r="F274" s="9" t="s">
        <v>1292</v>
      </c>
      <c r="G274" s="10">
        <v>45926.0</v>
      </c>
      <c r="H274" s="11" t="s">
        <v>19</v>
      </c>
      <c r="I274" s="11" t="s">
        <v>19</v>
      </c>
      <c r="J274" s="11" t="s">
        <v>20</v>
      </c>
      <c r="K274" s="11" t="s">
        <v>20</v>
      </c>
      <c r="L274" s="11" t="s">
        <v>20</v>
      </c>
      <c r="M274" s="11" t="s">
        <v>21</v>
      </c>
    </row>
    <row r="275">
      <c r="A275" s="6" t="s">
        <v>1200</v>
      </c>
      <c r="B275" s="6" t="s">
        <v>429</v>
      </c>
      <c r="C275" s="6" t="s">
        <v>1293</v>
      </c>
      <c r="D275" s="17" t="s">
        <v>1294</v>
      </c>
      <c r="E275" s="8" t="s">
        <v>1295</v>
      </c>
      <c r="F275" s="9" t="s">
        <v>1296</v>
      </c>
      <c r="G275" s="10">
        <v>45926.0</v>
      </c>
      <c r="H275" s="11" t="s">
        <v>19</v>
      </c>
      <c r="I275" s="11" t="s">
        <v>20</v>
      </c>
      <c r="J275" s="11" t="s">
        <v>20</v>
      </c>
      <c r="K275" s="11" t="s">
        <v>20</v>
      </c>
      <c r="M275" s="11" t="s">
        <v>21</v>
      </c>
    </row>
    <row r="276">
      <c r="A276" s="6" t="s">
        <v>1200</v>
      </c>
      <c r="B276" s="6" t="s">
        <v>1297</v>
      </c>
      <c r="C276" s="6" t="s">
        <v>1298</v>
      </c>
      <c r="D276" s="7" t="s">
        <v>1299</v>
      </c>
      <c r="E276" s="8" t="s">
        <v>1300</v>
      </c>
      <c r="F276" s="9" t="s">
        <v>1301</v>
      </c>
      <c r="G276" s="10">
        <v>45926.0</v>
      </c>
      <c r="H276" s="11" t="s">
        <v>19</v>
      </c>
      <c r="I276" s="11" t="s">
        <v>19</v>
      </c>
      <c r="J276" s="11" t="s">
        <v>19</v>
      </c>
      <c r="K276" s="11" t="s">
        <v>20</v>
      </c>
      <c r="L276" s="11" t="s">
        <v>20</v>
      </c>
      <c r="M276" s="11" t="s">
        <v>21</v>
      </c>
    </row>
    <row r="277">
      <c r="A277" s="6" t="s">
        <v>1200</v>
      </c>
      <c r="B277" s="6" t="s">
        <v>1302</v>
      </c>
      <c r="C277" s="6" t="s">
        <v>1303</v>
      </c>
      <c r="D277" s="7" t="s">
        <v>1304</v>
      </c>
      <c r="E277" s="8" t="s">
        <v>1305</v>
      </c>
      <c r="F277" s="9" t="s">
        <v>1306</v>
      </c>
      <c r="G277" s="20">
        <v>45926.0</v>
      </c>
      <c r="H277" s="11" t="s">
        <v>19</v>
      </c>
      <c r="I277" s="11" t="s">
        <v>19</v>
      </c>
      <c r="J277" s="11" t="s">
        <v>19</v>
      </c>
      <c r="K277" s="11" t="s">
        <v>20</v>
      </c>
      <c r="L277" s="11" t="s">
        <v>19</v>
      </c>
      <c r="M277" s="11" t="s">
        <v>21</v>
      </c>
    </row>
    <row r="278">
      <c r="A278" s="6" t="s">
        <v>1200</v>
      </c>
      <c r="B278" s="6" t="s">
        <v>266</v>
      </c>
      <c r="C278" s="6" t="s">
        <v>1307</v>
      </c>
      <c r="D278" s="7" t="s">
        <v>1308</v>
      </c>
      <c r="E278" s="8" t="s">
        <v>1309</v>
      </c>
      <c r="F278" s="9" t="s">
        <v>1310</v>
      </c>
      <c r="G278" s="10">
        <v>45926.0</v>
      </c>
      <c r="H278" s="11" t="s">
        <v>19</v>
      </c>
      <c r="I278" s="11" t="s">
        <v>20</v>
      </c>
      <c r="J278" s="11" t="s">
        <v>19</v>
      </c>
      <c r="K278" s="11" t="s">
        <v>20</v>
      </c>
      <c r="M278" s="11" t="s">
        <v>21</v>
      </c>
    </row>
    <row r="279">
      <c r="A279" s="6" t="s">
        <v>1200</v>
      </c>
      <c r="B279" s="6" t="s">
        <v>170</v>
      </c>
      <c r="C279" s="6" t="s">
        <v>1311</v>
      </c>
      <c r="D279" s="7" t="s">
        <v>1312</v>
      </c>
      <c r="E279" s="8" t="s">
        <v>1313</v>
      </c>
      <c r="F279" s="9" t="s">
        <v>1314</v>
      </c>
      <c r="G279" s="10">
        <v>45926.0</v>
      </c>
      <c r="H279" s="11" t="s">
        <v>19</v>
      </c>
      <c r="I279" s="11" t="s">
        <v>20</v>
      </c>
      <c r="J279" s="11" t="s">
        <v>19</v>
      </c>
      <c r="K279" s="11" t="s">
        <v>20</v>
      </c>
      <c r="M279" s="11" t="s">
        <v>21</v>
      </c>
    </row>
    <row r="280">
      <c r="A280" s="6" t="s">
        <v>1315</v>
      </c>
      <c r="B280" s="6" t="s">
        <v>1316</v>
      </c>
      <c r="C280" s="6" t="s">
        <v>1317</v>
      </c>
      <c r="D280" s="9" t="s">
        <v>26</v>
      </c>
      <c r="E280" s="6" t="s">
        <v>26</v>
      </c>
      <c r="F280" s="9" t="s">
        <v>26</v>
      </c>
      <c r="G280" s="12" t="s">
        <v>80</v>
      </c>
      <c r="H280" s="13"/>
      <c r="I280" s="13"/>
      <c r="J280" s="13"/>
      <c r="K280" s="13"/>
      <c r="L280" s="13"/>
      <c r="M280" s="11" t="s">
        <v>231</v>
      </c>
    </row>
    <row r="281">
      <c r="A281" s="6" t="s">
        <v>1315</v>
      </c>
      <c r="B281" s="6" t="s">
        <v>1318</v>
      </c>
      <c r="C281" s="6" t="s">
        <v>1319</v>
      </c>
      <c r="D281" s="7" t="s">
        <v>1320</v>
      </c>
      <c r="E281" s="8" t="s">
        <v>1321</v>
      </c>
      <c r="F281" s="9" t="s">
        <v>1322</v>
      </c>
      <c r="G281" s="10">
        <v>45926.0</v>
      </c>
      <c r="H281" s="11" t="s">
        <v>19</v>
      </c>
      <c r="I281" s="11" t="s">
        <v>20</v>
      </c>
      <c r="J281" s="11" t="s">
        <v>19</v>
      </c>
      <c r="K281" s="11" t="s">
        <v>20</v>
      </c>
      <c r="M281" s="11" t="s">
        <v>21</v>
      </c>
    </row>
    <row r="282">
      <c r="A282" s="6" t="s">
        <v>1315</v>
      </c>
      <c r="B282" s="6" t="s">
        <v>1323</v>
      </c>
      <c r="C282" s="6" t="s">
        <v>1324</v>
      </c>
      <c r="D282" s="7" t="s">
        <v>1325</v>
      </c>
      <c r="E282" s="8" t="s">
        <v>1326</v>
      </c>
      <c r="F282" s="9" t="s">
        <v>1327</v>
      </c>
      <c r="G282" s="10">
        <v>45926.0</v>
      </c>
      <c r="H282" s="11" t="s">
        <v>19</v>
      </c>
      <c r="I282" s="11" t="s">
        <v>19</v>
      </c>
      <c r="J282" s="11" t="s">
        <v>20</v>
      </c>
      <c r="K282" s="11" t="s">
        <v>20</v>
      </c>
      <c r="L282" s="11" t="s">
        <v>20</v>
      </c>
      <c r="M282" s="11" t="s">
        <v>21</v>
      </c>
    </row>
    <row r="283">
      <c r="A283" s="6" t="s">
        <v>1315</v>
      </c>
      <c r="B283" s="6" t="s">
        <v>616</v>
      </c>
      <c r="C283" s="6" t="s">
        <v>1328</v>
      </c>
      <c r="D283" s="7" t="s">
        <v>1329</v>
      </c>
      <c r="E283" s="8" t="s">
        <v>1330</v>
      </c>
      <c r="F283" s="9" t="s">
        <v>1331</v>
      </c>
      <c r="G283" s="10">
        <v>45926.0</v>
      </c>
      <c r="H283" s="11" t="s">
        <v>19</v>
      </c>
      <c r="I283" s="11" t="s">
        <v>19</v>
      </c>
      <c r="J283" s="11" t="s">
        <v>19</v>
      </c>
      <c r="K283" s="11" t="s">
        <v>20</v>
      </c>
      <c r="L283" s="11" t="s">
        <v>20</v>
      </c>
      <c r="M283" s="11" t="s">
        <v>21</v>
      </c>
    </row>
    <row r="284">
      <c r="A284" s="6" t="s">
        <v>1315</v>
      </c>
      <c r="B284" s="6" t="s">
        <v>1332</v>
      </c>
      <c r="C284" s="6" t="s">
        <v>1333</v>
      </c>
      <c r="D284" s="7" t="s">
        <v>1334</v>
      </c>
      <c r="E284" s="8" t="s">
        <v>1335</v>
      </c>
      <c r="F284" s="9" t="s">
        <v>1336</v>
      </c>
      <c r="G284" s="20">
        <v>45926.0</v>
      </c>
      <c r="H284" s="11" t="s">
        <v>19</v>
      </c>
      <c r="I284" s="11" t="s">
        <v>20</v>
      </c>
      <c r="J284" s="11" t="s">
        <v>19</v>
      </c>
      <c r="K284" s="11" t="s">
        <v>20</v>
      </c>
      <c r="M284" s="11" t="s">
        <v>21</v>
      </c>
    </row>
    <row r="285">
      <c r="A285" s="6" t="s">
        <v>1315</v>
      </c>
      <c r="B285" s="6" t="s">
        <v>1337</v>
      </c>
      <c r="C285" s="6" t="s">
        <v>1338</v>
      </c>
      <c r="D285" s="7" t="s">
        <v>1339</v>
      </c>
      <c r="E285" s="8" t="s">
        <v>1340</v>
      </c>
      <c r="F285" s="9" t="s">
        <v>1341</v>
      </c>
      <c r="G285" s="10">
        <v>45926.0</v>
      </c>
      <c r="H285" s="11" t="s">
        <v>19</v>
      </c>
      <c r="I285" s="11" t="s">
        <v>19</v>
      </c>
      <c r="J285" s="11" t="s">
        <v>19</v>
      </c>
      <c r="K285" s="11" t="s">
        <v>20</v>
      </c>
      <c r="L285" s="11" t="s">
        <v>20</v>
      </c>
      <c r="M285" s="11" t="s">
        <v>21</v>
      </c>
    </row>
    <row r="286">
      <c r="A286" s="6" t="s">
        <v>1315</v>
      </c>
      <c r="B286" s="6" t="s">
        <v>1342</v>
      </c>
      <c r="C286" s="6" t="s">
        <v>1343</v>
      </c>
      <c r="D286" s="7" t="s">
        <v>1344</v>
      </c>
      <c r="E286" s="8" t="s">
        <v>1345</v>
      </c>
      <c r="F286" s="9" t="s">
        <v>1346</v>
      </c>
      <c r="G286" s="10">
        <v>45926.0</v>
      </c>
      <c r="H286" s="11" t="s">
        <v>19</v>
      </c>
      <c r="I286" s="11" t="s">
        <v>19</v>
      </c>
      <c r="J286" s="11" t="s">
        <v>19</v>
      </c>
      <c r="K286" s="11" t="s">
        <v>20</v>
      </c>
      <c r="L286" s="11" t="s">
        <v>20</v>
      </c>
      <c r="M286" s="11" t="s">
        <v>21</v>
      </c>
    </row>
    <row r="287">
      <c r="A287" s="6" t="s">
        <v>1315</v>
      </c>
      <c r="B287" s="6" t="s">
        <v>1347</v>
      </c>
      <c r="C287" s="6" t="s">
        <v>1348</v>
      </c>
      <c r="D287" s="7" t="s">
        <v>1349</v>
      </c>
      <c r="E287" s="8" t="s">
        <v>1350</v>
      </c>
      <c r="F287" s="9" t="s">
        <v>1351</v>
      </c>
      <c r="G287" s="10">
        <v>45926.0</v>
      </c>
      <c r="H287" s="11" t="s">
        <v>19</v>
      </c>
      <c r="I287" s="11" t="s">
        <v>19</v>
      </c>
      <c r="J287" s="11" t="s">
        <v>19</v>
      </c>
      <c r="K287" s="11" t="s">
        <v>20</v>
      </c>
      <c r="L287" s="11" t="s">
        <v>20</v>
      </c>
      <c r="M287" s="11" t="s">
        <v>21</v>
      </c>
    </row>
    <row r="288">
      <c r="A288" s="6" t="s">
        <v>1315</v>
      </c>
      <c r="B288" s="6" t="s">
        <v>1352</v>
      </c>
      <c r="C288" s="6" t="s">
        <v>1353</v>
      </c>
      <c r="D288" s="7" t="s">
        <v>1354</v>
      </c>
      <c r="E288" s="8" t="s">
        <v>1355</v>
      </c>
      <c r="F288" s="9" t="s">
        <v>1356</v>
      </c>
      <c r="G288" s="10">
        <v>45926.0</v>
      </c>
      <c r="H288" s="11" t="s">
        <v>20</v>
      </c>
      <c r="I288" s="11" t="s">
        <v>20</v>
      </c>
      <c r="J288" s="11" t="s">
        <v>20</v>
      </c>
      <c r="M288" s="11" t="s">
        <v>21</v>
      </c>
    </row>
    <row r="289">
      <c r="A289" s="6" t="s">
        <v>1315</v>
      </c>
      <c r="B289" s="6" t="s">
        <v>1357</v>
      </c>
      <c r="C289" s="6" t="s">
        <v>1358</v>
      </c>
      <c r="D289" s="7" t="s">
        <v>1359</v>
      </c>
      <c r="E289" s="8" t="s">
        <v>1360</v>
      </c>
      <c r="F289" s="9" t="s">
        <v>1361</v>
      </c>
      <c r="G289" s="10">
        <v>45926.0</v>
      </c>
      <c r="H289" s="11" t="s">
        <v>19</v>
      </c>
      <c r="I289" s="11" t="s">
        <v>19</v>
      </c>
      <c r="J289" s="11" t="s">
        <v>19</v>
      </c>
      <c r="K289" s="11" t="s">
        <v>20</v>
      </c>
      <c r="L289" s="11" t="s">
        <v>20</v>
      </c>
      <c r="M289" s="11" t="s">
        <v>21</v>
      </c>
    </row>
    <row r="290">
      <c r="A290" s="6" t="s">
        <v>1315</v>
      </c>
      <c r="B290" s="6" t="s">
        <v>32</v>
      </c>
      <c r="C290" s="6" t="s">
        <v>1362</v>
      </c>
      <c r="D290" s="7" t="s">
        <v>1363</v>
      </c>
      <c r="E290" s="8" t="s">
        <v>1364</v>
      </c>
      <c r="F290" s="9" t="s">
        <v>1365</v>
      </c>
      <c r="G290" s="10">
        <v>45926.0</v>
      </c>
      <c r="H290" s="11" t="s">
        <v>19</v>
      </c>
      <c r="I290" s="11" t="s">
        <v>19</v>
      </c>
      <c r="J290" s="11" t="s">
        <v>20</v>
      </c>
      <c r="K290" s="11" t="s">
        <v>20</v>
      </c>
      <c r="L290" s="11" t="s">
        <v>20</v>
      </c>
      <c r="M290" s="11" t="s">
        <v>21</v>
      </c>
    </row>
    <row r="291">
      <c r="A291" s="6" t="s">
        <v>1315</v>
      </c>
      <c r="B291" s="6" t="s">
        <v>1366</v>
      </c>
      <c r="C291" s="6" t="s">
        <v>1367</v>
      </c>
      <c r="D291" s="7" t="s">
        <v>1368</v>
      </c>
      <c r="E291" s="8" t="s">
        <v>1369</v>
      </c>
      <c r="F291" s="9" t="s">
        <v>1370</v>
      </c>
      <c r="G291" s="10">
        <v>45926.0</v>
      </c>
      <c r="H291" s="11" t="s">
        <v>19</v>
      </c>
      <c r="I291" s="11" t="s">
        <v>19</v>
      </c>
      <c r="J291" s="11" t="s">
        <v>19</v>
      </c>
      <c r="K291" s="11" t="s">
        <v>20</v>
      </c>
      <c r="L291" s="11" t="s">
        <v>20</v>
      </c>
      <c r="M291" s="11" t="s">
        <v>21</v>
      </c>
    </row>
    <row r="292">
      <c r="A292" s="6" t="s">
        <v>1315</v>
      </c>
      <c r="B292" s="6" t="s">
        <v>1371</v>
      </c>
      <c r="C292" s="6" t="s">
        <v>1372</v>
      </c>
      <c r="D292" s="7" t="s">
        <v>1373</v>
      </c>
      <c r="E292" s="8" t="s">
        <v>1374</v>
      </c>
      <c r="F292" s="9" t="s">
        <v>26</v>
      </c>
      <c r="G292" s="12" t="s">
        <v>80</v>
      </c>
      <c r="H292" s="13"/>
      <c r="I292" s="13"/>
      <c r="J292" s="13"/>
      <c r="K292" s="13"/>
      <c r="L292" s="13"/>
      <c r="M292" s="11" t="s">
        <v>81</v>
      </c>
    </row>
    <row r="293">
      <c r="A293" s="6" t="s">
        <v>1315</v>
      </c>
      <c r="B293" s="6" t="s">
        <v>1375</v>
      </c>
      <c r="C293" s="6" t="s">
        <v>1376</v>
      </c>
      <c r="D293" s="7" t="s">
        <v>1377</v>
      </c>
      <c r="E293" s="8" t="s">
        <v>1378</v>
      </c>
      <c r="F293" s="9" t="s">
        <v>1379</v>
      </c>
      <c r="G293" s="10">
        <v>45926.0</v>
      </c>
      <c r="H293" s="11" t="s">
        <v>20</v>
      </c>
      <c r="I293" s="11" t="s">
        <v>20</v>
      </c>
      <c r="J293" s="11" t="s">
        <v>20</v>
      </c>
      <c r="M293" s="11" t="s">
        <v>21</v>
      </c>
    </row>
    <row r="294">
      <c r="A294" s="6" t="s">
        <v>1315</v>
      </c>
      <c r="B294" s="6" t="s">
        <v>1380</v>
      </c>
      <c r="C294" s="6" t="s">
        <v>1381</v>
      </c>
      <c r="D294" s="7" t="s">
        <v>1382</v>
      </c>
      <c r="E294" s="8" t="s">
        <v>1383</v>
      </c>
      <c r="F294" s="9" t="s">
        <v>1384</v>
      </c>
      <c r="G294" s="10">
        <v>45926.0</v>
      </c>
      <c r="H294" s="11" t="s">
        <v>19</v>
      </c>
      <c r="I294" s="11" t="s">
        <v>19</v>
      </c>
      <c r="J294" s="11" t="s">
        <v>19</v>
      </c>
      <c r="K294" s="11" t="s">
        <v>20</v>
      </c>
      <c r="L294" s="11" t="s">
        <v>20</v>
      </c>
      <c r="M294" s="11" t="s">
        <v>21</v>
      </c>
    </row>
    <row r="295">
      <c r="A295" s="6" t="s">
        <v>1315</v>
      </c>
      <c r="B295" s="6" t="s">
        <v>1385</v>
      </c>
      <c r="C295" s="6" t="s">
        <v>1386</v>
      </c>
      <c r="D295" s="17" t="s">
        <v>1387</v>
      </c>
      <c r="E295" s="8" t="s">
        <v>1388</v>
      </c>
      <c r="F295" s="9" t="s">
        <v>1389</v>
      </c>
      <c r="G295" s="10">
        <v>45925.0</v>
      </c>
      <c r="H295" s="11" t="s">
        <v>19</v>
      </c>
      <c r="I295" s="11" t="s">
        <v>19</v>
      </c>
      <c r="J295" s="11" t="s">
        <v>20</v>
      </c>
      <c r="K295" s="11" t="s">
        <v>20</v>
      </c>
      <c r="L295" s="11" t="s">
        <v>20</v>
      </c>
      <c r="M295" s="11" t="s">
        <v>21</v>
      </c>
    </row>
    <row r="296">
      <c r="A296" s="6" t="s">
        <v>1315</v>
      </c>
      <c r="B296" s="6" t="s">
        <v>1390</v>
      </c>
      <c r="C296" s="6" t="s">
        <v>1391</v>
      </c>
      <c r="D296" s="9" t="s">
        <v>26</v>
      </c>
      <c r="E296" s="8" t="s">
        <v>1392</v>
      </c>
      <c r="F296" s="9" t="s">
        <v>1393</v>
      </c>
      <c r="G296" s="12" t="s">
        <v>80</v>
      </c>
      <c r="H296" s="13"/>
      <c r="I296" s="13"/>
      <c r="J296" s="13"/>
      <c r="K296" s="13"/>
      <c r="L296" s="13"/>
      <c r="M296" s="11" t="s">
        <v>231</v>
      </c>
    </row>
    <row r="297">
      <c r="A297" s="6" t="s">
        <v>1315</v>
      </c>
      <c r="B297" s="6" t="s">
        <v>1394</v>
      </c>
      <c r="C297" s="6" t="s">
        <v>1395</v>
      </c>
      <c r="D297" s="7" t="s">
        <v>1396</v>
      </c>
      <c r="E297" s="8" t="s">
        <v>1397</v>
      </c>
      <c r="F297" s="9" t="s">
        <v>1398</v>
      </c>
      <c r="G297" s="10">
        <v>45926.0</v>
      </c>
      <c r="H297" s="11" t="s">
        <v>19</v>
      </c>
      <c r="I297" s="11" t="s">
        <v>20</v>
      </c>
      <c r="J297" s="11" t="s">
        <v>20</v>
      </c>
      <c r="K297" s="11" t="s">
        <v>20</v>
      </c>
      <c r="M297" s="11" t="s">
        <v>21</v>
      </c>
    </row>
    <row r="298">
      <c r="A298" s="6" t="s">
        <v>1315</v>
      </c>
      <c r="B298" s="6" t="s">
        <v>1399</v>
      </c>
      <c r="C298" s="6" t="s">
        <v>1400</v>
      </c>
      <c r="D298" s="9" t="s">
        <v>26</v>
      </c>
      <c r="E298" s="6" t="s">
        <v>26</v>
      </c>
      <c r="F298" s="9" t="s">
        <v>1401</v>
      </c>
      <c r="G298" s="12" t="s">
        <v>80</v>
      </c>
      <c r="H298" s="13"/>
      <c r="I298" s="13"/>
      <c r="J298" s="13"/>
      <c r="K298" s="13"/>
      <c r="L298" s="13"/>
      <c r="M298" s="11" t="s">
        <v>231</v>
      </c>
    </row>
    <row r="299">
      <c r="A299" s="6" t="s">
        <v>1315</v>
      </c>
      <c r="B299" s="6" t="s">
        <v>1402</v>
      </c>
      <c r="C299" s="6" t="s">
        <v>1403</v>
      </c>
      <c r="D299" s="7" t="s">
        <v>1404</v>
      </c>
      <c r="E299" s="8" t="s">
        <v>1405</v>
      </c>
      <c r="F299" s="9" t="s">
        <v>1406</v>
      </c>
      <c r="G299" s="10">
        <v>45926.0</v>
      </c>
      <c r="H299" s="11" t="s">
        <v>19</v>
      </c>
      <c r="I299" s="11" t="s">
        <v>20</v>
      </c>
      <c r="J299" s="11" t="s">
        <v>19</v>
      </c>
      <c r="K299" s="11" t="s">
        <v>20</v>
      </c>
      <c r="M299" s="11" t="s">
        <v>21</v>
      </c>
    </row>
    <row r="300">
      <c r="A300" s="6" t="s">
        <v>1315</v>
      </c>
      <c r="B300" s="6" t="s">
        <v>1407</v>
      </c>
      <c r="C300" s="6" t="s">
        <v>1408</v>
      </c>
      <c r="D300" s="7" t="s">
        <v>1409</v>
      </c>
      <c r="E300" s="11" t="s">
        <v>1410</v>
      </c>
      <c r="F300" s="19" t="s">
        <v>1411</v>
      </c>
      <c r="G300" s="10">
        <v>45926.0</v>
      </c>
      <c r="H300" s="11" t="s">
        <v>19</v>
      </c>
      <c r="I300" s="11" t="s">
        <v>20</v>
      </c>
      <c r="J300" s="11" t="s">
        <v>19</v>
      </c>
      <c r="K300" s="11" t="s">
        <v>20</v>
      </c>
      <c r="M300" s="11" t="s">
        <v>21</v>
      </c>
    </row>
    <row r="301">
      <c r="A301" s="6" t="s">
        <v>1315</v>
      </c>
      <c r="B301" s="6" t="s">
        <v>1412</v>
      </c>
      <c r="C301" s="6" t="s">
        <v>1413</v>
      </c>
      <c r="D301" s="7" t="s">
        <v>1414</v>
      </c>
      <c r="E301" s="8" t="s">
        <v>1415</v>
      </c>
      <c r="F301" s="9" t="s">
        <v>26</v>
      </c>
      <c r="G301" s="10">
        <v>45926.0</v>
      </c>
      <c r="H301" s="11" t="s">
        <v>19</v>
      </c>
      <c r="I301" s="11" t="s">
        <v>19</v>
      </c>
      <c r="J301" s="11" t="s">
        <v>20</v>
      </c>
      <c r="K301" s="11" t="s">
        <v>20</v>
      </c>
      <c r="L301" s="11" t="s">
        <v>20</v>
      </c>
      <c r="M301" s="11" t="s">
        <v>21</v>
      </c>
    </row>
    <row r="302">
      <c r="A302" s="6" t="s">
        <v>1315</v>
      </c>
      <c r="B302" s="6" t="s">
        <v>1416</v>
      </c>
      <c r="C302" s="6" t="s">
        <v>1417</v>
      </c>
      <c r="D302" s="7" t="s">
        <v>1418</v>
      </c>
      <c r="E302" s="8" t="s">
        <v>1419</v>
      </c>
      <c r="F302" s="9" t="s">
        <v>1420</v>
      </c>
      <c r="G302" s="10">
        <v>45926.0</v>
      </c>
      <c r="H302" s="11" t="s">
        <v>19</v>
      </c>
      <c r="I302" s="11" t="s">
        <v>19</v>
      </c>
      <c r="J302" s="11" t="s">
        <v>20</v>
      </c>
      <c r="K302" s="11" t="s">
        <v>20</v>
      </c>
      <c r="L302" s="11" t="s">
        <v>20</v>
      </c>
      <c r="M302" s="11" t="s">
        <v>21</v>
      </c>
    </row>
    <row r="303">
      <c r="A303" s="6" t="s">
        <v>1315</v>
      </c>
      <c r="B303" s="6" t="s">
        <v>1421</v>
      </c>
      <c r="C303" s="6" t="s">
        <v>26</v>
      </c>
      <c r="D303" s="7" t="s">
        <v>1422</v>
      </c>
      <c r="E303" s="8" t="s">
        <v>1423</v>
      </c>
      <c r="F303" s="9" t="s">
        <v>1424</v>
      </c>
      <c r="G303" s="10">
        <v>45926.0</v>
      </c>
      <c r="H303" s="11" t="s">
        <v>19</v>
      </c>
      <c r="I303" s="11" t="s">
        <v>19</v>
      </c>
      <c r="J303" s="11" t="s">
        <v>19</v>
      </c>
      <c r="K303" s="11" t="s">
        <v>20</v>
      </c>
      <c r="L303" s="11" t="s">
        <v>20</v>
      </c>
      <c r="M303" s="11" t="s">
        <v>21</v>
      </c>
    </row>
    <row r="304">
      <c r="A304" s="6" t="s">
        <v>1315</v>
      </c>
      <c r="B304" s="11" t="s">
        <v>1425</v>
      </c>
      <c r="C304" s="6" t="s">
        <v>1426</v>
      </c>
      <c r="D304" s="17" t="s">
        <v>1427</v>
      </c>
      <c r="E304" s="21" t="s">
        <v>1428</v>
      </c>
      <c r="F304" s="9" t="s">
        <v>26</v>
      </c>
      <c r="G304" s="10">
        <v>45926.0</v>
      </c>
      <c r="H304" s="11" t="s">
        <v>19</v>
      </c>
      <c r="I304" s="11" t="s">
        <v>19</v>
      </c>
      <c r="J304" s="11" t="s">
        <v>19</v>
      </c>
      <c r="K304" s="11" t="s">
        <v>20</v>
      </c>
      <c r="L304" s="11" t="s">
        <v>20</v>
      </c>
      <c r="M304" s="11" t="s">
        <v>21</v>
      </c>
    </row>
    <row r="305">
      <c r="A305" s="6" t="s">
        <v>1315</v>
      </c>
      <c r="B305" s="6" t="s">
        <v>51</v>
      </c>
      <c r="C305" s="6" t="s">
        <v>1429</v>
      </c>
      <c r="D305" s="7" t="s">
        <v>1430</v>
      </c>
      <c r="E305" s="6" t="s">
        <v>26</v>
      </c>
      <c r="F305" s="9" t="s">
        <v>1431</v>
      </c>
      <c r="G305" s="12" t="s">
        <v>80</v>
      </c>
      <c r="H305" s="13"/>
      <c r="I305" s="13"/>
      <c r="J305" s="13"/>
      <c r="K305" s="13"/>
      <c r="L305" s="13"/>
      <c r="M305" s="11" t="s">
        <v>81</v>
      </c>
    </row>
    <row r="306">
      <c r="A306" s="6" t="s">
        <v>1315</v>
      </c>
      <c r="B306" s="6" t="s">
        <v>1432</v>
      </c>
      <c r="C306" s="6" t="s">
        <v>1433</v>
      </c>
      <c r="D306" s="7" t="s">
        <v>1434</v>
      </c>
      <c r="E306" s="8" t="s">
        <v>1435</v>
      </c>
      <c r="F306" s="9" t="s">
        <v>1436</v>
      </c>
      <c r="G306" s="10">
        <v>45926.0</v>
      </c>
      <c r="H306" s="11" t="s">
        <v>19</v>
      </c>
      <c r="I306" s="11" t="s">
        <v>20</v>
      </c>
      <c r="J306" s="11" t="s">
        <v>20</v>
      </c>
      <c r="K306" s="11" t="s">
        <v>20</v>
      </c>
      <c r="M306" s="11" t="s">
        <v>21</v>
      </c>
    </row>
    <row r="307">
      <c r="A307" s="6" t="s">
        <v>1315</v>
      </c>
      <c r="B307" s="6" t="s">
        <v>1437</v>
      </c>
      <c r="C307" s="6" t="s">
        <v>1438</v>
      </c>
      <c r="D307" s="7" t="s">
        <v>1439</v>
      </c>
      <c r="E307" s="8" t="s">
        <v>1440</v>
      </c>
      <c r="F307" s="9" t="s">
        <v>1441</v>
      </c>
      <c r="G307" s="10">
        <v>45926.0</v>
      </c>
      <c r="H307" s="11" t="s">
        <v>19</v>
      </c>
      <c r="I307" s="11" t="s">
        <v>19</v>
      </c>
      <c r="J307" s="11" t="s">
        <v>19</v>
      </c>
      <c r="K307" s="11" t="s">
        <v>20</v>
      </c>
      <c r="L307" s="11" t="s">
        <v>20</v>
      </c>
      <c r="M307" s="11" t="s">
        <v>21</v>
      </c>
    </row>
    <row r="308">
      <c r="A308" s="6" t="s">
        <v>1315</v>
      </c>
      <c r="B308" s="6" t="s">
        <v>1442</v>
      </c>
      <c r="C308" s="6" t="s">
        <v>1443</v>
      </c>
      <c r="D308" s="7" t="s">
        <v>1444</v>
      </c>
      <c r="E308" s="8" t="s">
        <v>1445</v>
      </c>
      <c r="F308" s="9" t="s">
        <v>1446</v>
      </c>
      <c r="G308" s="10">
        <v>45926.0</v>
      </c>
      <c r="H308" s="11" t="s">
        <v>19</v>
      </c>
      <c r="I308" s="11" t="s">
        <v>19</v>
      </c>
      <c r="J308" s="11" t="s">
        <v>20</v>
      </c>
      <c r="K308" s="11" t="s">
        <v>20</v>
      </c>
      <c r="L308" s="11" t="s">
        <v>20</v>
      </c>
      <c r="M308" s="11" t="s">
        <v>21</v>
      </c>
    </row>
    <row r="309">
      <c r="A309" s="6" t="s">
        <v>1315</v>
      </c>
      <c r="B309" s="6" t="s">
        <v>1447</v>
      </c>
      <c r="C309" s="6" t="s">
        <v>1448</v>
      </c>
      <c r="D309" s="7" t="s">
        <v>1449</v>
      </c>
      <c r="E309" s="6" t="s">
        <v>26</v>
      </c>
      <c r="F309" s="9" t="s">
        <v>1450</v>
      </c>
      <c r="G309" s="10">
        <v>45926.0</v>
      </c>
      <c r="H309" s="11" t="s">
        <v>19</v>
      </c>
      <c r="I309" s="11" t="s">
        <v>19</v>
      </c>
      <c r="J309" s="11" t="s">
        <v>20</v>
      </c>
      <c r="K309" s="11" t="s">
        <v>20</v>
      </c>
      <c r="L309" s="11" t="s">
        <v>20</v>
      </c>
      <c r="M309" s="11" t="s">
        <v>21</v>
      </c>
    </row>
    <row r="310">
      <c r="A310" s="6" t="s">
        <v>1315</v>
      </c>
      <c r="B310" s="6" t="s">
        <v>1451</v>
      </c>
      <c r="C310" s="6" t="s">
        <v>1452</v>
      </c>
      <c r="D310" s="7" t="s">
        <v>1453</v>
      </c>
      <c r="E310" s="8" t="s">
        <v>1454</v>
      </c>
      <c r="F310" s="9" t="s">
        <v>26</v>
      </c>
      <c r="G310" s="10">
        <v>45926.0</v>
      </c>
      <c r="H310" s="11" t="s">
        <v>20</v>
      </c>
      <c r="I310" s="11" t="s">
        <v>20</v>
      </c>
      <c r="J310" s="11" t="s">
        <v>20</v>
      </c>
      <c r="M310" s="11" t="s">
        <v>21</v>
      </c>
    </row>
    <row r="311">
      <c r="A311" s="6" t="s">
        <v>1315</v>
      </c>
      <c r="B311" s="6" t="s">
        <v>1455</v>
      </c>
      <c r="C311" s="6" t="s">
        <v>1456</v>
      </c>
      <c r="D311" s="7" t="s">
        <v>1457</v>
      </c>
      <c r="E311" s="6" t="s">
        <v>26</v>
      </c>
      <c r="F311" s="9" t="s">
        <v>1458</v>
      </c>
      <c r="G311" s="10">
        <v>45926.0</v>
      </c>
      <c r="H311" s="11" t="s">
        <v>19</v>
      </c>
      <c r="I311" s="11" t="s">
        <v>20</v>
      </c>
      <c r="J311" s="11" t="s">
        <v>19</v>
      </c>
      <c r="K311" s="11" t="s">
        <v>20</v>
      </c>
      <c r="M311" s="11" t="s">
        <v>21</v>
      </c>
    </row>
    <row r="312">
      <c r="A312" s="6" t="s">
        <v>1315</v>
      </c>
      <c r="B312" s="6" t="s">
        <v>1459</v>
      </c>
      <c r="C312" s="6" t="s">
        <v>1460</v>
      </c>
      <c r="D312" s="9" t="s">
        <v>26</v>
      </c>
      <c r="E312" s="8" t="s">
        <v>1461</v>
      </c>
      <c r="F312" s="9" t="s">
        <v>26</v>
      </c>
      <c r="G312" s="12" t="s">
        <v>80</v>
      </c>
      <c r="H312" s="13"/>
      <c r="I312" s="13"/>
      <c r="J312" s="13"/>
      <c r="K312" s="13"/>
      <c r="L312" s="13"/>
      <c r="M312" s="11" t="s">
        <v>231</v>
      </c>
    </row>
    <row r="313">
      <c r="A313" s="6" t="s">
        <v>1315</v>
      </c>
      <c r="B313" s="6" t="s">
        <v>1462</v>
      </c>
      <c r="C313" s="6" t="s">
        <v>1463</v>
      </c>
      <c r="D313" s="7" t="s">
        <v>1464</v>
      </c>
      <c r="E313" s="8" t="s">
        <v>1465</v>
      </c>
      <c r="F313" s="9" t="s">
        <v>1466</v>
      </c>
      <c r="G313" s="10">
        <v>45926.0</v>
      </c>
      <c r="H313" s="11" t="s">
        <v>19</v>
      </c>
      <c r="I313" s="11" t="s">
        <v>19</v>
      </c>
      <c r="J313" s="11" t="s">
        <v>19</v>
      </c>
      <c r="K313" s="11" t="s">
        <v>20</v>
      </c>
      <c r="L313" s="11" t="s">
        <v>20</v>
      </c>
      <c r="M313" s="11" t="s">
        <v>21</v>
      </c>
    </row>
    <row r="314">
      <c r="A314" s="6" t="s">
        <v>1315</v>
      </c>
      <c r="B314" s="6" t="s">
        <v>1467</v>
      </c>
      <c r="C314" s="6" t="s">
        <v>1468</v>
      </c>
      <c r="D314" s="7" t="s">
        <v>1469</v>
      </c>
      <c r="E314" s="8" t="s">
        <v>1470</v>
      </c>
      <c r="F314" s="9" t="s">
        <v>1471</v>
      </c>
      <c r="G314" s="10">
        <v>45926.0</v>
      </c>
      <c r="H314" s="11" t="s">
        <v>19</v>
      </c>
      <c r="I314" s="11" t="s">
        <v>20</v>
      </c>
      <c r="J314" s="11" t="s">
        <v>20</v>
      </c>
      <c r="K314" s="11" t="s">
        <v>20</v>
      </c>
      <c r="M314" s="11" t="s">
        <v>21</v>
      </c>
    </row>
    <row r="315">
      <c r="A315" s="6" t="s">
        <v>1315</v>
      </c>
      <c r="B315" s="6" t="s">
        <v>1472</v>
      </c>
      <c r="C315" s="6" t="s">
        <v>1473</v>
      </c>
      <c r="D315" s="7" t="s">
        <v>1474</v>
      </c>
      <c r="E315" s="6" t="s">
        <v>26</v>
      </c>
      <c r="F315" s="9" t="s">
        <v>26</v>
      </c>
      <c r="G315" s="10">
        <v>45926.0</v>
      </c>
      <c r="H315" s="11" t="s">
        <v>20</v>
      </c>
      <c r="I315" s="11" t="s">
        <v>20</v>
      </c>
      <c r="J315" s="11" t="s">
        <v>20</v>
      </c>
      <c r="M315" s="11" t="s">
        <v>21</v>
      </c>
    </row>
    <row r="316">
      <c r="A316" s="6" t="s">
        <v>1315</v>
      </c>
      <c r="B316" s="6" t="s">
        <v>1475</v>
      </c>
      <c r="C316" s="6" t="s">
        <v>1476</v>
      </c>
      <c r="D316" s="17" t="s">
        <v>1477</v>
      </c>
      <c r="E316" s="8" t="s">
        <v>1478</v>
      </c>
      <c r="F316" s="9" t="s">
        <v>1479</v>
      </c>
      <c r="G316" s="10">
        <v>45926.0</v>
      </c>
      <c r="H316" s="11" t="s">
        <v>19</v>
      </c>
      <c r="I316" s="11" t="s">
        <v>20</v>
      </c>
      <c r="J316" s="11" t="s">
        <v>19</v>
      </c>
      <c r="K316" s="11" t="s">
        <v>20</v>
      </c>
      <c r="M316" s="11" t="s">
        <v>21</v>
      </c>
    </row>
    <row r="317">
      <c r="A317" s="6" t="s">
        <v>1315</v>
      </c>
      <c r="B317" s="6" t="s">
        <v>429</v>
      </c>
      <c r="C317" s="6" t="s">
        <v>1480</v>
      </c>
      <c r="D317" s="7" t="s">
        <v>1481</v>
      </c>
      <c r="E317" s="8" t="s">
        <v>1482</v>
      </c>
      <c r="F317" s="9" t="s">
        <v>1483</v>
      </c>
      <c r="G317" s="10">
        <v>45926.0</v>
      </c>
      <c r="H317" s="11" t="s">
        <v>19</v>
      </c>
      <c r="I317" s="11" t="s">
        <v>20</v>
      </c>
      <c r="J317" s="11" t="s">
        <v>19</v>
      </c>
      <c r="K317" s="11" t="s">
        <v>20</v>
      </c>
      <c r="M317" s="11" t="s">
        <v>21</v>
      </c>
    </row>
    <row r="318">
      <c r="A318" s="6" t="s">
        <v>1315</v>
      </c>
      <c r="B318" s="6" t="s">
        <v>1484</v>
      </c>
      <c r="C318" s="6" t="s">
        <v>1485</v>
      </c>
      <c r="D318" s="7" t="s">
        <v>1486</v>
      </c>
      <c r="E318" s="8" t="s">
        <v>1487</v>
      </c>
      <c r="F318" s="9" t="s">
        <v>1488</v>
      </c>
      <c r="G318" s="10">
        <v>45926.0</v>
      </c>
      <c r="H318" s="11" t="s">
        <v>19</v>
      </c>
      <c r="I318" s="11" t="s">
        <v>20</v>
      </c>
      <c r="J318" s="11" t="s">
        <v>19</v>
      </c>
      <c r="K318" s="11" t="s">
        <v>20</v>
      </c>
      <c r="M318" s="11" t="s">
        <v>21</v>
      </c>
    </row>
    <row r="319">
      <c r="A319" s="6" t="s">
        <v>1315</v>
      </c>
      <c r="B319" s="6" t="s">
        <v>1489</v>
      </c>
      <c r="C319" s="6" t="s">
        <v>26</v>
      </c>
      <c r="D319" s="9" t="s">
        <v>26</v>
      </c>
      <c r="E319" s="6" t="s">
        <v>26</v>
      </c>
      <c r="F319" s="9" t="s">
        <v>26</v>
      </c>
      <c r="G319" s="12" t="s">
        <v>80</v>
      </c>
      <c r="H319" s="13"/>
      <c r="I319" s="13"/>
      <c r="J319" s="13"/>
      <c r="K319" s="13"/>
      <c r="L319" s="13"/>
      <c r="M319" s="11" t="s">
        <v>231</v>
      </c>
    </row>
    <row r="320">
      <c r="A320" s="6" t="s">
        <v>1315</v>
      </c>
      <c r="B320" s="6" t="s">
        <v>1490</v>
      </c>
      <c r="C320" s="6" t="s">
        <v>1491</v>
      </c>
      <c r="D320" s="9" t="s">
        <v>26</v>
      </c>
      <c r="E320" s="8" t="s">
        <v>1492</v>
      </c>
      <c r="F320" s="9" t="s">
        <v>1493</v>
      </c>
      <c r="G320" s="12" t="s">
        <v>80</v>
      </c>
      <c r="H320" s="13"/>
      <c r="I320" s="13"/>
      <c r="J320" s="13"/>
      <c r="K320" s="13"/>
      <c r="L320" s="13"/>
      <c r="M320" s="11" t="s">
        <v>231</v>
      </c>
    </row>
    <row r="321">
      <c r="A321" s="6" t="s">
        <v>1315</v>
      </c>
      <c r="B321" s="6" t="s">
        <v>1494</v>
      </c>
      <c r="C321" s="6" t="s">
        <v>1495</v>
      </c>
      <c r="D321" s="7" t="s">
        <v>1496</v>
      </c>
      <c r="E321" s="8" t="s">
        <v>1497</v>
      </c>
      <c r="F321" s="9" t="s">
        <v>1498</v>
      </c>
      <c r="G321" s="10">
        <v>45926.0</v>
      </c>
      <c r="H321" s="11" t="s">
        <v>19</v>
      </c>
      <c r="I321" s="11" t="s">
        <v>20</v>
      </c>
      <c r="J321" s="11" t="s">
        <v>19</v>
      </c>
      <c r="K321" s="11" t="s">
        <v>20</v>
      </c>
      <c r="M321" s="11" t="s">
        <v>21</v>
      </c>
    </row>
    <row r="322">
      <c r="A322" s="6" t="s">
        <v>1315</v>
      </c>
      <c r="B322" s="6" t="s">
        <v>1499</v>
      </c>
      <c r="C322" s="6" t="s">
        <v>1500</v>
      </c>
      <c r="D322" s="7" t="s">
        <v>1501</v>
      </c>
      <c r="E322" s="8" t="s">
        <v>1502</v>
      </c>
      <c r="F322" s="9" t="s">
        <v>1503</v>
      </c>
      <c r="G322" s="10">
        <v>45926.0</v>
      </c>
      <c r="H322" s="11" t="s">
        <v>19</v>
      </c>
      <c r="I322" s="11" t="s">
        <v>20</v>
      </c>
      <c r="J322" s="11" t="s">
        <v>20</v>
      </c>
      <c r="K322" s="11" t="s">
        <v>20</v>
      </c>
      <c r="M322" s="11" t="s">
        <v>21</v>
      </c>
    </row>
    <row r="323">
      <c r="A323" s="6" t="s">
        <v>1315</v>
      </c>
      <c r="B323" s="6" t="s">
        <v>266</v>
      </c>
      <c r="C323" s="6" t="s">
        <v>1504</v>
      </c>
      <c r="D323" s="7" t="s">
        <v>1505</v>
      </c>
      <c r="E323" s="8" t="s">
        <v>1506</v>
      </c>
      <c r="F323" s="9" t="s">
        <v>1507</v>
      </c>
      <c r="G323" s="10">
        <v>45926.0</v>
      </c>
      <c r="H323" s="11" t="s">
        <v>19</v>
      </c>
      <c r="I323" s="11" t="s">
        <v>20</v>
      </c>
      <c r="J323" s="11" t="s">
        <v>20</v>
      </c>
      <c r="K323" s="11" t="s">
        <v>20</v>
      </c>
      <c r="M323" s="11" t="s">
        <v>21</v>
      </c>
    </row>
    <row r="324">
      <c r="A324" s="6" t="s">
        <v>1315</v>
      </c>
      <c r="B324" s="6" t="s">
        <v>170</v>
      </c>
      <c r="C324" s="6" t="s">
        <v>1508</v>
      </c>
      <c r="D324" s="7" t="s">
        <v>1509</v>
      </c>
      <c r="E324" s="8" t="s">
        <v>1510</v>
      </c>
      <c r="F324" s="9" t="s">
        <v>26</v>
      </c>
      <c r="G324" s="10">
        <v>45926.0</v>
      </c>
      <c r="H324" s="11" t="s">
        <v>19</v>
      </c>
      <c r="I324" s="11" t="s">
        <v>20</v>
      </c>
      <c r="J324" s="11" t="s">
        <v>19</v>
      </c>
      <c r="K324" s="11" t="s">
        <v>20</v>
      </c>
      <c r="M324" s="11" t="s">
        <v>21</v>
      </c>
    </row>
    <row r="325">
      <c r="A325" s="6" t="s">
        <v>1511</v>
      </c>
      <c r="B325" s="6" t="s">
        <v>1512</v>
      </c>
      <c r="C325" s="6" t="s">
        <v>1513</v>
      </c>
      <c r="D325" s="7" t="s">
        <v>1514</v>
      </c>
      <c r="E325" s="8" t="s">
        <v>1515</v>
      </c>
      <c r="F325" s="9" t="s">
        <v>1516</v>
      </c>
      <c r="G325" s="10">
        <v>45926.0</v>
      </c>
      <c r="H325" s="11" t="s">
        <v>19</v>
      </c>
      <c r="I325" s="11" t="s">
        <v>19</v>
      </c>
      <c r="J325" s="11" t="s">
        <v>20</v>
      </c>
      <c r="K325" s="11" t="s">
        <v>20</v>
      </c>
      <c r="L325" s="11" t="s">
        <v>20</v>
      </c>
      <c r="M325" s="11" t="s">
        <v>21</v>
      </c>
    </row>
    <row r="326">
      <c r="A326" s="6" t="s">
        <v>1511</v>
      </c>
      <c r="B326" s="6" t="s">
        <v>1517</v>
      </c>
      <c r="C326" s="6" t="s">
        <v>1518</v>
      </c>
      <c r="D326" s="17" t="s">
        <v>1519</v>
      </c>
      <c r="E326" s="8" t="s">
        <v>1520</v>
      </c>
      <c r="F326" s="9" t="s">
        <v>1521</v>
      </c>
      <c r="G326" s="10">
        <v>45926.0</v>
      </c>
      <c r="H326" s="11" t="s">
        <v>19</v>
      </c>
      <c r="I326" s="11" t="s">
        <v>20</v>
      </c>
      <c r="J326" s="11" t="s">
        <v>19</v>
      </c>
      <c r="K326" s="11" t="s">
        <v>20</v>
      </c>
      <c r="M326" s="11" t="s">
        <v>21</v>
      </c>
    </row>
    <row r="327">
      <c r="A327" s="6" t="s">
        <v>1511</v>
      </c>
      <c r="B327" s="6" t="s">
        <v>1522</v>
      </c>
      <c r="C327" s="6" t="s">
        <v>1523</v>
      </c>
      <c r="D327" s="7" t="s">
        <v>1524</v>
      </c>
      <c r="E327" s="8" t="s">
        <v>1525</v>
      </c>
      <c r="F327" s="9" t="s">
        <v>1526</v>
      </c>
      <c r="G327" s="10">
        <v>45926.0</v>
      </c>
      <c r="H327" s="11" t="s">
        <v>19</v>
      </c>
      <c r="I327" s="11" t="s">
        <v>19</v>
      </c>
      <c r="J327" s="11" t="s">
        <v>19</v>
      </c>
      <c r="K327" s="11" t="s">
        <v>19</v>
      </c>
      <c r="L327" s="11" t="s">
        <v>20</v>
      </c>
      <c r="M327" s="11" t="s">
        <v>21</v>
      </c>
    </row>
    <row r="328">
      <c r="A328" s="6" t="s">
        <v>1511</v>
      </c>
      <c r="B328" s="6" t="s">
        <v>1527</v>
      </c>
      <c r="C328" s="6" t="s">
        <v>26</v>
      </c>
      <c r="D328" s="9" t="s">
        <v>26</v>
      </c>
      <c r="E328" s="6" t="s">
        <v>26</v>
      </c>
      <c r="F328" s="9" t="s">
        <v>26</v>
      </c>
      <c r="G328" s="12" t="s">
        <v>80</v>
      </c>
      <c r="H328" s="13"/>
      <c r="I328" s="13"/>
      <c r="J328" s="13"/>
      <c r="K328" s="13"/>
      <c r="L328" s="13"/>
      <c r="M328" s="11" t="s">
        <v>231</v>
      </c>
    </row>
    <row r="329">
      <c r="A329" s="6" t="s">
        <v>1511</v>
      </c>
      <c r="B329" s="6" t="s">
        <v>1528</v>
      </c>
      <c r="C329" s="6" t="s">
        <v>1529</v>
      </c>
      <c r="D329" s="7" t="s">
        <v>1530</v>
      </c>
      <c r="E329" s="8" t="s">
        <v>1531</v>
      </c>
      <c r="F329" s="9" t="s">
        <v>1532</v>
      </c>
      <c r="G329" s="10">
        <v>45926.0</v>
      </c>
      <c r="H329" s="11" t="s">
        <v>19</v>
      </c>
      <c r="I329" s="11" t="s">
        <v>20</v>
      </c>
      <c r="J329" s="11" t="s">
        <v>20</v>
      </c>
      <c r="K329" s="11" t="s">
        <v>20</v>
      </c>
      <c r="M329" s="11" t="s">
        <v>21</v>
      </c>
    </row>
    <row r="330">
      <c r="A330" s="6" t="s">
        <v>1511</v>
      </c>
      <c r="B330" s="6" t="s">
        <v>1533</v>
      </c>
      <c r="C330" s="6" t="s">
        <v>1534</v>
      </c>
      <c r="D330" s="7" t="s">
        <v>1535</v>
      </c>
      <c r="E330" s="8" t="s">
        <v>1536</v>
      </c>
      <c r="F330" s="9" t="s">
        <v>1537</v>
      </c>
      <c r="G330" s="10">
        <v>45926.0</v>
      </c>
      <c r="H330" s="11" t="s">
        <v>19</v>
      </c>
      <c r="I330" s="11" t="s">
        <v>20</v>
      </c>
      <c r="J330" s="11" t="s">
        <v>20</v>
      </c>
      <c r="K330" s="11" t="s">
        <v>20</v>
      </c>
      <c r="M330" s="11" t="s">
        <v>21</v>
      </c>
    </row>
    <row r="331">
      <c r="A331" s="6" t="s">
        <v>1511</v>
      </c>
      <c r="B331" s="6" t="s">
        <v>1538</v>
      </c>
      <c r="C331" s="6" t="s">
        <v>1539</v>
      </c>
      <c r="D331" s="7" t="s">
        <v>1540</v>
      </c>
      <c r="E331" s="8" t="s">
        <v>1541</v>
      </c>
      <c r="F331" s="9" t="s">
        <v>1542</v>
      </c>
      <c r="G331" s="10">
        <v>45926.0</v>
      </c>
      <c r="H331" s="11" t="s">
        <v>19</v>
      </c>
      <c r="I331" s="11" t="s">
        <v>19</v>
      </c>
      <c r="J331" s="11" t="s">
        <v>19</v>
      </c>
      <c r="K331" s="11" t="s">
        <v>20</v>
      </c>
      <c r="L331" s="11" t="s">
        <v>19</v>
      </c>
      <c r="M331" s="11" t="s">
        <v>21</v>
      </c>
    </row>
    <row r="332">
      <c r="A332" s="6" t="s">
        <v>1511</v>
      </c>
      <c r="B332" s="6" t="s">
        <v>1543</v>
      </c>
      <c r="C332" s="6" t="s">
        <v>1544</v>
      </c>
      <c r="D332" s="7" t="s">
        <v>1545</v>
      </c>
      <c r="E332" s="8" t="s">
        <v>1546</v>
      </c>
      <c r="F332" s="9" t="s">
        <v>1547</v>
      </c>
      <c r="G332" s="10">
        <v>45926.0</v>
      </c>
      <c r="H332" s="11" t="s">
        <v>19</v>
      </c>
      <c r="I332" s="11" t="s">
        <v>20</v>
      </c>
      <c r="J332" s="11" t="s">
        <v>20</v>
      </c>
      <c r="K332" s="11" t="s">
        <v>20</v>
      </c>
      <c r="M332" s="11" t="s">
        <v>21</v>
      </c>
    </row>
    <row r="333">
      <c r="A333" s="6" t="s">
        <v>1511</v>
      </c>
      <c r="B333" s="6" t="s">
        <v>1548</v>
      </c>
      <c r="C333" s="6" t="s">
        <v>1549</v>
      </c>
      <c r="D333" s="7" t="s">
        <v>1550</v>
      </c>
      <c r="E333" s="8" t="s">
        <v>1551</v>
      </c>
      <c r="F333" s="9" t="s">
        <v>1552</v>
      </c>
      <c r="G333" s="10">
        <v>45926.0</v>
      </c>
      <c r="H333" s="11" t="s">
        <v>19</v>
      </c>
      <c r="I333" s="11" t="s">
        <v>19</v>
      </c>
      <c r="J333" s="11" t="s">
        <v>19</v>
      </c>
      <c r="K333" s="11" t="s">
        <v>20</v>
      </c>
      <c r="L333" s="11" t="s">
        <v>20</v>
      </c>
      <c r="M333" s="11" t="s">
        <v>21</v>
      </c>
    </row>
    <row r="334">
      <c r="A334" s="6" t="s">
        <v>1511</v>
      </c>
      <c r="B334" s="6" t="s">
        <v>1553</v>
      </c>
      <c r="C334" s="6" t="s">
        <v>1554</v>
      </c>
      <c r="D334" s="7" t="s">
        <v>1555</v>
      </c>
      <c r="E334" s="8" t="s">
        <v>1556</v>
      </c>
      <c r="F334" s="9" t="s">
        <v>26</v>
      </c>
      <c r="G334" s="10">
        <v>45926.0</v>
      </c>
      <c r="H334" s="11" t="s">
        <v>20</v>
      </c>
      <c r="I334" s="11" t="s">
        <v>20</v>
      </c>
      <c r="J334" s="11" t="s">
        <v>20</v>
      </c>
      <c r="M334" s="11" t="s">
        <v>21</v>
      </c>
    </row>
    <row r="335">
      <c r="A335" s="6" t="s">
        <v>1511</v>
      </c>
      <c r="B335" s="6" t="s">
        <v>1557</v>
      </c>
      <c r="C335" s="6" t="s">
        <v>1558</v>
      </c>
      <c r="D335" s="7" t="s">
        <v>1559</v>
      </c>
      <c r="E335" s="8" t="s">
        <v>1560</v>
      </c>
      <c r="F335" s="9" t="s">
        <v>1561</v>
      </c>
      <c r="G335" s="10">
        <v>45926.0</v>
      </c>
      <c r="H335" s="11" t="s">
        <v>19</v>
      </c>
      <c r="I335" s="11" t="s">
        <v>20</v>
      </c>
      <c r="J335" s="11" t="s">
        <v>19</v>
      </c>
      <c r="K335" s="11" t="s">
        <v>20</v>
      </c>
      <c r="M335" s="11" t="s">
        <v>21</v>
      </c>
    </row>
    <row r="336">
      <c r="A336" s="6" t="s">
        <v>1511</v>
      </c>
      <c r="B336" s="6" t="s">
        <v>793</v>
      </c>
      <c r="C336" s="6" t="s">
        <v>1562</v>
      </c>
      <c r="D336" s="7" t="s">
        <v>1563</v>
      </c>
      <c r="E336" s="8" t="s">
        <v>1564</v>
      </c>
      <c r="F336" s="9" t="s">
        <v>1565</v>
      </c>
      <c r="G336" s="10">
        <v>45926.0</v>
      </c>
      <c r="H336" s="11" t="s">
        <v>19</v>
      </c>
      <c r="I336" s="11" t="s">
        <v>20</v>
      </c>
      <c r="J336" s="11" t="s">
        <v>19</v>
      </c>
      <c r="K336" s="11" t="s">
        <v>20</v>
      </c>
      <c r="M336" s="11" t="s">
        <v>21</v>
      </c>
    </row>
    <row r="337">
      <c r="A337" s="6" t="s">
        <v>1511</v>
      </c>
      <c r="B337" s="6" t="s">
        <v>1566</v>
      </c>
      <c r="C337" s="6" t="s">
        <v>1567</v>
      </c>
      <c r="D337" s="7" t="s">
        <v>1568</v>
      </c>
      <c r="E337" s="8" t="s">
        <v>1569</v>
      </c>
      <c r="F337" s="9" t="s">
        <v>1570</v>
      </c>
      <c r="G337" s="10">
        <v>45926.0</v>
      </c>
      <c r="H337" s="11" t="s">
        <v>19</v>
      </c>
      <c r="I337" s="11" t="s">
        <v>19</v>
      </c>
      <c r="J337" s="11" t="s">
        <v>19</v>
      </c>
      <c r="K337" s="11" t="s">
        <v>20</v>
      </c>
      <c r="L337" s="11" t="s">
        <v>20</v>
      </c>
      <c r="M337" s="11" t="s">
        <v>21</v>
      </c>
    </row>
    <row r="338">
      <c r="A338" s="6" t="s">
        <v>1511</v>
      </c>
      <c r="B338" s="6" t="s">
        <v>1571</v>
      </c>
      <c r="C338" s="6" t="s">
        <v>1572</v>
      </c>
      <c r="D338" s="7" t="s">
        <v>1573</v>
      </c>
      <c r="E338" s="8" t="s">
        <v>1574</v>
      </c>
      <c r="F338" s="9" t="s">
        <v>1575</v>
      </c>
      <c r="G338" s="10">
        <v>45926.0</v>
      </c>
      <c r="H338" s="11" t="s">
        <v>19</v>
      </c>
      <c r="I338" s="11" t="s">
        <v>20</v>
      </c>
      <c r="J338" s="11" t="s">
        <v>20</v>
      </c>
      <c r="K338" s="11" t="s">
        <v>20</v>
      </c>
      <c r="M338" s="11" t="s">
        <v>21</v>
      </c>
    </row>
    <row r="339">
      <c r="A339" s="6" t="s">
        <v>1511</v>
      </c>
      <c r="B339" s="6" t="s">
        <v>1576</v>
      </c>
      <c r="C339" s="6" t="s">
        <v>1577</v>
      </c>
      <c r="D339" s="7" t="s">
        <v>1578</v>
      </c>
      <c r="E339" s="8" t="s">
        <v>1579</v>
      </c>
      <c r="F339" s="9" t="s">
        <v>1580</v>
      </c>
      <c r="G339" s="10">
        <v>45926.0</v>
      </c>
      <c r="H339" s="11" t="s">
        <v>19</v>
      </c>
      <c r="I339" s="11" t="s">
        <v>20</v>
      </c>
      <c r="J339" s="11" t="s">
        <v>19</v>
      </c>
      <c r="K339" s="11" t="s">
        <v>20</v>
      </c>
      <c r="M339" s="11" t="s">
        <v>21</v>
      </c>
    </row>
    <row r="340">
      <c r="A340" s="6" t="s">
        <v>1511</v>
      </c>
      <c r="B340" s="6" t="s">
        <v>1581</v>
      </c>
      <c r="C340" s="6" t="s">
        <v>26</v>
      </c>
      <c r="D340" s="7" t="s">
        <v>1582</v>
      </c>
      <c r="E340" s="8" t="s">
        <v>1583</v>
      </c>
      <c r="F340" s="9" t="s">
        <v>1584</v>
      </c>
      <c r="G340" s="10">
        <v>45926.0</v>
      </c>
      <c r="H340" s="11" t="s">
        <v>19</v>
      </c>
      <c r="I340" s="11" t="s">
        <v>20</v>
      </c>
      <c r="J340" s="11" t="s">
        <v>19</v>
      </c>
      <c r="K340" s="11" t="s">
        <v>20</v>
      </c>
      <c r="M340" s="11" t="s">
        <v>21</v>
      </c>
    </row>
    <row r="341">
      <c r="A341" s="6" t="s">
        <v>1511</v>
      </c>
      <c r="B341" s="6" t="s">
        <v>696</v>
      </c>
      <c r="C341" s="6" t="s">
        <v>1585</v>
      </c>
      <c r="D341" s="9" t="s">
        <v>26</v>
      </c>
      <c r="E341" s="8" t="s">
        <v>1586</v>
      </c>
      <c r="F341" s="9" t="s">
        <v>26</v>
      </c>
      <c r="G341" s="12" t="s">
        <v>80</v>
      </c>
      <c r="H341" s="13"/>
      <c r="I341" s="13"/>
      <c r="J341" s="13"/>
      <c r="K341" s="13"/>
      <c r="L341" s="13"/>
      <c r="M341" s="11" t="s">
        <v>231</v>
      </c>
    </row>
    <row r="342">
      <c r="A342" s="6" t="s">
        <v>1511</v>
      </c>
      <c r="B342" s="6" t="s">
        <v>1587</v>
      </c>
      <c r="C342" s="6" t="s">
        <v>1588</v>
      </c>
      <c r="D342" s="7" t="s">
        <v>1589</v>
      </c>
      <c r="E342" s="8" t="s">
        <v>1590</v>
      </c>
      <c r="F342" s="9" t="s">
        <v>1591</v>
      </c>
      <c r="G342" s="10">
        <v>45926.0</v>
      </c>
      <c r="H342" s="11" t="s">
        <v>19</v>
      </c>
      <c r="I342" s="11" t="s">
        <v>20</v>
      </c>
      <c r="J342" s="11" t="s">
        <v>19</v>
      </c>
      <c r="K342" s="11" t="s">
        <v>20</v>
      </c>
      <c r="M342" s="11" t="s">
        <v>21</v>
      </c>
    </row>
    <row r="343">
      <c r="A343" s="6" t="s">
        <v>1592</v>
      </c>
      <c r="B343" s="6" t="s">
        <v>1593</v>
      </c>
      <c r="C343" s="6" t="s">
        <v>1594</v>
      </c>
      <c r="D343" s="7" t="s">
        <v>1595</v>
      </c>
      <c r="E343" s="8" t="s">
        <v>1596</v>
      </c>
      <c r="F343" s="9" t="s">
        <v>1597</v>
      </c>
      <c r="G343" s="10">
        <v>45924.0</v>
      </c>
      <c r="H343" s="11" t="s">
        <v>19</v>
      </c>
      <c r="I343" s="11" t="s">
        <v>20</v>
      </c>
      <c r="J343" s="11" t="s">
        <v>19</v>
      </c>
      <c r="K343" s="11" t="s">
        <v>20</v>
      </c>
      <c r="L343" s="11" t="s">
        <v>20</v>
      </c>
      <c r="M343" s="11" t="s">
        <v>21</v>
      </c>
    </row>
    <row r="344">
      <c r="A344" s="6" t="s">
        <v>1592</v>
      </c>
      <c r="B344" s="6" t="s">
        <v>1598</v>
      </c>
      <c r="C344" s="6" t="s">
        <v>1599</v>
      </c>
      <c r="D344" s="7" t="s">
        <v>1600</v>
      </c>
      <c r="E344" s="8" t="s">
        <v>1601</v>
      </c>
      <c r="F344" s="9" t="s">
        <v>1602</v>
      </c>
      <c r="G344" s="10">
        <v>45924.0</v>
      </c>
      <c r="H344" s="11" t="s">
        <v>19</v>
      </c>
      <c r="I344" s="11" t="s">
        <v>19</v>
      </c>
      <c r="J344" s="11" t="s">
        <v>19</v>
      </c>
      <c r="K344" s="11" t="s">
        <v>19</v>
      </c>
      <c r="L344" s="11" t="s">
        <v>20</v>
      </c>
      <c r="M344" s="11" t="s">
        <v>21</v>
      </c>
    </row>
    <row r="345">
      <c r="A345" s="6" t="s">
        <v>1592</v>
      </c>
      <c r="B345" s="6" t="s">
        <v>1603</v>
      </c>
      <c r="C345" s="6" t="s">
        <v>1604</v>
      </c>
      <c r="D345" s="7" t="s">
        <v>1605</v>
      </c>
      <c r="E345" s="8" t="s">
        <v>1606</v>
      </c>
      <c r="F345" s="9" t="s">
        <v>1607</v>
      </c>
      <c r="G345" s="10">
        <v>45924.0</v>
      </c>
      <c r="H345" s="11" t="s">
        <v>19</v>
      </c>
      <c r="I345" s="11" t="s">
        <v>20</v>
      </c>
      <c r="J345" s="11" t="s">
        <v>20</v>
      </c>
      <c r="K345" s="11" t="s">
        <v>20</v>
      </c>
      <c r="L345" s="11" t="s">
        <v>20</v>
      </c>
      <c r="M345" s="11" t="s">
        <v>21</v>
      </c>
    </row>
    <row r="346">
      <c r="A346" s="6" t="s">
        <v>1592</v>
      </c>
      <c r="B346" s="6" t="s">
        <v>1608</v>
      </c>
      <c r="C346" s="6" t="s">
        <v>1609</v>
      </c>
      <c r="D346" s="7" t="s">
        <v>1610</v>
      </c>
      <c r="E346" s="8" t="s">
        <v>1611</v>
      </c>
      <c r="F346" s="9" t="s">
        <v>1612</v>
      </c>
      <c r="G346" s="10">
        <v>45924.0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 t="s">
        <v>20</v>
      </c>
      <c r="M346" s="11" t="s">
        <v>21</v>
      </c>
    </row>
    <row r="347">
      <c r="A347" s="6" t="s">
        <v>1592</v>
      </c>
      <c r="B347" s="6" t="s">
        <v>290</v>
      </c>
      <c r="C347" s="6" t="s">
        <v>1613</v>
      </c>
      <c r="D347" s="7" t="s">
        <v>1614</v>
      </c>
      <c r="E347" s="8" t="s">
        <v>1615</v>
      </c>
      <c r="F347" s="9" t="s">
        <v>1616</v>
      </c>
      <c r="G347" s="10">
        <v>45924.0</v>
      </c>
      <c r="H347" s="11" t="s">
        <v>19</v>
      </c>
      <c r="I347" s="11" t="s">
        <v>20</v>
      </c>
      <c r="J347" s="11" t="s">
        <v>19</v>
      </c>
      <c r="K347" s="11" t="s">
        <v>20</v>
      </c>
      <c r="L347" s="11" t="s">
        <v>20</v>
      </c>
      <c r="M347" s="11" t="s">
        <v>21</v>
      </c>
    </row>
    <row r="348">
      <c r="A348" s="6" t="s">
        <v>1592</v>
      </c>
      <c r="B348" s="6" t="s">
        <v>1617</v>
      </c>
      <c r="C348" s="6" t="s">
        <v>26</v>
      </c>
      <c r="D348" s="7" t="s">
        <v>1618</v>
      </c>
      <c r="E348" s="8" t="s">
        <v>1619</v>
      </c>
      <c r="F348" s="9" t="s">
        <v>1620</v>
      </c>
      <c r="G348" s="10">
        <v>45924.0</v>
      </c>
      <c r="H348" s="11" t="s">
        <v>19</v>
      </c>
      <c r="I348" s="11" t="s">
        <v>20</v>
      </c>
      <c r="J348" s="11" t="s">
        <v>19</v>
      </c>
      <c r="K348" s="11" t="s">
        <v>19</v>
      </c>
      <c r="L348" s="11" t="s">
        <v>20</v>
      </c>
      <c r="M348" s="11" t="s">
        <v>21</v>
      </c>
    </row>
    <row r="349">
      <c r="A349" s="6" t="s">
        <v>1592</v>
      </c>
      <c r="B349" s="6" t="s">
        <v>123</v>
      </c>
      <c r="C349" s="6" t="s">
        <v>1621</v>
      </c>
      <c r="D349" s="17" t="s">
        <v>1622</v>
      </c>
      <c r="E349" s="8" t="s">
        <v>1623</v>
      </c>
      <c r="F349" s="9" t="s">
        <v>1624</v>
      </c>
      <c r="G349" s="10">
        <v>45924.0</v>
      </c>
      <c r="H349" s="11" t="s">
        <v>19</v>
      </c>
      <c r="I349" s="11" t="s">
        <v>20</v>
      </c>
      <c r="J349" s="11" t="s">
        <v>19</v>
      </c>
      <c r="K349" s="11" t="s">
        <v>20</v>
      </c>
      <c r="L349" s="11" t="s">
        <v>20</v>
      </c>
      <c r="M349" s="11" t="s">
        <v>21</v>
      </c>
    </row>
    <row r="350">
      <c r="A350" s="6" t="s">
        <v>1592</v>
      </c>
      <c r="B350" s="6" t="s">
        <v>1625</v>
      </c>
      <c r="C350" s="6" t="s">
        <v>1626</v>
      </c>
      <c r="D350" s="7" t="s">
        <v>1627</v>
      </c>
      <c r="E350" s="8" t="s">
        <v>1628</v>
      </c>
      <c r="F350" s="9" t="s">
        <v>26</v>
      </c>
      <c r="G350" s="10">
        <v>45924.0</v>
      </c>
      <c r="H350" s="11" t="s">
        <v>19</v>
      </c>
      <c r="I350" s="11" t="s">
        <v>19</v>
      </c>
      <c r="J350" s="11" t="s">
        <v>19</v>
      </c>
      <c r="K350" s="11" t="s">
        <v>20</v>
      </c>
      <c r="L350" s="11" t="s">
        <v>20</v>
      </c>
      <c r="M350" s="11" t="s">
        <v>21</v>
      </c>
    </row>
    <row r="351">
      <c r="A351" s="6" t="s">
        <v>1592</v>
      </c>
      <c r="B351" s="6" t="s">
        <v>1629</v>
      </c>
      <c r="C351" s="6" t="s">
        <v>1630</v>
      </c>
      <c r="D351" s="7" t="s">
        <v>1631</v>
      </c>
      <c r="E351" s="8" t="s">
        <v>1632</v>
      </c>
      <c r="F351" s="9" t="s">
        <v>1633</v>
      </c>
      <c r="G351" s="10">
        <v>45924.0</v>
      </c>
      <c r="H351" s="11" t="s">
        <v>19</v>
      </c>
      <c r="I351" s="11" t="s">
        <v>19</v>
      </c>
      <c r="J351" s="11" t="s">
        <v>19</v>
      </c>
      <c r="K351" s="11" t="s">
        <v>19</v>
      </c>
      <c r="L351" s="11" t="s">
        <v>19</v>
      </c>
      <c r="M351" s="11" t="s">
        <v>21</v>
      </c>
    </row>
    <row r="352">
      <c r="A352" s="6" t="s">
        <v>1592</v>
      </c>
      <c r="B352" s="6" t="s">
        <v>1634</v>
      </c>
      <c r="C352" s="6" t="s">
        <v>1635</v>
      </c>
      <c r="D352" s="7" t="s">
        <v>1636</v>
      </c>
      <c r="E352" s="8" t="s">
        <v>1637</v>
      </c>
      <c r="F352" s="9" t="s">
        <v>1638</v>
      </c>
      <c r="G352" s="10">
        <v>45924.0</v>
      </c>
      <c r="H352" s="11" t="s">
        <v>19</v>
      </c>
      <c r="I352" s="11" t="s">
        <v>19</v>
      </c>
      <c r="J352" s="11" t="s">
        <v>19</v>
      </c>
      <c r="K352" s="11" t="s">
        <v>20</v>
      </c>
      <c r="L352" s="11" t="s">
        <v>20</v>
      </c>
      <c r="M352" s="11" t="s">
        <v>21</v>
      </c>
    </row>
    <row r="353">
      <c r="A353" s="6" t="s">
        <v>1592</v>
      </c>
      <c r="B353" s="6" t="s">
        <v>1639</v>
      </c>
      <c r="C353" s="6" t="s">
        <v>1640</v>
      </c>
      <c r="D353" s="7" t="s">
        <v>1641</v>
      </c>
      <c r="E353" s="8" t="s">
        <v>1642</v>
      </c>
      <c r="F353" s="9" t="s">
        <v>1643</v>
      </c>
      <c r="G353" s="10">
        <v>45924.0</v>
      </c>
      <c r="H353" s="11" t="s">
        <v>20</v>
      </c>
      <c r="I353" s="11" t="s">
        <v>20</v>
      </c>
      <c r="J353" s="11" t="s">
        <v>19</v>
      </c>
      <c r="K353" s="11" t="s">
        <v>20</v>
      </c>
      <c r="L353" s="11" t="s">
        <v>20</v>
      </c>
      <c r="M353" s="11" t="s">
        <v>21</v>
      </c>
    </row>
    <row r="354">
      <c r="A354" s="6" t="s">
        <v>1592</v>
      </c>
      <c r="B354" s="6" t="s">
        <v>51</v>
      </c>
      <c r="C354" s="6" t="s">
        <v>26</v>
      </c>
      <c r="D354" s="7" t="s">
        <v>1644</v>
      </c>
      <c r="E354" s="8" t="s">
        <v>1645</v>
      </c>
      <c r="F354" s="9" t="s">
        <v>1646</v>
      </c>
      <c r="G354" s="10">
        <v>45924.0</v>
      </c>
      <c r="H354" s="11" t="s">
        <v>19</v>
      </c>
      <c r="I354" s="11" t="s">
        <v>19</v>
      </c>
      <c r="J354" s="11" t="s">
        <v>19</v>
      </c>
      <c r="K354" s="11" t="s">
        <v>20</v>
      </c>
      <c r="L354" s="11" t="s">
        <v>20</v>
      </c>
      <c r="M354" s="11" t="s">
        <v>21</v>
      </c>
    </row>
    <row r="355">
      <c r="A355" s="6" t="s">
        <v>1592</v>
      </c>
      <c r="B355" s="6" t="s">
        <v>552</v>
      </c>
      <c r="C355" s="6" t="s">
        <v>1647</v>
      </c>
      <c r="D355" s="7" t="s">
        <v>1648</v>
      </c>
      <c r="E355" s="8" t="s">
        <v>1649</v>
      </c>
      <c r="F355" s="9" t="s">
        <v>1650</v>
      </c>
      <c r="G355" s="10">
        <v>45924.0</v>
      </c>
      <c r="H355" s="11" t="s">
        <v>20</v>
      </c>
      <c r="I355" s="11" t="s">
        <v>20</v>
      </c>
      <c r="J355" s="11" t="s">
        <v>20</v>
      </c>
      <c r="K355" s="11" t="s">
        <v>20</v>
      </c>
      <c r="L355" s="11" t="s">
        <v>20</v>
      </c>
      <c r="M355" s="11" t="s">
        <v>21</v>
      </c>
    </row>
    <row r="356">
      <c r="A356" s="6" t="s">
        <v>1592</v>
      </c>
      <c r="B356" s="6" t="s">
        <v>1651</v>
      </c>
      <c r="C356" s="6" t="s">
        <v>1652</v>
      </c>
      <c r="D356" s="7" t="s">
        <v>1653</v>
      </c>
      <c r="E356" s="8" t="s">
        <v>1654</v>
      </c>
      <c r="F356" s="9" t="s">
        <v>1655</v>
      </c>
      <c r="G356" s="10">
        <v>45924.0</v>
      </c>
      <c r="H356" s="11" t="s">
        <v>19</v>
      </c>
      <c r="I356" s="11" t="s">
        <v>19</v>
      </c>
      <c r="J356" s="11" t="s">
        <v>19</v>
      </c>
      <c r="K356" s="11" t="s">
        <v>19</v>
      </c>
      <c r="L356" s="11" t="s">
        <v>20</v>
      </c>
      <c r="M356" s="11" t="s">
        <v>21</v>
      </c>
    </row>
    <row r="357">
      <c r="A357" s="6" t="s">
        <v>1592</v>
      </c>
      <c r="B357" s="6" t="s">
        <v>1656</v>
      </c>
      <c r="C357" s="6" t="s">
        <v>1657</v>
      </c>
      <c r="D357" s="7" t="s">
        <v>1658</v>
      </c>
      <c r="E357" s="8" t="s">
        <v>1659</v>
      </c>
      <c r="F357" s="9" t="s">
        <v>1660</v>
      </c>
      <c r="G357" s="10">
        <v>45924.0</v>
      </c>
      <c r="H357" s="11" t="s">
        <v>20</v>
      </c>
      <c r="I357" s="11" t="s">
        <v>20</v>
      </c>
      <c r="J357" s="11" t="s">
        <v>20</v>
      </c>
      <c r="K357" s="11" t="s">
        <v>20</v>
      </c>
      <c r="L357" s="11" t="s">
        <v>20</v>
      </c>
      <c r="M357" s="11" t="s">
        <v>21</v>
      </c>
    </row>
    <row r="358">
      <c r="A358" s="6" t="s">
        <v>1592</v>
      </c>
      <c r="B358" s="6" t="s">
        <v>1661</v>
      </c>
      <c r="C358" s="6" t="s">
        <v>1662</v>
      </c>
      <c r="D358" s="7" t="s">
        <v>1663</v>
      </c>
      <c r="E358" s="8" t="s">
        <v>1664</v>
      </c>
      <c r="F358" s="9" t="s">
        <v>1665</v>
      </c>
      <c r="G358" s="10">
        <v>45924.0</v>
      </c>
      <c r="H358" s="11" t="s">
        <v>19</v>
      </c>
      <c r="I358" s="11" t="s">
        <v>19</v>
      </c>
      <c r="J358" s="11" t="s">
        <v>19</v>
      </c>
      <c r="K358" s="11" t="s">
        <v>20</v>
      </c>
      <c r="L358" s="11" t="s">
        <v>20</v>
      </c>
      <c r="M358" s="11" t="s">
        <v>21</v>
      </c>
    </row>
    <row r="359">
      <c r="A359" s="6" t="s">
        <v>1592</v>
      </c>
      <c r="B359" s="6" t="s">
        <v>1666</v>
      </c>
      <c r="C359" s="6" t="s">
        <v>1667</v>
      </c>
      <c r="D359" s="7" t="s">
        <v>1668</v>
      </c>
      <c r="E359" s="6" t="s">
        <v>26</v>
      </c>
      <c r="F359" s="9" t="s">
        <v>1669</v>
      </c>
      <c r="G359" s="10">
        <v>45924.0</v>
      </c>
      <c r="H359" s="11" t="s">
        <v>20</v>
      </c>
      <c r="I359" s="11" t="s">
        <v>20</v>
      </c>
      <c r="J359" s="11" t="s">
        <v>20</v>
      </c>
      <c r="K359" s="11" t="s">
        <v>20</v>
      </c>
      <c r="L359" s="11" t="s">
        <v>20</v>
      </c>
      <c r="M359" s="11" t="s">
        <v>21</v>
      </c>
    </row>
    <row r="360">
      <c r="A360" s="6" t="s">
        <v>1592</v>
      </c>
      <c r="B360" s="6" t="s">
        <v>1670</v>
      </c>
      <c r="C360" s="6" t="s">
        <v>1671</v>
      </c>
      <c r="D360" s="7" t="s">
        <v>1672</v>
      </c>
      <c r="E360" s="8" t="s">
        <v>1673</v>
      </c>
      <c r="F360" s="9" t="s">
        <v>1674</v>
      </c>
      <c r="G360" s="10">
        <v>45924.0</v>
      </c>
      <c r="H360" s="11" t="s">
        <v>19</v>
      </c>
      <c r="I360" s="11" t="s">
        <v>20</v>
      </c>
      <c r="J360" s="11" t="s">
        <v>19</v>
      </c>
      <c r="K360" s="11" t="s">
        <v>20</v>
      </c>
      <c r="L360" s="11" t="s">
        <v>20</v>
      </c>
      <c r="M360" s="11" t="s">
        <v>21</v>
      </c>
    </row>
    <row r="361">
      <c r="A361" s="6" t="s">
        <v>1592</v>
      </c>
      <c r="B361" s="6" t="s">
        <v>429</v>
      </c>
      <c r="C361" s="6" t="s">
        <v>1675</v>
      </c>
      <c r="D361" s="7" t="s">
        <v>1676</v>
      </c>
      <c r="E361" s="8" t="s">
        <v>1677</v>
      </c>
      <c r="F361" s="9" t="s">
        <v>1678</v>
      </c>
      <c r="G361" s="10">
        <v>45924.0</v>
      </c>
      <c r="H361" s="11" t="s">
        <v>19</v>
      </c>
      <c r="I361" s="11" t="s">
        <v>19</v>
      </c>
      <c r="J361" s="11" t="s">
        <v>19</v>
      </c>
      <c r="K361" s="11" t="s">
        <v>19</v>
      </c>
      <c r="L361" s="11" t="s">
        <v>20</v>
      </c>
      <c r="M361" s="11" t="s">
        <v>21</v>
      </c>
    </row>
    <row r="362">
      <c r="A362" s="6" t="s">
        <v>1592</v>
      </c>
      <c r="B362" s="6" t="s">
        <v>1679</v>
      </c>
      <c r="C362" s="6" t="s">
        <v>1680</v>
      </c>
      <c r="D362" s="7" t="s">
        <v>1681</v>
      </c>
      <c r="E362" s="8" t="s">
        <v>1682</v>
      </c>
      <c r="F362" s="9" t="s">
        <v>1683</v>
      </c>
      <c r="G362" s="10">
        <v>45924.0</v>
      </c>
      <c r="H362" s="11" t="s">
        <v>19</v>
      </c>
      <c r="I362" s="11" t="s">
        <v>20</v>
      </c>
      <c r="J362" s="11" t="s">
        <v>19</v>
      </c>
      <c r="K362" s="11" t="s">
        <v>20</v>
      </c>
      <c r="L362" s="11" t="s">
        <v>20</v>
      </c>
      <c r="M362" s="11" t="s">
        <v>21</v>
      </c>
    </row>
    <row r="363">
      <c r="A363" s="6" t="s">
        <v>1592</v>
      </c>
      <c r="B363" s="6" t="s">
        <v>1684</v>
      </c>
      <c r="C363" s="6" t="s">
        <v>1685</v>
      </c>
      <c r="D363" s="7" t="s">
        <v>1686</v>
      </c>
      <c r="E363" s="8" t="s">
        <v>1687</v>
      </c>
      <c r="F363" s="9" t="s">
        <v>1688</v>
      </c>
      <c r="G363" s="10">
        <v>45924.0</v>
      </c>
      <c r="H363" s="11" t="s">
        <v>19</v>
      </c>
      <c r="I363" s="11" t="s">
        <v>19</v>
      </c>
      <c r="J363" s="11" t="s">
        <v>19</v>
      </c>
      <c r="K363" s="11" t="s">
        <v>19</v>
      </c>
      <c r="L363" s="11" t="s">
        <v>20</v>
      </c>
      <c r="M363" s="11" t="s">
        <v>21</v>
      </c>
    </row>
    <row r="364">
      <c r="A364" s="6" t="s">
        <v>1592</v>
      </c>
      <c r="B364" s="6" t="s">
        <v>1689</v>
      </c>
      <c r="C364" s="6" t="s">
        <v>1690</v>
      </c>
      <c r="D364" s="7" t="s">
        <v>1691</v>
      </c>
      <c r="E364" s="8" t="s">
        <v>1692</v>
      </c>
      <c r="F364" s="9" t="s">
        <v>1693</v>
      </c>
      <c r="G364" s="10">
        <v>45924.0</v>
      </c>
      <c r="H364" s="11" t="s">
        <v>19</v>
      </c>
      <c r="I364" s="11" t="s">
        <v>19</v>
      </c>
      <c r="J364" s="11" t="s">
        <v>19</v>
      </c>
      <c r="K364" s="11" t="s">
        <v>20</v>
      </c>
      <c r="L364" s="11" t="s">
        <v>20</v>
      </c>
      <c r="M364" s="11" t="s">
        <v>21</v>
      </c>
    </row>
    <row r="365">
      <c r="A365" s="6" t="s">
        <v>1592</v>
      </c>
      <c r="B365" s="6" t="s">
        <v>1694</v>
      </c>
      <c r="C365" s="6" t="s">
        <v>1695</v>
      </c>
      <c r="D365" s="7" t="s">
        <v>1696</v>
      </c>
      <c r="E365" s="8" t="s">
        <v>1697</v>
      </c>
      <c r="F365" s="9" t="s">
        <v>1698</v>
      </c>
      <c r="G365" s="10">
        <v>45924.0</v>
      </c>
      <c r="H365" s="11" t="s">
        <v>19</v>
      </c>
      <c r="I365" s="11" t="s">
        <v>20</v>
      </c>
      <c r="J365" s="11" t="s">
        <v>20</v>
      </c>
      <c r="K365" s="11" t="s">
        <v>20</v>
      </c>
      <c r="L365" s="11" t="s">
        <v>20</v>
      </c>
      <c r="M365" s="11" t="s">
        <v>21</v>
      </c>
    </row>
    <row r="366">
      <c r="A366" s="6" t="s">
        <v>1592</v>
      </c>
      <c r="B366" s="6" t="s">
        <v>1699</v>
      </c>
      <c r="C366" s="6" t="s">
        <v>1700</v>
      </c>
      <c r="D366" s="7" t="s">
        <v>1701</v>
      </c>
      <c r="E366" s="8" t="s">
        <v>1702</v>
      </c>
      <c r="F366" s="9" t="s">
        <v>1703</v>
      </c>
      <c r="G366" s="10">
        <v>45924.0</v>
      </c>
      <c r="H366" s="11" t="s">
        <v>20</v>
      </c>
      <c r="I366" s="11" t="s">
        <v>20</v>
      </c>
      <c r="J366" s="11" t="s">
        <v>20</v>
      </c>
      <c r="K366" s="11" t="s">
        <v>20</v>
      </c>
      <c r="L366" s="11" t="s">
        <v>20</v>
      </c>
      <c r="M366" s="11" t="s">
        <v>21</v>
      </c>
    </row>
    <row r="367">
      <c r="A367" s="6" t="s">
        <v>1704</v>
      </c>
      <c r="B367" s="6" t="s">
        <v>1705</v>
      </c>
      <c r="C367" s="6" t="s">
        <v>1706</v>
      </c>
      <c r="D367" s="7" t="s">
        <v>1707</v>
      </c>
      <c r="E367" s="8" t="s">
        <v>1708</v>
      </c>
      <c r="F367" s="9" t="s">
        <v>1709</v>
      </c>
      <c r="G367" s="10">
        <v>45925.0</v>
      </c>
      <c r="H367" s="11" t="s">
        <v>20</v>
      </c>
      <c r="I367" s="11" t="s">
        <v>20</v>
      </c>
      <c r="J367" s="11" t="s">
        <v>19</v>
      </c>
      <c r="M367" s="11" t="s">
        <v>21</v>
      </c>
    </row>
    <row r="368">
      <c r="A368" s="6" t="s">
        <v>1704</v>
      </c>
      <c r="B368" s="6" t="s">
        <v>1593</v>
      </c>
      <c r="C368" s="6" t="s">
        <v>1710</v>
      </c>
      <c r="D368" s="7" t="s">
        <v>1711</v>
      </c>
      <c r="E368" s="8" t="s">
        <v>1712</v>
      </c>
      <c r="F368" s="9" t="s">
        <v>1713</v>
      </c>
      <c r="G368" s="10">
        <v>45925.0</v>
      </c>
      <c r="H368" s="11" t="s">
        <v>19</v>
      </c>
      <c r="I368" s="11" t="s">
        <v>19</v>
      </c>
      <c r="J368" s="11" t="s">
        <v>19</v>
      </c>
      <c r="K368" s="11" t="s">
        <v>20</v>
      </c>
      <c r="L368" s="11" t="s">
        <v>19</v>
      </c>
      <c r="M368" s="11" t="s">
        <v>21</v>
      </c>
    </row>
    <row r="369">
      <c r="A369" s="6" t="s">
        <v>1704</v>
      </c>
      <c r="B369" s="6" t="s">
        <v>1714</v>
      </c>
      <c r="C369" s="6" t="s">
        <v>1715</v>
      </c>
      <c r="D369" s="7" t="s">
        <v>1716</v>
      </c>
      <c r="E369" s="8" t="s">
        <v>1717</v>
      </c>
      <c r="F369" s="9" t="s">
        <v>1718</v>
      </c>
      <c r="G369" s="10">
        <v>45925.0</v>
      </c>
      <c r="H369" s="11" t="s">
        <v>19</v>
      </c>
      <c r="I369" s="11" t="s">
        <v>19</v>
      </c>
      <c r="J369" s="11" t="s">
        <v>19</v>
      </c>
      <c r="K369" s="11" t="s">
        <v>20</v>
      </c>
      <c r="L369" s="11" t="s">
        <v>20</v>
      </c>
      <c r="M369" s="11" t="s">
        <v>21</v>
      </c>
    </row>
    <row r="370">
      <c r="A370" s="6" t="s">
        <v>1704</v>
      </c>
      <c r="B370" s="6" t="s">
        <v>190</v>
      </c>
      <c r="C370" s="6" t="s">
        <v>1719</v>
      </c>
      <c r="D370" s="9" t="s">
        <v>26</v>
      </c>
      <c r="E370" s="8" t="s">
        <v>1720</v>
      </c>
      <c r="F370" s="9" t="s">
        <v>1721</v>
      </c>
      <c r="G370" s="12" t="s">
        <v>80</v>
      </c>
      <c r="H370" s="13"/>
      <c r="I370" s="13"/>
      <c r="J370" s="13"/>
      <c r="K370" s="13"/>
      <c r="L370" s="13"/>
      <c r="M370" s="11" t="s">
        <v>231</v>
      </c>
    </row>
    <row r="371">
      <c r="A371" s="6" t="s">
        <v>1704</v>
      </c>
      <c r="B371" s="6" t="s">
        <v>1722</v>
      </c>
      <c r="C371" s="6" t="s">
        <v>1723</v>
      </c>
      <c r="D371" s="9" t="s">
        <v>26</v>
      </c>
      <c r="E371" s="8" t="s">
        <v>1724</v>
      </c>
      <c r="F371" s="9" t="s">
        <v>1725</v>
      </c>
      <c r="G371" s="12" t="s">
        <v>80</v>
      </c>
      <c r="H371" s="13"/>
      <c r="I371" s="13"/>
      <c r="J371" s="13"/>
      <c r="K371" s="13"/>
      <c r="L371" s="13"/>
      <c r="M371" s="11" t="s">
        <v>231</v>
      </c>
    </row>
    <row r="372">
      <c r="A372" s="6" t="s">
        <v>1704</v>
      </c>
      <c r="B372" s="6" t="s">
        <v>1726</v>
      </c>
      <c r="C372" s="6" t="s">
        <v>1727</v>
      </c>
      <c r="D372" s="7" t="s">
        <v>1728</v>
      </c>
      <c r="E372" s="8" t="s">
        <v>1729</v>
      </c>
      <c r="F372" s="9" t="s">
        <v>1730</v>
      </c>
      <c r="G372" s="10">
        <v>45925.0</v>
      </c>
      <c r="H372" s="11" t="s">
        <v>19</v>
      </c>
      <c r="I372" s="11" t="s">
        <v>19</v>
      </c>
      <c r="J372" s="11" t="s">
        <v>19</v>
      </c>
      <c r="K372" s="11" t="s">
        <v>20</v>
      </c>
      <c r="L372" s="11" t="s">
        <v>20</v>
      </c>
      <c r="M372" s="11" t="s">
        <v>21</v>
      </c>
    </row>
    <row r="373">
      <c r="A373" s="6" t="s">
        <v>1704</v>
      </c>
      <c r="B373" s="6" t="s">
        <v>1726</v>
      </c>
      <c r="C373" s="6" t="s">
        <v>26</v>
      </c>
      <c r="D373" s="7" t="s">
        <v>1731</v>
      </c>
      <c r="E373" s="8" t="s">
        <v>1732</v>
      </c>
      <c r="F373" s="9" t="s">
        <v>26</v>
      </c>
      <c r="G373" s="10">
        <v>45925.0</v>
      </c>
      <c r="H373" s="11" t="s">
        <v>19</v>
      </c>
      <c r="I373" s="11" t="s">
        <v>19</v>
      </c>
      <c r="J373" s="11" t="s">
        <v>19</v>
      </c>
      <c r="K373" s="11" t="s">
        <v>20</v>
      </c>
      <c r="L373" s="11" t="s">
        <v>20</v>
      </c>
      <c r="M373" s="11" t="s">
        <v>21</v>
      </c>
    </row>
    <row r="374">
      <c r="A374" s="6" t="s">
        <v>1704</v>
      </c>
      <c r="B374" s="6" t="s">
        <v>32</v>
      </c>
      <c r="C374" s="6" t="s">
        <v>1733</v>
      </c>
      <c r="D374" s="7" t="s">
        <v>1734</v>
      </c>
      <c r="E374" s="8" t="s">
        <v>1735</v>
      </c>
      <c r="F374" s="9" t="s">
        <v>1736</v>
      </c>
      <c r="G374" s="10">
        <v>45925.0</v>
      </c>
      <c r="H374" s="11" t="s">
        <v>19</v>
      </c>
      <c r="I374" s="11" t="s">
        <v>20</v>
      </c>
      <c r="J374" s="11" t="s">
        <v>19</v>
      </c>
      <c r="K374" s="11" t="s">
        <v>20</v>
      </c>
      <c r="M374" s="11" t="s">
        <v>21</v>
      </c>
    </row>
    <row r="375">
      <c r="A375" s="6" t="s">
        <v>1704</v>
      </c>
      <c r="B375" s="6" t="s">
        <v>1390</v>
      </c>
      <c r="C375" s="6" t="s">
        <v>1737</v>
      </c>
      <c r="D375" s="7" t="s">
        <v>1738</v>
      </c>
      <c r="E375" s="8" t="s">
        <v>1739</v>
      </c>
      <c r="F375" s="9" t="s">
        <v>1740</v>
      </c>
      <c r="G375" s="10">
        <v>45925.0</v>
      </c>
      <c r="H375" s="11" t="s">
        <v>19</v>
      </c>
      <c r="I375" s="11" t="s">
        <v>19</v>
      </c>
      <c r="J375" s="11" t="s">
        <v>19</v>
      </c>
      <c r="K375" s="11" t="s">
        <v>20</v>
      </c>
      <c r="L375" s="11" t="s">
        <v>20</v>
      </c>
      <c r="M375" s="11" t="s">
        <v>21</v>
      </c>
    </row>
    <row r="376">
      <c r="A376" s="6" t="s">
        <v>1704</v>
      </c>
      <c r="B376" s="6" t="s">
        <v>1741</v>
      </c>
      <c r="C376" s="6" t="s">
        <v>1742</v>
      </c>
      <c r="D376" s="7" t="s">
        <v>1743</v>
      </c>
      <c r="E376" s="8" t="s">
        <v>1744</v>
      </c>
      <c r="F376" s="9" t="s">
        <v>26</v>
      </c>
      <c r="G376" s="10">
        <v>45925.0</v>
      </c>
      <c r="H376" s="11" t="s">
        <v>19</v>
      </c>
      <c r="I376" s="11" t="s">
        <v>20</v>
      </c>
      <c r="J376" s="11" t="s">
        <v>19</v>
      </c>
      <c r="K376" s="11" t="s">
        <v>20</v>
      </c>
      <c r="M376" s="11" t="s">
        <v>21</v>
      </c>
    </row>
    <row r="377">
      <c r="A377" s="6" t="s">
        <v>1704</v>
      </c>
      <c r="B377" s="6" t="s">
        <v>1745</v>
      </c>
      <c r="C377" s="6" t="s">
        <v>1746</v>
      </c>
      <c r="D377" s="7" t="s">
        <v>1747</v>
      </c>
      <c r="E377" s="8" t="s">
        <v>1748</v>
      </c>
      <c r="F377" s="9" t="s">
        <v>1749</v>
      </c>
      <c r="G377" s="10">
        <v>45925.0</v>
      </c>
      <c r="H377" s="11" t="s">
        <v>19</v>
      </c>
      <c r="I377" s="11" t="s">
        <v>20</v>
      </c>
      <c r="J377" s="11" t="s">
        <v>19</v>
      </c>
      <c r="K377" s="11" t="s">
        <v>19</v>
      </c>
      <c r="M377" s="11" t="s">
        <v>21</v>
      </c>
    </row>
    <row r="378">
      <c r="A378" s="6" t="s">
        <v>1704</v>
      </c>
      <c r="B378" s="6" t="s">
        <v>1750</v>
      </c>
      <c r="C378" s="6" t="s">
        <v>1751</v>
      </c>
      <c r="D378" s="7" t="s">
        <v>1752</v>
      </c>
      <c r="E378" s="8" t="s">
        <v>1753</v>
      </c>
      <c r="F378" s="9" t="s">
        <v>1754</v>
      </c>
      <c r="G378" s="10">
        <v>45925.0</v>
      </c>
      <c r="H378" s="11" t="s">
        <v>19</v>
      </c>
      <c r="I378" s="11" t="s">
        <v>19</v>
      </c>
      <c r="J378" s="11" t="s">
        <v>19</v>
      </c>
      <c r="K378" s="11" t="s">
        <v>20</v>
      </c>
      <c r="L378" s="11" t="s">
        <v>20</v>
      </c>
      <c r="M378" s="11" t="s">
        <v>21</v>
      </c>
    </row>
    <row r="379">
      <c r="A379" s="6" t="s">
        <v>1704</v>
      </c>
      <c r="B379" s="6" t="s">
        <v>1755</v>
      </c>
      <c r="C379" s="6" t="s">
        <v>1756</v>
      </c>
      <c r="D379" s="7" t="s">
        <v>1757</v>
      </c>
      <c r="E379" s="8" t="s">
        <v>1758</v>
      </c>
      <c r="F379" s="9" t="s">
        <v>26</v>
      </c>
      <c r="G379" s="10">
        <v>45925.0</v>
      </c>
      <c r="H379" s="11" t="s">
        <v>20</v>
      </c>
      <c r="I379" s="11" t="s">
        <v>20</v>
      </c>
      <c r="J379" s="11" t="s">
        <v>19</v>
      </c>
      <c r="K379" s="11" t="s">
        <v>20</v>
      </c>
      <c r="L379" s="11" t="s">
        <v>20</v>
      </c>
      <c r="M379" s="11" t="s">
        <v>21</v>
      </c>
    </row>
    <row r="380">
      <c r="A380" s="6" t="s">
        <v>1704</v>
      </c>
      <c r="B380" s="6" t="s">
        <v>1759</v>
      </c>
      <c r="C380" s="6" t="s">
        <v>1760</v>
      </c>
      <c r="D380" s="7" t="s">
        <v>1761</v>
      </c>
      <c r="E380" s="8" t="s">
        <v>1762</v>
      </c>
      <c r="F380" s="9" t="s">
        <v>1763</v>
      </c>
      <c r="G380" s="10">
        <v>45925.0</v>
      </c>
      <c r="H380" s="11" t="s">
        <v>20</v>
      </c>
      <c r="I380" s="11" t="s">
        <v>20</v>
      </c>
      <c r="J380" s="11" t="s">
        <v>19</v>
      </c>
      <c r="M380" s="11" t="s">
        <v>21</v>
      </c>
    </row>
    <row r="381">
      <c r="A381" s="6" t="s">
        <v>1704</v>
      </c>
      <c r="B381" s="6" t="s">
        <v>1764</v>
      </c>
      <c r="C381" s="6" t="s">
        <v>1765</v>
      </c>
      <c r="D381" s="7" t="s">
        <v>1766</v>
      </c>
      <c r="E381" s="8" t="s">
        <v>1767</v>
      </c>
      <c r="F381" s="9" t="s">
        <v>1768</v>
      </c>
      <c r="G381" s="10">
        <v>45925.0</v>
      </c>
      <c r="H381" s="11" t="s">
        <v>19</v>
      </c>
      <c r="I381" s="11" t="s">
        <v>19</v>
      </c>
      <c r="J381" s="11" t="s">
        <v>20</v>
      </c>
      <c r="K381" s="11" t="s">
        <v>20</v>
      </c>
      <c r="L381" s="11" t="s">
        <v>20</v>
      </c>
      <c r="M381" s="11" t="s">
        <v>21</v>
      </c>
    </row>
    <row r="382">
      <c r="A382" s="6" t="s">
        <v>1704</v>
      </c>
      <c r="B382" s="6" t="s">
        <v>934</v>
      </c>
      <c r="C382" s="6" t="s">
        <v>1769</v>
      </c>
      <c r="D382" s="7" t="s">
        <v>1770</v>
      </c>
      <c r="E382" s="8" t="s">
        <v>1771</v>
      </c>
      <c r="F382" s="9" t="s">
        <v>1772</v>
      </c>
      <c r="G382" s="10">
        <v>45925.0</v>
      </c>
      <c r="H382" s="11" t="s">
        <v>19</v>
      </c>
      <c r="I382" s="11" t="s">
        <v>19</v>
      </c>
      <c r="J382" s="11" t="s">
        <v>19</v>
      </c>
      <c r="K382" s="11" t="s">
        <v>20</v>
      </c>
      <c r="L382" s="11" t="s">
        <v>19</v>
      </c>
      <c r="M382" s="11" t="s">
        <v>21</v>
      </c>
    </row>
    <row r="383">
      <c r="A383" s="6" t="s">
        <v>1704</v>
      </c>
      <c r="B383" s="6" t="s">
        <v>252</v>
      </c>
      <c r="C383" s="6" t="s">
        <v>1773</v>
      </c>
      <c r="D383" s="7" t="s">
        <v>1774</v>
      </c>
      <c r="E383" s="8" t="s">
        <v>1775</v>
      </c>
      <c r="F383" s="9" t="s">
        <v>1776</v>
      </c>
      <c r="G383" s="10">
        <v>45925.0</v>
      </c>
      <c r="H383" s="11" t="s">
        <v>19</v>
      </c>
      <c r="I383" s="11" t="s">
        <v>19</v>
      </c>
      <c r="J383" s="11" t="s">
        <v>19</v>
      </c>
      <c r="K383" s="11" t="s">
        <v>20</v>
      </c>
      <c r="L383" s="11" t="s">
        <v>20</v>
      </c>
      <c r="M383" s="11" t="s">
        <v>21</v>
      </c>
    </row>
    <row r="384">
      <c r="A384" s="6" t="s">
        <v>1704</v>
      </c>
      <c r="B384" s="6" t="s">
        <v>1777</v>
      </c>
      <c r="C384" s="6" t="s">
        <v>1778</v>
      </c>
      <c r="D384" s="7" t="s">
        <v>1779</v>
      </c>
      <c r="E384" s="8" t="s">
        <v>1780</v>
      </c>
      <c r="F384" s="9" t="s">
        <v>1781</v>
      </c>
      <c r="G384" s="10">
        <v>45925.0</v>
      </c>
      <c r="H384" s="11" t="s">
        <v>19</v>
      </c>
      <c r="I384" s="11" t="s">
        <v>19</v>
      </c>
      <c r="J384" s="11" t="s">
        <v>19</v>
      </c>
      <c r="K384" s="11" t="s">
        <v>20</v>
      </c>
      <c r="L384" s="11" t="s">
        <v>20</v>
      </c>
      <c r="M384" s="11" t="s">
        <v>21</v>
      </c>
    </row>
    <row r="385">
      <c r="A385" s="6" t="s">
        <v>1782</v>
      </c>
      <c r="B385" s="6" t="s">
        <v>1783</v>
      </c>
      <c r="C385" s="6" t="s">
        <v>1784</v>
      </c>
      <c r="D385" s="7" t="s">
        <v>1785</v>
      </c>
      <c r="E385" s="8" t="s">
        <v>1786</v>
      </c>
      <c r="F385" s="9" t="s">
        <v>1787</v>
      </c>
      <c r="G385" s="10">
        <v>45926.0</v>
      </c>
      <c r="H385" s="11" t="s">
        <v>20</v>
      </c>
      <c r="I385" s="11" t="s">
        <v>20</v>
      </c>
      <c r="J385" s="11" t="s">
        <v>19</v>
      </c>
      <c r="M385" s="11" t="s">
        <v>21</v>
      </c>
    </row>
    <row r="386">
      <c r="A386" s="6" t="s">
        <v>1782</v>
      </c>
      <c r="B386" s="6" t="s">
        <v>1788</v>
      </c>
      <c r="C386" s="6" t="s">
        <v>1789</v>
      </c>
      <c r="D386" s="7" t="s">
        <v>1790</v>
      </c>
      <c r="E386" s="8" t="s">
        <v>1791</v>
      </c>
      <c r="F386" s="9" t="s">
        <v>1792</v>
      </c>
      <c r="G386" s="10">
        <v>45926.0</v>
      </c>
      <c r="H386" s="11" t="s">
        <v>20</v>
      </c>
      <c r="I386" s="11" t="s">
        <v>20</v>
      </c>
      <c r="J386" s="11" t="s">
        <v>19</v>
      </c>
      <c r="M386" s="11" t="s">
        <v>21</v>
      </c>
    </row>
    <row r="387">
      <c r="A387" s="6" t="s">
        <v>1782</v>
      </c>
      <c r="B387" s="6" t="s">
        <v>1793</v>
      </c>
      <c r="C387" s="6" t="s">
        <v>1794</v>
      </c>
      <c r="D387" s="7" t="s">
        <v>1795</v>
      </c>
      <c r="E387" s="8" t="s">
        <v>1796</v>
      </c>
      <c r="F387" s="9" t="s">
        <v>26</v>
      </c>
      <c r="G387" s="10">
        <v>45926.0</v>
      </c>
      <c r="H387" s="11" t="s">
        <v>19</v>
      </c>
      <c r="I387" s="11" t="s">
        <v>19</v>
      </c>
      <c r="J387" s="11" t="s">
        <v>19</v>
      </c>
      <c r="K387" s="11" t="s">
        <v>20</v>
      </c>
      <c r="L387" s="11" t="s">
        <v>20</v>
      </c>
      <c r="M387" s="11" t="s">
        <v>21</v>
      </c>
    </row>
    <row r="388">
      <c r="A388" s="6" t="s">
        <v>1782</v>
      </c>
      <c r="B388" s="6" t="s">
        <v>1797</v>
      </c>
      <c r="C388" s="6" t="s">
        <v>1798</v>
      </c>
      <c r="D388" s="7" t="s">
        <v>1799</v>
      </c>
      <c r="E388" s="8" t="s">
        <v>1800</v>
      </c>
      <c r="F388" s="9" t="s">
        <v>1801</v>
      </c>
      <c r="G388" s="10">
        <v>45926.0</v>
      </c>
      <c r="H388" s="11" t="s">
        <v>20</v>
      </c>
      <c r="I388" s="11" t="s">
        <v>20</v>
      </c>
      <c r="J388" s="11" t="s">
        <v>19</v>
      </c>
      <c r="M388" s="11" t="s">
        <v>21</v>
      </c>
    </row>
    <row r="389">
      <c r="A389" s="6" t="s">
        <v>1782</v>
      </c>
      <c r="B389" s="6" t="s">
        <v>290</v>
      </c>
      <c r="C389" s="6" t="s">
        <v>1802</v>
      </c>
      <c r="D389" s="7" t="s">
        <v>1803</v>
      </c>
      <c r="E389" s="8" t="s">
        <v>1804</v>
      </c>
      <c r="F389" s="9" t="s">
        <v>1805</v>
      </c>
      <c r="G389" s="10">
        <v>45926.0</v>
      </c>
      <c r="H389" s="11" t="s">
        <v>20</v>
      </c>
      <c r="I389" s="11" t="s">
        <v>20</v>
      </c>
      <c r="J389" s="11" t="s">
        <v>19</v>
      </c>
      <c r="M389" s="11" t="s">
        <v>21</v>
      </c>
    </row>
    <row r="390">
      <c r="A390" s="6" t="s">
        <v>1782</v>
      </c>
      <c r="B390" s="6" t="s">
        <v>290</v>
      </c>
      <c r="C390" s="6" t="s">
        <v>1806</v>
      </c>
      <c r="D390" s="7" t="s">
        <v>1807</v>
      </c>
      <c r="E390" s="8" t="s">
        <v>1808</v>
      </c>
      <c r="F390" s="9" t="s">
        <v>1809</v>
      </c>
      <c r="G390" s="10">
        <v>45926.0</v>
      </c>
      <c r="H390" s="11" t="s">
        <v>19</v>
      </c>
      <c r="I390" s="11" t="s">
        <v>20</v>
      </c>
      <c r="J390" s="11" t="s">
        <v>20</v>
      </c>
      <c r="K390" s="11" t="s">
        <v>20</v>
      </c>
      <c r="M390" s="11" t="s">
        <v>21</v>
      </c>
    </row>
    <row r="391">
      <c r="A391" s="6" t="s">
        <v>1782</v>
      </c>
      <c r="B391" s="6" t="s">
        <v>1810</v>
      </c>
      <c r="C391" s="6" t="s">
        <v>1811</v>
      </c>
      <c r="D391" s="7" t="s">
        <v>1812</v>
      </c>
      <c r="E391" s="8" t="s">
        <v>1813</v>
      </c>
      <c r="F391" s="9" t="s">
        <v>26</v>
      </c>
      <c r="G391" s="10">
        <v>45926.0</v>
      </c>
      <c r="H391" s="11" t="s">
        <v>19</v>
      </c>
      <c r="I391" s="11" t="s">
        <v>19</v>
      </c>
      <c r="J391" s="11" t="s">
        <v>19</v>
      </c>
      <c r="K391" s="11" t="s">
        <v>20</v>
      </c>
      <c r="L391" s="11" t="s">
        <v>20</v>
      </c>
      <c r="M391" s="11" t="s">
        <v>21</v>
      </c>
    </row>
    <row r="392">
      <c r="A392" s="6" t="s">
        <v>1782</v>
      </c>
      <c r="B392" s="6" t="s">
        <v>1814</v>
      </c>
      <c r="C392" s="6" t="s">
        <v>1815</v>
      </c>
      <c r="D392" s="7" t="s">
        <v>1816</v>
      </c>
      <c r="E392" s="8" t="s">
        <v>1817</v>
      </c>
      <c r="F392" s="9" t="s">
        <v>1818</v>
      </c>
      <c r="G392" s="10">
        <v>45926.0</v>
      </c>
      <c r="H392" s="11" t="s">
        <v>20</v>
      </c>
      <c r="I392" s="11" t="s">
        <v>20</v>
      </c>
      <c r="J392" s="11" t="s">
        <v>20</v>
      </c>
      <c r="M392" s="11" t="s">
        <v>21</v>
      </c>
    </row>
    <row r="393">
      <c r="A393" s="6" t="s">
        <v>1782</v>
      </c>
      <c r="B393" s="6" t="s">
        <v>1819</v>
      </c>
      <c r="C393" s="6" t="s">
        <v>1820</v>
      </c>
      <c r="D393" s="7" t="s">
        <v>1821</v>
      </c>
      <c r="E393" s="8" t="s">
        <v>1822</v>
      </c>
      <c r="F393" s="9" t="s">
        <v>1823</v>
      </c>
      <c r="G393" s="10">
        <v>45926.0</v>
      </c>
      <c r="H393" s="11" t="s">
        <v>19</v>
      </c>
      <c r="I393" s="11" t="s">
        <v>19</v>
      </c>
      <c r="J393" s="11" t="s">
        <v>19</v>
      </c>
      <c r="K393" s="11" t="s">
        <v>20</v>
      </c>
      <c r="L393" s="11" t="s">
        <v>20</v>
      </c>
      <c r="M393" s="11" t="s">
        <v>21</v>
      </c>
    </row>
    <row r="394">
      <c r="A394" s="6" t="s">
        <v>1782</v>
      </c>
      <c r="B394" s="6" t="s">
        <v>32</v>
      </c>
      <c r="C394" s="6" t="s">
        <v>1824</v>
      </c>
      <c r="D394" s="7" t="s">
        <v>1825</v>
      </c>
      <c r="E394" s="8" t="s">
        <v>1826</v>
      </c>
      <c r="F394" s="9" t="s">
        <v>1827</v>
      </c>
      <c r="G394" s="10">
        <v>45926.0</v>
      </c>
      <c r="H394" s="11" t="s">
        <v>20</v>
      </c>
      <c r="I394" s="11" t="s">
        <v>20</v>
      </c>
      <c r="J394" s="11" t="s">
        <v>19</v>
      </c>
      <c r="M394" s="11" t="s">
        <v>21</v>
      </c>
    </row>
    <row r="395">
      <c r="A395" s="6" t="s">
        <v>1782</v>
      </c>
      <c r="B395" s="6" t="s">
        <v>1828</v>
      </c>
      <c r="C395" s="6" t="s">
        <v>1829</v>
      </c>
      <c r="D395" s="7" t="s">
        <v>1830</v>
      </c>
      <c r="E395" s="8" t="s">
        <v>1831</v>
      </c>
      <c r="F395" s="9" t="s">
        <v>1832</v>
      </c>
      <c r="G395" s="10">
        <v>45926.0</v>
      </c>
      <c r="H395" s="11" t="s">
        <v>20</v>
      </c>
      <c r="I395" s="11" t="s">
        <v>20</v>
      </c>
      <c r="J395" s="11" t="s">
        <v>19</v>
      </c>
      <c r="M395" s="11" t="s">
        <v>21</v>
      </c>
    </row>
    <row r="396">
      <c r="A396" s="6" t="s">
        <v>1782</v>
      </c>
      <c r="B396" s="6" t="s">
        <v>1833</v>
      </c>
      <c r="C396" s="6" t="s">
        <v>1834</v>
      </c>
      <c r="D396" s="7" t="s">
        <v>1835</v>
      </c>
      <c r="E396" s="8" t="s">
        <v>1836</v>
      </c>
      <c r="F396" s="9" t="s">
        <v>1837</v>
      </c>
      <c r="G396" s="10">
        <v>45926.0</v>
      </c>
      <c r="H396" s="11" t="s">
        <v>20</v>
      </c>
      <c r="I396" s="11" t="s">
        <v>20</v>
      </c>
      <c r="J396" s="11" t="s">
        <v>19</v>
      </c>
      <c r="M396" s="11" t="s">
        <v>21</v>
      </c>
    </row>
    <row r="397">
      <c r="A397" s="6" t="s">
        <v>1782</v>
      </c>
      <c r="B397" s="6" t="s">
        <v>1838</v>
      </c>
      <c r="C397" s="6" t="s">
        <v>1839</v>
      </c>
      <c r="D397" s="7" t="s">
        <v>1840</v>
      </c>
      <c r="E397" s="8" t="s">
        <v>1841</v>
      </c>
      <c r="F397" s="9" t="s">
        <v>26</v>
      </c>
      <c r="G397" s="10">
        <v>45926.0</v>
      </c>
      <c r="H397" s="11" t="s">
        <v>20</v>
      </c>
      <c r="I397" s="11" t="s">
        <v>20</v>
      </c>
      <c r="J397" s="11" t="s">
        <v>20</v>
      </c>
      <c r="M397" s="11" t="s">
        <v>21</v>
      </c>
    </row>
    <row r="398">
      <c r="A398" s="6" t="s">
        <v>1782</v>
      </c>
      <c r="B398" s="6" t="s">
        <v>1390</v>
      </c>
      <c r="C398" s="6" t="s">
        <v>1842</v>
      </c>
      <c r="D398" s="7" t="s">
        <v>1843</v>
      </c>
      <c r="E398" s="8" t="s">
        <v>1844</v>
      </c>
      <c r="F398" s="9" t="s">
        <v>1845</v>
      </c>
      <c r="G398" s="10">
        <v>45926.0</v>
      </c>
      <c r="H398" s="11" t="s">
        <v>19</v>
      </c>
      <c r="I398" s="11" t="s">
        <v>19</v>
      </c>
      <c r="J398" s="11" t="s">
        <v>19</v>
      </c>
      <c r="K398" s="11" t="s">
        <v>20</v>
      </c>
      <c r="L398" s="11" t="s">
        <v>20</v>
      </c>
      <c r="M398" s="11" t="s">
        <v>21</v>
      </c>
    </row>
    <row r="399">
      <c r="A399" s="6" t="s">
        <v>1782</v>
      </c>
      <c r="B399" s="6" t="s">
        <v>1390</v>
      </c>
      <c r="C399" s="6" t="s">
        <v>1846</v>
      </c>
      <c r="D399" s="7" t="s">
        <v>1847</v>
      </c>
      <c r="E399" s="8" t="s">
        <v>1848</v>
      </c>
      <c r="F399" s="9" t="s">
        <v>1849</v>
      </c>
      <c r="G399" s="10">
        <v>45926.0</v>
      </c>
      <c r="H399" s="11" t="s">
        <v>19</v>
      </c>
      <c r="I399" s="11" t="s">
        <v>19</v>
      </c>
      <c r="J399" s="11" t="s">
        <v>19</v>
      </c>
      <c r="K399" s="11" t="s">
        <v>20</v>
      </c>
      <c r="L399" s="11" t="s">
        <v>20</v>
      </c>
      <c r="M399" s="11" t="s">
        <v>21</v>
      </c>
    </row>
    <row r="400">
      <c r="A400" s="6" t="s">
        <v>1782</v>
      </c>
      <c r="B400" s="6" t="s">
        <v>1850</v>
      </c>
      <c r="C400" s="6" t="s">
        <v>1851</v>
      </c>
      <c r="D400" s="9" t="s">
        <v>26</v>
      </c>
      <c r="E400" s="8" t="s">
        <v>1852</v>
      </c>
      <c r="F400" s="9" t="s">
        <v>1853</v>
      </c>
      <c r="G400" s="12" t="s">
        <v>80</v>
      </c>
      <c r="H400" s="13"/>
      <c r="I400" s="13"/>
      <c r="J400" s="13"/>
      <c r="K400" s="13"/>
      <c r="L400" s="13"/>
      <c r="M400" s="11" t="s">
        <v>231</v>
      </c>
    </row>
    <row r="401">
      <c r="A401" s="6" t="s">
        <v>1782</v>
      </c>
      <c r="B401" s="6" t="s">
        <v>1854</v>
      </c>
      <c r="C401" s="6" t="s">
        <v>1855</v>
      </c>
      <c r="D401" s="7" t="s">
        <v>1856</v>
      </c>
      <c r="E401" s="8" t="s">
        <v>1857</v>
      </c>
      <c r="F401" s="9" t="s">
        <v>1858</v>
      </c>
      <c r="G401" s="10">
        <v>45926.0</v>
      </c>
      <c r="H401" s="11" t="s">
        <v>19</v>
      </c>
      <c r="I401" s="11" t="s">
        <v>19</v>
      </c>
      <c r="J401" s="11" t="s">
        <v>20</v>
      </c>
      <c r="K401" s="11" t="s">
        <v>20</v>
      </c>
      <c r="L401" s="11" t="s">
        <v>20</v>
      </c>
      <c r="M401" s="11" t="s">
        <v>21</v>
      </c>
    </row>
    <row r="402">
      <c r="A402" s="6" t="s">
        <v>1782</v>
      </c>
      <c r="B402" s="6" t="s">
        <v>1859</v>
      </c>
      <c r="C402" s="6" t="s">
        <v>1860</v>
      </c>
      <c r="D402" s="7" t="s">
        <v>1861</v>
      </c>
      <c r="E402" s="8" t="s">
        <v>1862</v>
      </c>
      <c r="F402" s="9" t="s">
        <v>1863</v>
      </c>
      <c r="G402" s="12" t="s">
        <v>80</v>
      </c>
      <c r="H402" s="13"/>
      <c r="I402" s="13"/>
      <c r="J402" s="13"/>
      <c r="K402" s="13"/>
      <c r="L402" s="13"/>
      <c r="M402" s="11" t="s">
        <v>81</v>
      </c>
    </row>
    <row r="403">
      <c r="A403" s="6" t="s">
        <v>1782</v>
      </c>
      <c r="B403" s="6" t="s">
        <v>1864</v>
      </c>
      <c r="C403" s="6" t="s">
        <v>26</v>
      </c>
      <c r="D403" s="7" t="s">
        <v>1865</v>
      </c>
      <c r="E403" s="8" t="s">
        <v>1866</v>
      </c>
      <c r="F403" s="9" t="s">
        <v>1867</v>
      </c>
      <c r="G403" s="10">
        <v>45926.0</v>
      </c>
      <c r="H403" s="11" t="s">
        <v>20</v>
      </c>
      <c r="I403" s="11" t="s">
        <v>20</v>
      </c>
      <c r="J403" s="11" t="s">
        <v>19</v>
      </c>
      <c r="M403" s="11" t="s">
        <v>21</v>
      </c>
    </row>
    <row r="404">
      <c r="A404" s="6" t="s">
        <v>1782</v>
      </c>
      <c r="B404" s="6" t="s">
        <v>60</v>
      </c>
      <c r="C404" s="6" t="s">
        <v>1868</v>
      </c>
      <c r="D404" s="7" t="s">
        <v>1869</v>
      </c>
      <c r="E404" s="8" t="s">
        <v>1870</v>
      </c>
      <c r="F404" s="9" t="s">
        <v>1871</v>
      </c>
      <c r="G404" s="10">
        <v>45926.0</v>
      </c>
      <c r="H404" s="11" t="s">
        <v>20</v>
      </c>
      <c r="I404" s="11" t="s">
        <v>20</v>
      </c>
      <c r="J404" s="11" t="s">
        <v>20</v>
      </c>
      <c r="M404" s="11" t="s">
        <v>21</v>
      </c>
    </row>
    <row r="405">
      <c r="A405" s="6" t="s">
        <v>1782</v>
      </c>
      <c r="B405" s="6" t="s">
        <v>1872</v>
      </c>
      <c r="C405" s="6" t="s">
        <v>1873</v>
      </c>
      <c r="D405" s="7" t="s">
        <v>1874</v>
      </c>
      <c r="E405" s="8" t="s">
        <v>1875</v>
      </c>
      <c r="F405" s="9" t="s">
        <v>1876</v>
      </c>
      <c r="G405" s="10">
        <v>45926.0</v>
      </c>
      <c r="H405" s="11" t="s">
        <v>19</v>
      </c>
      <c r="I405" s="11" t="s">
        <v>19</v>
      </c>
      <c r="J405" s="11" t="s">
        <v>19</v>
      </c>
      <c r="K405" s="11" t="s">
        <v>20</v>
      </c>
      <c r="L405" s="11" t="s">
        <v>20</v>
      </c>
      <c r="M405" s="11" t="s">
        <v>21</v>
      </c>
    </row>
    <row r="406">
      <c r="A406" s="6" t="s">
        <v>1782</v>
      </c>
      <c r="B406" s="6" t="s">
        <v>1877</v>
      </c>
      <c r="C406" s="6" t="s">
        <v>1878</v>
      </c>
      <c r="D406" s="7" t="s">
        <v>1879</v>
      </c>
      <c r="E406" s="8" t="s">
        <v>1880</v>
      </c>
      <c r="F406" s="9" t="s">
        <v>1881</v>
      </c>
      <c r="G406" s="10">
        <v>45926.0</v>
      </c>
      <c r="H406" s="11" t="s">
        <v>19</v>
      </c>
      <c r="I406" s="11" t="s">
        <v>19</v>
      </c>
      <c r="J406" s="11" t="s">
        <v>19</v>
      </c>
      <c r="K406" s="11" t="s">
        <v>20</v>
      </c>
      <c r="L406" s="11" t="s">
        <v>20</v>
      </c>
      <c r="M406" s="11" t="s">
        <v>21</v>
      </c>
    </row>
    <row r="407">
      <c r="A407" s="6" t="s">
        <v>1782</v>
      </c>
      <c r="B407" s="6" t="s">
        <v>1882</v>
      </c>
      <c r="C407" s="6" t="s">
        <v>1883</v>
      </c>
      <c r="D407" s="7" t="s">
        <v>1884</v>
      </c>
      <c r="E407" s="8" t="s">
        <v>1885</v>
      </c>
      <c r="F407" s="9" t="s">
        <v>1886</v>
      </c>
      <c r="G407" s="10">
        <v>45926.0</v>
      </c>
      <c r="H407" s="11" t="s">
        <v>19</v>
      </c>
      <c r="I407" s="11" t="s">
        <v>19</v>
      </c>
      <c r="J407" s="11" t="s">
        <v>19</v>
      </c>
      <c r="K407" s="11" t="s">
        <v>20</v>
      </c>
      <c r="L407" s="11" t="s">
        <v>20</v>
      </c>
      <c r="M407" s="11" t="s">
        <v>21</v>
      </c>
    </row>
    <row r="408">
      <c r="A408" s="6" t="s">
        <v>1782</v>
      </c>
      <c r="B408" s="6" t="s">
        <v>389</v>
      </c>
      <c r="C408" s="6" t="s">
        <v>1839</v>
      </c>
      <c r="D408" s="7" t="s">
        <v>1887</v>
      </c>
      <c r="E408" s="8" t="s">
        <v>1888</v>
      </c>
      <c r="F408" s="9" t="s">
        <v>1889</v>
      </c>
      <c r="G408" s="10">
        <v>45926.0</v>
      </c>
      <c r="H408" s="11" t="s">
        <v>20</v>
      </c>
      <c r="I408" s="11" t="s">
        <v>20</v>
      </c>
      <c r="J408" s="11" t="s">
        <v>20</v>
      </c>
      <c r="M408" s="11" t="s">
        <v>21</v>
      </c>
    </row>
    <row r="409">
      <c r="A409" s="6" t="s">
        <v>1782</v>
      </c>
      <c r="B409" s="6" t="s">
        <v>1890</v>
      </c>
      <c r="C409" s="6" t="s">
        <v>1891</v>
      </c>
      <c r="D409" s="7" t="s">
        <v>1892</v>
      </c>
      <c r="E409" s="8" t="s">
        <v>1893</v>
      </c>
      <c r="F409" s="9" t="s">
        <v>1894</v>
      </c>
      <c r="G409" s="10">
        <v>45926.0</v>
      </c>
      <c r="H409" s="11" t="s">
        <v>20</v>
      </c>
      <c r="I409" s="11" t="s">
        <v>20</v>
      </c>
      <c r="J409" s="11" t="s">
        <v>19</v>
      </c>
      <c r="M409" s="11" t="s">
        <v>21</v>
      </c>
    </row>
    <row r="410">
      <c r="A410" s="6" t="s">
        <v>1782</v>
      </c>
      <c r="B410" s="6" t="s">
        <v>1895</v>
      </c>
      <c r="C410" s="6" t="s">
        <v>1896</v>
      </c>
      <c r="D410" s="7" t="s">
        <v>1897</v>
      </c>
      <c r="E410" s="8" t="s">
        <v>1898</v>
      </c>
      <c r="F410" s="9" t="s">
        <v>1899</v>
      </c>
      <c r="G410" s="10">
        <v>45926.0</v>
      </c>
      <c r="H410" s="11" t="s">
        <v>20</v>
      </c>
      <c r="I410" s="11" t="s">
        <v>20</v>
      </c>
      <c r="J410" s="11" t="s">
        <v>19</v>
      </c>
      <c r="M410" s="11" t="s">
        <v>21</v>
      </c>
    </row>
    <row r="411">
      <c r="A411" s="6" t="s">
        <v>1782</v>
      </c>
      <c r="B411" s="6" t="s">
        <v>1900</v>
      </c>
      <c r="C411" s="6" t="s">
        <v>1901</v>
      </c>
      <c r="D411" s="7" t="s">
        <v>1902</v>
      </c>
      <c r="E411" s="8" t="s">
        <v>1903</v>
      </c>
      <c r="F411" s="9" t="s">
        <v>1904</v>
      </c>
      <c r="G411" s="10">
        <v>45926.0</v>
      </c>
      <c r="H411" s="11" t="s">
        <v>19</v>
      </c>
      <c r="I411" s="11" t="s">
        <v>19</v>
      </c>
      <c r="J411" s="11" t="s">
        <v>19</v>
      </c>
      <c r="K411" s="11" t="s">
        <v>20</v>
      </c>
      <c r="L411" s="11" t="s">
        <v>20</v>
      </c>
      <c r="M411" s="11" t="s">
        <v>21</v>
      </c>
    </row>
    <row r="412">
      <c r="A412" s="6" t="s">
        <v>1782</v>
      </c>
      <c r="B412" s="6" t="s">
        <v>429</v>
      </c>
      <c r="C412" s="6" t="s">
        <v>1905</v>
      </c>
      <c r="D412" s="7" t="s">
        <v>1906</v>
      </c>
      <c r="E412" s="8" t="s">
        <v>1907</v>
      </c>
      <c r="F412" s="9" t="s">
        <v>1908</v>
      </c>
      <c r="G412" s="10">
        <v>45926.0</v>
      </c>
      <c r="H412" s="11" t="s">
        <v>20</v>
      </c>
      <c r="I412" s="11" t="s">
        <v>20</v>
      </c>
      <c r="J412" s="11" t="s">
        <v>20</v>
      </c>
      <c r="M412" s="11" t="s">
        <v>21</v>
      </c>
    </row>
    <row r="413">
      <c r="A413" s="6" t="s">
        <v>1782</v>
      </c>
      <c r="B413" s="6" t="s">
        <v>1909</v>
      </c>
      <c r="C413" s="6" t="s">
        <v>26</v>
      </c>
      <c r="D413" s="7" t="s">
        <v>1910</v>
      </c>
      <c r="E413" s="8" t="s">
        <v>1911</v>
      </c>
      <c r="F413" s="9" t="s">
        <v>1912</v>
      </c>
      <c r="G413" s="10">
        <v>45926.0</v>
      </c>
      <c r="H413" s="11" t="s">
        <v>19</v>
      </c>
      <c r="I413" s="11" t="s">
        <v>20</v>
      </c>
      <c r="J413" s="11" t="s">
        <v>20</v>
      </c>
      <c r="K413" s="11" t="s">
        <v>20</v>
      </c>
      <c r="M413" s="11" t="s">
        <v>21</v>
      </c>
    </row>
    <row r="414">
      <c r="A414" s="6" t="s">
        <v>1782</v>
      </c>
      <c r="B414" s="6" t="s">
        <v>1913</v>
      </c>
      <c r="C414" s="6" t="s">
        <v>1914</v>
      </c>
      <c r="D414" s="7" t="s">
        <v>1915</v>
      </c>
      <c r="E414" s="8" t="s">
        <v>1916</v>
      </c>
      <c r="F414" s="9" t="s">
        <v>1917</v>
      </c>
      <c r="G414" s="10">
        <v>45926.0</v>
      </c>
      <c r="H414" s="11" t="s">
        <v>20</v>
      </c>
      <c r="I414" s="11" t="s">
        <v>20</v>
      </c>
      <c r="J414" s="11" t="s">
        <v>20</v>
      </c>
      <c r="M414" s="11" t="s">
        <v>21</v>
      </c>
    </row>
    <row r="415">
      <c r="A415" s="6" t="s">
        <v>1782</v>
      </c>
      <c r="B415" s="6" t="s">
        <v>1918</v>
      </c>
      <c r="C415" s="6" t="s">
        <v>1919</v>
      </c>
      <c r="D415" s="9" t="s">
        <v>26</v>
      </c>
      <c r="E415" s="6" t="s">
        <v>26</v>
      </c>
      <c r="F415" s="9" t="s">
        <v>26</v>
      </c>
      <c r="G415" s="12" t="s">
        <v>80</v>
      </c>
      <c r="H415" s="13"/>
      <c r="I415" s="13"/>
      <c r="J415" s="13"/>
      <c r="K415" s="13"/>
      <c r="L415" s="13"/>
      <c r="M415" s="11" t="s">
        <v>231</v>
      </c>
    </row>
    <row r="416">
      <c r="A416" s="6" t="s">
        <v>1782</v>
      </c>
      <c r="B416" s="6" t="s">
        <v>1920</v>
      </c>
      <c r="C416" s="6" t="s">
        <v>1921</v>
      </c>
      <c r="D416" s="7" t="s">
        <v>1922</v>
      </c>
      <c r="E416" s="8" t="s">
        <v>1923</v>
      </c>
      <c r="F416" s="9" t="s">
        <v>1924</v>
      </c>
      <c r="G416" s="10">
        <v>45926.0</v>
      </c>
      <c r="H416" s="11" t="s">
        <v>19</v>
      </c>
      <c r="I416" s="11" t="s">
        <v>19</v>
      </c>
      <c r="J416" s="11" t="s">
        <v>20</v>
      </c>
      <c r="K416" s="11" t="s">
        <v>20</v>
      </c>
      <c r="L416" s="11" t="s">
        <v>20</v>
      </c>
      <c r="M416" s="11" t="s">
        <v>21</v>
      </c>
    </row>
    <row r="417">
      <c r="A417" s="6" t="s">
        <v>1925</v>
      </c>
      <c r="B417" s="6" t="s">
        <v>1926</v>
      </c>
      <c r="C417" s="6" t="s">
        <v>1927</v>
      </c>
      <c r="D417" s="7" t="s">
        <v>1928</v>
      </c>
      <c r="E417" s="8" t="s">
        <v>1929</v>
      </c>
      <c r="F417" s="9" t="s">
        <v>1930</v>
      </c>
      <c r="G417" s="10">
        <v>45926.0</v>
      </c>
      <c r="H417" s="11" t="s">
        <v>19</v>
      </c>
      <c r="I417" s="11" t="s">
        <v>19</v>
      </c>
      <c r="J417" s="11" t="s">
        <v>19</v>
      </c>
      <c r="K417" s="11" t="s">
        <v>20</v>
      </c>
      <c r="L417" s="11" t="s">
        <v>20</v>
      </c>
      <c r="M417" s="11" t="s">
        <v>21</v>
      </c>
    </row>
    <row r="418">
      <c r="A418" s="6" t="s">
        <v>1925</v>
      </c>
      <c r="B418" s="6" t="s">
        <v>1931</v>
      </c>
      <c r="C418" s="6" t="s">
        <v>1932</v>
      </c>
      <c r="D418" s="7" t="s">
        <v>1933</v>
      </c>
      <c r="E418" s="8" t="s">
        <v>1934</v>
      </c>
      <c r="F418" s="9" t="s">
        <v>1935</v>
      </c>
      <c r="G418" s="12" t="s">
        <v>80</v>
      </c>
      <c r="H418" s="13"/>
      <c r="I418" s="13"/>
      <c r="J418" s="13"/>
      <c r="K418" s="13"/>
      <c r="L418" s="13"/>
      <c r="M418" s="11" t="s">
        <v>81</v>
      </c>
    </row>
    <row r="419">
      <c r="A419" s="6" t="s">
        <v>1925</v>
      </c>
      <c r="B419" s="6" t="s">
        <v>1936</v>
      </c>
      <c r="C419" s="6" t="s">
        <v>1937</v>
      </c>
      <c r="D419" s="7" t="s">
        <v>1938</v>
      </c>
      <c r="E419" s="6" t="s">
        <v>26</v>
      </c>
      <c r="F419" s="9" t="s">
        <v>26</v>
      </c>
      <c r="G419" s="10">
        <v>45926.0</v>
      </c>
      <c r="H419" s="11" t="s">
        <v>19</v>
      </c>
      <c r="I419" s="11" t="s">
        <v>19</v>
      </c>
      <c r="J419" s="11" t="s">
        <v>20</v>
      </c>
      <c r="K419" s="11" t="s">
        <v>20</v>
      </c>
      <c r="L419" s="11" t="s">
        <v>20</v>
      </c>
      <c r="M419" s="11" t="s">
        <v>21</v>
      </c>
    </row>
    <row r="420">
      <c r="A420" s="6" t="s">
        <v>1925</v>
      </c>
      <c r="B420" s="6" t="s">
        <v>1939</v>
      </c>
      <c r="C420" s="6" t="s">
        <v>1940</v>
      </c>
      <c r="D420" s="7" t="s">
        <v>1941</v>
      </c>
      <c r="E420" s="8" t="s">
        <v>1942</v>
      </c>
      <c r="F420" s="9" t="s">
        <v>1943</v>
      </c>
      <c r="G420" s="10">
        <v>45926.0</v>
      </c>
      <c r="H420" s="11" t="s">
        <v>20</v>
      </c>
      <c r="I420" s="11" t="s">
        <v>20</v>
      </c>
      <c r="J420" s="11" t="s">
        <v>20</v>
      </c>
      <c r="M420" s="11" t="s">
        <v>21</v>
      </c>
    </row>
    <row r="421">
      <c r="A421" s="6" t="s">
        <v>1925</v>
      </c>
      <c r="B421" s="6" t="s">
        <v>1944</v>
      </c>
      <c r="C421" s="6" t="s">
        <v>1945</v>
      </c>
      <c r="D421" s="7" t="s">
        <v>1946</v>
      </c>
      <c r="E421" s="8" t="s">
        <v>1947</v>
      </c>
      <c r="F421" s="9" t="s">
        <v>1948</v>
      </c>
      <c r="G421" s="10">
        <v>45926.0</v>
      </c>
      <c r="H421" s="11" t="s">
        <v>19</v>
      </c>
      <c r="I421" s="11" t="s">
        <v>19</v>
      </c>
      <c r="J421" s="11" t="s">
        <v>19</v>
      </c>
      <c r="K421" s="11" t="s">
        <v>20</v>
      </c>
      <c r="L421" s="11" t="s">
        <v>20</v>
      </c>
      <c r="M421" s="11" t="s">
        <v>21</v>
      </c>
    </row>
    <row r="422">
      <c r="A422" s="6" t="s">
        <v>1925</v>
      </c>
      <c r="B422" s="6" t="s">
        <v>1949</v>
      </c>
      <c r="C422" s="6" t="s">
        <v>1950</v>
      </c>
      <c r="D422" s="9" t="s">
        <v>26</v>
      </c>
      <c r="E422" s="8" t="s">
        <v>1951</v>
      </c>
      <c r="F422" s="9" t="s">
        <v>1952</v>
      </c>
      <c r="G422" s="12" t="s">
        <v>80</v>
      </c>
      <c r="H422" s="13"/>
      <c r="I422" s="13"/>
      <c r="J422" s="13"/>
      <c r="K422" s="13"/>
      <c r="L422" s="13"/>
      <c r="M422" s="11" t="s">
        <v>231</v>
      </c>
    </row>
    <row r="423">
      <c r="A423" s="6" t="s">
        <v>1925</v>
      </c>
      <c r="B423" s="6" t="s">
        <v>1953</v>
      </c>
      <c r="C423" s="6" t="s">
        <v>1954</v>
      </c>
      <c r="D423" s="9" t="s">
        <v>26</v>
      </c>
      <c r="E423" s="6" t="s">
        <v>26</v>
      </c>
      <c r="F423" s="9" t="s">
        <v>26</v>
      </c>
      <c r="G423" s="12" t="s">
        <v>80</v>
      </c>
      <c r="H423" s="13"/>
      <c r="I423" s="13"/>
      <c r="J423" s="13"/>
      <c r="K423" s="13"/>
      <c r="L423" s="13"/>
      <c r="M423" s="11" t="s">
        <v>231</v>
      </c>
    </row>
    <row r="424">
      <c r="A424" s="6" t="s">
        <v>1925</v>
      </c>
      <c r="B424" s="6" t="s">
        <v>1955</v>
      </c>
      <c r="C424" s="6" t="s">
        <v>1956</v>
      </c>
      <c r="D424" s="7" t="s">
        <v>1957</v>
      </c>
      <c r="E424" s="8" t="s">
        <v>1958</v>
      </c>
      <c r="F424" s="9" t="s">
        <v>1959</v>
      </c>
      <c r="G424" s="10">
        <v>45926.0</v>
      </c>
      <c r="H424" s="11" t="s">
        <v>19</v>
      </c>
      <c r="I424" s="11" t="s">
        <v>19</v>
      </c>
      <c r="J424" s="11" t="s">
        <v>19</v>
      </c>
      <c r="K424" s="11" t="s">
        <v>20</v>
      </c>
      <c r="L424" s="11" t="s">
        <v>20</v>
      </c>
      <c r="M424" s="11" t="s">
        <v>21</v>
      </c>
    </row>
    <row r="425">
      <c r="A425" s="6" t="s">
        <v>1925</v>
      </c>
      <c r="B425" s="6" t="s">
        <v>1960</v>
      </c>
      <c r="C425" s="6" t="s">
        <v>1961</v>
      </c>
      <c r="D425" s="7" t="s">
        <v>1962</v>
      </c>
      <c r="E425" s="8" t="s">
        <v>1963</v>
      </c>
      <c r="F425" s="9" t="s">
        <v>1964</v>
      </c>
      <c r="G425" s="10">
        <v>45926.0</v>
      </c>
      <c r="H425" s="11" t="s">
        <v>20</v>
      </c>
      <c r="I425" s="11" t="s">
        <v>20</v>
      </c>
      <c r="J425" s="11" t="s">
        <v>20</v>
      </c>
      <c r="M425" s="11" t="s">
        <v>21</v>
      </c>
    </row>
    <row r="426">
      <c r="A426" s="6" t="s">
        <v>1925</v>
      </c>
      <c r="B426" s="6" t="s">
        <v>1909</v>
      </c>
      <c r="C426" s="6" t="s">
        <v>1965</v>
      </c>
      <c r="D426" s="7" t="s">
        <v>1966</v>
      </c>
      <c r="E426" s="8" t="s">
        <v>1967</v>
      </c>
      <c r="F426" s="9" t="s">
        <v>1968</v>
      </c>
      <c r="G426" s="10">
        <v>45926.0</v>
      </c>
      <c r="H426" s="11" t="s">
        <v>20</v>
      </c>
      <c r="I426" s="11" t="s">
        <v>20</v>
      </c>
      <c r="J426" s="11" t="s">
        <v>20</v>
      </c>
      <c r="M426" s="11" t="s">
        <v>21</v>
      </c>
    </row>
    <row r="427">
      <c r="A427" s="6" t="s">
        <v>1925</v>
      </c>
      <c r="B427" s="6" t="s">
        <v>1969</v>
      </c>
      <c r="C427" s="6" t="s">
        <v>1970</v>
      </c>
      <c r="D427" s="7" t="s">
        <v>1971</v>
      </c>
      <c r="E427" s="8" t="s">
        <v>1972</v>
      </c>
      <c r="F427" s="9" t="s">
        <v>1973</v>
      </c>
      <c r="G427" s="22">
        <v>45926.0</v>
      </c>
      <c r="H427" s="23" t="s">
        <v>20</v>
      </c>
      <c r="I427" s="23" t="s">
        <v>20</v>
      </c>
      <c r="J427" s="23" t="s">
        <v>20</v>
      </c>
      <c r="M427" s="11" t="s">
        <v>21</v>
      </c>
    </row>
    <row r="428">
      <c r="A428" s="6" t="s">
        <v>1925</v>
      </c>
      <c r="B428" s="6" t="s">
        <v>266</v>
      </c>
      <c r="C428" s="6" t="s">
        <v>1974</v>
      </c>
      <c r="D428" s="7" t="s">
        <v>1975</v>
      </c>
      <c r="E428" s="8" t="s">
        <v>1976</v>
      </c>
      <c r="F428" s="9" t="s">
        <v>1977</v>
      </c>
      <c r="G428" s="12" t="s">
        <v>80</v>
      </c>
      <c r="H428" s="13"/>
      <c r="I428" s="13"/>
      <c r="J428" s="13"/>
      <c r="K428" s="13"/>
      <c r="L428" s="13"/>
      <c r="M428" s="11" t="s">
        <v>81</v>
      </c>
    </row>
    <row r="429">
      <c r="A429" s="6" t="s">
        <v>1925</v>
      </c>
      <c r="B429" s="6" t="s">
        <v>266</v>
      </c>
      <c r="C429" s="6" t="s">
        <v>1978</v>
      </c>
      <c r="D429" s="7" t="s">
        <v>1979</v>
      </c>
      <c r="E429" s="8" t="s">
        <v>1980</v>
      </c>
      <c r="F429" s="9" t="s">
        <v>1981</v>
      </c>
      <c r="G429" s="10">
        <v>45926.0</v>
      </c>
      <c r="H429" s="11" t="s">
        <v>19</v>
      </c>
      <c r="I429" s="11" t="s">
        <v>19</v>
      </c>
      <c r="J429" s="11" t="s">
        <v>20</v>
      </c>
      <c r="K429" s="11" t="s">
        <v>20</v>
      </c>
      <c r="L429" s="11" t="s">
        <v>20</v>
      </c>
      <c r="M429" s="11" t="s">
        <v>21</v>
      </c>
    </row>
    <row r="430">
      <c r="A430" s="6" t="s">
        <v>1925</v>
      </c>
      <c r="B430" s="6" t="s">
        <v>170</v>
      </c>
      <c r="C430" s="6" t="s">
        <v>1982</v>
      </c>
      <c r="D430" s="7" t="s">
        <v>1983</v>
      </c>
      <c r="E430" s="8" t="s">
        <v>1984</v>
      </c>
      <c r="F430" s="9" t="s">
        <v>1985</v>
      </c>
      <c r="G430" s="10">
        <v>45926.0</v>
      </c>
      <c r="H430" s="11" t="s">
        <v>19</v>
      </c>
      <c r="I430" s="11" t="s">
        <v>19</v>
      </c>
      <c r="J430" s="11" t="s">
        <v>20</v>
      </c>
      <c r="K430" s="11" t="s">
        <v>20</v>
      </c>
      <c r="L430" s="11" t="s">
        <v>20</v>
      </c>
      <c r="M430" s="11" t="s">
        <v>21</v>
      </c>
    </row>
    <row r="431">
      <c r="A431" s="6" t="s">
        <v>1925</v>
      </c>
      <c r="B431" s="6" t="s">
        <v>1986</v>
      </c>
      <c r="C431" s="6" t="s">
        <v>1987</v>
      </c>
      <c r="D431" s="7" t="s">
        <v>1988</v>
      </c>
      <c r="E431" s="6" t="s">
        <v>26</v>
      </c>
      <c r="F431" s="9" t="s">
        <v>1989</v>
      </c>
      <c r="G431" s="22">
        <v>45926.0</v>
      </c>
      <c r="H431" s="23" t="s">
        <v>20</v>
      </c>
      <c r="I431" s="23" t="s">
        <v>20</v>
      </c>
      <c r="J431" s="23" t="s">
        <v>20</v>
      </c>
      <c r="M431" s="11" t="s">
        <v>21</v>
      </c>
    </row>
    <row r="432">
      <c r="A432" s="6" t="s">
        <v>1990</v>
      </c>
      <c r="B432" s="6" t="s">
        <v>1991</v>
      </c>
      <c r="C432" s="6" t="s">
        <v>1992</v>
      </c>
      <c r="D432" s="7" t="s">
        <v>1993</v>
      </c>
      <c r="E432" s="8" t="s">
        <v>1994</v>
      </c>
      <c r="F432" s="9" t="s">
        <v>26</v>
      </c>
      <c r="G432" s="10">
        <v>45927.0</v>
      </c>
      <c r="H432" s="11" t="s">
        <v>19</v>
      </c>
      <c r="I432" s="11" t="s">
        <v>20</v>
      </c>
      <c r="J432" s="11" t="s">
        <v>19</v>
      </c>
      <c r="K432" s="11" t="s">
        <v>20</v>
      </c>
      <c r="M432" s="11" t="s">
        <v>21</v>
      </c>
    </row>
    <row r="433">
      <c r="A433" s="6" t="s">
        <v>1990</v>
      </c>
      <c r="B433" s="6" t="s">
        <v>123</v>
      </c>
      <c r="C433" s="6" t="s">
        <v>1995</v>
      </c>
      <c r="D433" s="7" t="s">
        <v>1996</v>
      </c>
      <c r="E433" s="8" t="s">
        <v>1997</v>
      </c>
      <c r="F433" s="9" t="s">
        <v>1998</v>
      </c>
      <c r="G433" s="10">
        <v>45927.0</v>
      </c>
      <c r="H433" s="11" t="s">
        <v>19</v>
      </c>
      <c r="I433" s="11" t="s">
        <v>19</v>
      </c>
      <c r="J433" s="11" t="s">
        <v>19</v>
      </c>
      <c r="K433" s="11" t="s">
        <v>20</v>
      </c>
      <c r="L433" s="11" t="s">
        <v>20</v>
      </c>
      <c r="M433" s="11" t="s">
        <v>21</v>
      </c>
    </row>
    <row r="434">
      <c r="A434" s="6" t="s">
        <v>1990</v>
      </c>
      <c r="B434" s="6" t="s">
        <v>1999</v>
      </c>
      <c r="C434" s="6" t="s">
        <v>2000</v>
      </c>
      <c r="D434" s="7" t="s">
        <v>2001</v>
      </c>
      <c r="E434" s="8" t="s">
        <v>2002</v>
      </c>
      <c r="F434" s="9" t="s">
        <v>2003</v>
      </c>
      <c r="G434" s="10">
        <v>45927.0</v>
      </c>
      <c r="H434" s="11" t="s">
        <v>19</v>
      </c>
      <c r="I434" s="11" t="s">
        <v>20</v>
      </c>
      <c r="J434" s="11" t="s">
        <v>19</v>
      </c>
      <c r="K434" s="11" t="s">
        <v>20</v>
      </c>
      <c r="M434" s="11" t="s">
        <v>21</v>
      </c>
    </row>
    <row r="435">
      <c r="A435" s="6" t="s">
        <v>1990</v>
      </c>
      <c r="B435" s="6" t="s">
        <v>2004</v>
      </c>
      <c r="C435" s="6" t="s">
        <v>2005</v>
      </c>
      <c r="D435" s="7" t="s">
        <v>2006</v>
      </c>
      <c r="E435" s="8" t="s">
        <v>2007</v>
      </c>
      <c r="F435" s="9" t="s">
        <v>2008</v>
      </c>
      <c r="G435" s="10">
        <v>45927.0</v>
      </c>
      <c r="H435" s="11" t="s">
        <v>19</v>
      </c>
      <c r="I435" s="11" t="s">
        <v>19</v>
      </c>
      <c r="J435" s="11" t="s">
        <v>19</v>
      </c>
      <c r="K435" s="11" t="s">
        <v>20</v>
      </c>
      <c r="L435" s="11" t="s">
        <v>20</v>
      </c>
      <c r="M435" s="11" t="s">
        <v>21</v>
      </c>
    </row>
    <row r="436">
      <c r="A436" s="6" t="s">
        <v>1990</v>
      </c>
      <c r="B436" s="6" t="s">
        <v>1390</v>
      </c>
      <c r="C436" s="6" t="s">
        <v>2009</v>
      </c>
      <c r="D436" s="7" t="s">
        <v>2010</v>
      </c>
      <c r="E436" s="8" t="s">
        <v>2011</v>
      </c>
      <c r="F436" s="9" t="s">
        <v>2012</v>
      </c>
      <c r="G436" s="10">
        <v>45927.0</v>
      </c>
      <c r="H436" s="11" t="s">
        <v>19</v>
      </c>
      <c r="I436" s="11" t="s">
        <v>19</v>
      </c>
      <c r="J436" s="11" t="s">
        <v>19</v>
      </c>
      <c r="K436" s="11" t="s">
        <v>20</v>
      </c>
      <c r="L436" s="11" t="s">
        <v>20</v>
      </c>
      <c r="M436" s="11" t="s">
        <v>21</v>
      </c>
    </row>
    <row r="437">
      <c r="A437" s="6" t="s">
        <v>1990</v>
      </c>
      <c r="B437" s="6" t="s">
        <v>348</v>
      </c>
      <c r="C437" s="6" t="s">
        <v>2013</v>
      </c>
      <c r="D437" s="7" t="s">
        <v>2014</v>
      </c>
      <c r="E437" s="8" t="s">
        <v>2015</v>
      </c>
      <c r="F437" s="9" t="s">
        <v>2016</v>
      </c>
      <c r="G437" s="10">
        <v>45927.0</v>
      </c>
      <c r="H437" s="11" t="s">
        <v>19</v>
      </c>
      <c r="I437" s="11" t="s">
        <v>19</v>
      </c>
      <c r="J437" s="11" t="s">
        <v>19</v>
      </c>
      <c r="K437" s="11" t="s">
        <v>20</v>
      </c>
      <c r="L437" s="11" t="s">
        <v>20</v>
      </c>
      <c r="M437" s="11" t="s">
        <v>21</v>
      </c>
    </row>
    <row r="438">
      <c r="A438" s="6" t="s">
        <v>1990</v>
      </c>
      <c r="B438" s="6" t="s">
        <v>209</v>
      </c>
      <c r="C438" s="6" t="s">
        <v>2017</v>
      </c>
      <c r="D438" s="7" t="s">
        <v>2018</v>
      </c>
      <c r="E438" s="8" t="s">
        <v>2019</v>
      </c>
      <c r="F438" s="9" t="s">
        <v>2020</v>
      </c>
      <c r="G438" s="10">
        <v>45927.0</v>
      </c>
      <c r="H438" s="11" t="s">
        <v>19</v>
      </c>
      <c r="I438" s="11" t="s">
        <v>19</v>
      </c>
      <c r="J438" s="11" t="s">
        <v>19</v>
      </c>
      <c r="K438" s="11" t="s">
        <v>20</v>
      </c>
      <c r="L438" s="11" t="s">
        <v>20</v>
      </c>
      <c r="M438" s="11" t="s">
        <v>21</v>
      </c>
    </row>
    <row r="439">
      <c r="A439" s="6" t="s">
        <v>1990</v>
      </c>
      <c r="B439" s="6" t="s">
        <v>51</v>
      </c>
      <c r="C439" s="6" t="s">
        <v>2021</v>
      </c>
      <c r="D439" s="7" t="s">
        <v>2022</v>
      </c>
      <c r="E439" s="8" t="s">
        <v>2023</v>
      </c>
      <c r="F439" s="9" t="s">
        <v>2024</v>
      </c>
      <c r="G439" s="10">
        <v>45927.0</v>
      </c>
      <c r="H439" s="11" t="s">
        <v>19</v>
      </c>
      <c r="I439" s="11" t="s">
        <v>19</v>
      </c>
      <c r="J439" s="11" t="s">
        <v>19</v>
      </c>
      <c r="K439" s="11" t="s">
        <v>20</v>
      </c>
      <c r="L439" s="11" t="s">
        <v>20</v>
      </c>
      <c r="M439" s="11" t="s">
        <v>21</v>
      </c>
    </row>
    <row r="440">
      <c r="A440" s="6" t="s">
        <v>1990</v>
      </c>
      <c r="B440" s="6" t="s">
        <v>2025</v>
      </c>
      <c r="C440" s="6" t="s">
        <v>2026</v>
      </c>
      <c r="D440" s="7" t="s">
        <v>2027</v>
      </c>
      <c r="E440" s="8" t="s">
        <v>2028</v>
      </c>
      <c r="F440" s="9" t="s">
        <v>2029</v>
      </c>
      <c r="G440" s="10">
        <v>45927.0</v>
      </c>
      <c r="H440" s="11" t="s">
        <v>19</v>
      </c>
      <c r="I440" s="11" t="s">
        <v>19</v>
      </c>
      <c r="J440" s="11" t="s">
        <v>20</v>
      </c>
      <c r="K440" s="11" t="s">
        <v>20</v>
      </c>
      <c r="L440" s="11" t="s">
        <v>20</v>
      </c>
      <c r="M440" s="11" t="s">
        <v>21</v>
      </c>
    </row>
    <row r="441">
      <c r="A441" s="6" t="s">
        <v>1990</v>
      </c>
      <c r="B441" s="6" t="s">
        <v>2030</v>
      </c>
      <c r="C441" s="6" t="s">
        <v>2031</v>
      </c>
      <c r="D441" s="7" t="s">
        <v>2032</v>
      </c>
      <c r="E441" s="6" t="s">
        <v>26</v>
      </c>
      <c r="F441" s="9" t="s">
        <v>2033</v>
      </c>
      <c r="G441" s="10">
        <v>45927.0</v>
      </c>
      <c r="H441" s="11" t="s">
        <v>20</v>
      </c>
      <c r="I441" s="11" t="s">
        <v>20</v>
      </c>
      <c r="J441" s="11" t="s">
        <v>20</v>
      </c>
      <c r="M441" s="11" t="s">
        <v>21</v>
      </c>
    </row>
    <row r="442">
      <c r="A442" s="6" t="s">
        <v>1990</v>
      </c>
      <c r="B442" s="6" t="s">
        <v>808</v>
      </c>
      <c r="C442" s="6" t="s">
        <v>2034</v>
      </c>
      <c r="D442" s="7" t="s">
        <v>2035</v>
      </c>
      <c r="E442" s="8" t="s">
        <v>2036</v>
      </c>
      <c r="F442" s="9" t="s">
        <v>2037</v>
      </c>
      <c r="G442" s="10">
        <v>45927.0</v>
      </c>
      <c r="H442" s="11" t="s">
        <v>19</v>
      </c>
      <c r="I442" s="11" t="s">
        <v>19</v>
      </c>
      <c r="J442" s="11" t="s">
        <v>20</v>
      </c>
      <c r="K442" s="11" t="s">
        <v>20</v>
      </c>
      <c r="L442" s="11" t="s">
        <v>20</v>
      </c>
      <c r="M442" s="11" t="s">
        <v>21</v>
      </c>
    </row>
    <row r="443">
      <c r="A443" s="6" t="s">
        <v>1990</v>
      </c>
      <c r="B443" s="6" t="s">
        <v>2038</v>
      </c>
      <c r="C443" s="6" t="s">
        <v>2039</v>
      </c>
      <c r="D443" s="7" t="s">
        <v>2040</v>
      </c>
      <c r="E443" s="8" t="s">
        <v>2041</v>
      </c>
      <c r="F443" s="9" t="s">
        <v>2042</v>
      </c>
      <c r="G443" s="10">
        <v>45927.0</v>
      </c>
      <c r="H443" s="11" t="s">
        <v>19</v>
      </c>
      <c r="I443" s="11" t="s">
        <v>19</v>
      </c>
      <c r="J443" s="11" t="s">
        <v>19</v>
      </c>
      <c r="K443" s="11" t="s">
        <v>20</v>
      </c>
      <c r="L443" s="11" t="s">
        <v>20</v>
      </c>
      <c r="M443" s="11" t="s">
        <v>21</v>
      </c>
    </row>
    <row r="444">
      <c r="A444" s="6" t="s">
        <v>1990</v>
      </c>
      <c r="B444" s="6" t="s">
        <v>2043</v>
      </c>
      <c r="C444" s="6" t="s">
        <v>2044</v>
      </c>
      <c r="D444" s="7" t="s">
        <v>2045</v>
      </c>
      <c r="E444" s="8" t="s">
        <v>2046</v>
      </c>
      <c r="F444" s="9" t="s">
        <v>2047</v>
      </c>
      <c r="G444" s="10">
        <v>45927.0</v>
      </c>
      <c r="H444" s="11" t="s">
        <v>19</v>
      </c>
      <c r="I444" s="11" t="s">
        <v>19</v>
      </c>
      <c r="J444" s="11" t="s">
        <v>19</v>
      </c>
      <c r="K444" s="11" t="s">
        <v>20</v>
      </c>
      <c r="L444" s="11" t="s">
        <v>20</v>
      </c>
      <c r="M444" s="11" t="s">
        <v>21</v>
      </c>
    </row>
    <row r="445">
      <c r="A445" s="6" t="s">
        <v>1990</v>
      </c>
      <c r="B445" s="6" t="s">
        <v>429</v>
      </c>
      <c r="C445" s="6" t="s">
        <v>2048</v>
      </c>
      <c r="D445" s="7" t="s">
        <v>2049</v>
      </c>
      <c r="E445" s="8" t="s">
        <v>2050</v>
      </c>
      <c r="F445" s="9" t="s">
        <v>2051</v>
      </c>
      <c r="G445" s="10">
        <v>45927.0</v>
      </c>
      <c r="H445" s="11" t="s">
        <v>19</v>
      </c>
      <c r="I445" s="11" t="s">
        <v>19</v>
      </c>
      <c r="J445" s="11" t="s">
        <v>19</v>
      </c>
      <c r="K445" s="11" t="s">
        <v>20</v>
      </c>
      <c r="L445" s="11" t="s">
        <v>20</v>
      </c>
      <c r="M445" s="11" t="s">
        <v>21</v>
      </c>
    </row>
    <row r="446">
      <c r="A446" s="6" t="s">
        <v>1990</v>
      </c>
      <c r="B446" s="6" t="s">
        <v>2052</v>
      </c>
      <c r="C446" s="6" t="s">
        <v>2053</v>
      </c>
      <c r="D446" s="7" t="s">
        <v>2054</v>
      </c>
      <c r="E446" s="8" t="s">
        <v>2055</v>
      </c>
      <c r="F446" s="9" t="s">
        <v>2056</v>
      </c>
      <c r="G446" s="10">
        <v>45927.0</v>
      </c>
      <c r="H446" s="11" t="s">
        <v>20</v>
      </c>
      <c r="I446" s="11" t="s">
        <v>20</v>
      </c>
      <c r="J446" s="11" t="s">
        <v>20</v>
      </c>
      <c r="M446" s="11" t="s">
        <v>21</v>
      </c>
    </row>
    <row r="447">
      <c r="A447" s="6" t="s">
        <v>1990</v>
      </c>
      <c r="B447" s="6" t="s">
        <v>2057</v>
      </c>
      <c r="C447" s="6" t="s">
        <v>2058</v>
      </c>
      <c r="D447" s="7" t="s">
        <v>2059</v>
      </c>
      <c r="E447" s="8" t="s">
        <v>2060</v>
      </c>
      <c r="F447" s="9" t="s">
        <v>2061</v>
      </c>
      <c r="G447" s="10">
        <v>45927.0</v>
      </c>
      <c r="H447" s="11" t="s">
        <v>19</v>
      </c>
      <c r="I447" s="11" t="s">
        <v>19</v>
      </c>
      <c r="J447" s="11" t="s">
        <v>19</v>
      </c>
      <c r="K447" s="11" t="s">
        <v>20</v>
      </c>
      <c r="L447" s="11" t="s">
        <v>20</v>
      </c>
      <c r="M447" s="11" t="s">
        <v>21</v>
      </c>
    </row>
    <row r="448">
      <c r="A448" s="6" t="s">
        <v>1990</v>
      </c>
      <c r="B448" s="6" t="s">
        <v>439</v>
      </c>
      <c r="C448" s="6" t="s">
        <v>2062</v>
      </c>
      <c r="D448" s="7" t="s">
        <v>2063</v>
      </c>
      <c r="E448" s="8" t="s">
        <v>2064</v>
      </c>
      <c r="F448" s="9" t="s">
        <v>2065</v>
      </c>
      <c r="G448" s="10">
        <v>45927.0</v>
      </c>
      <c r="H448" s="11" t="s">
        <v>19</v>
      </c>
      <c r="I448" s="11" t="s">
        <v>19</v>
      </c>
      <c r="J448" s="11" t="s">
        <v>19</v>
      </c>
      <c r="K448" s="11" t="s">
        <v>20</v>
      </c>
      <c r="L448" s="11" t="s">
        <v>20</v>
      </c>
      <c r="M448" s="11" t="s">
        <v>21</v>
      </c>
    </row>
    <row r="449">
      <c r="A449" s="6" t="s">
        <v>1990</v>
      </c>
      <c r="B449" s="6" t="s">
        <v>2066</v>
      </c>
      <c r="C449" s="6" t="s">
        <v>26</v>
      </c>
      <c r="D449" s="9" t="s">
        <v>26</v>
      </c>
      <c r="E449" s="6" t="s">
        <v>26</v>
      </c>
      <c r="F449" s="9" t="s">
        <v>26</v>
      </c>
      <c r="G449" s="12" t="s">
        <v>80</v>
      </c>
      <c r="H449" s="13"/>
      <c r="I449" s="13"/>
      <c r="J449" s="13"/>
      <c r="K449" s="13"/>
      <c r="L449" s="13"/>
      <c r="M449" s="11" t="s">
        <v>231</v>
      </c>
    </row>
    <row r="450">
      <c r="A450" s="6" t="s">
        <v>1990</v>
      </c>
      <c r="B450" s="6" t="s">
        <v>2067</v>
      </c>
      <c r="C450" s="6" t="s">
        <v>2068</v>
      </c>
      <c r="D450" s="7" t="s">
        <v>2069</v>
      </c>
      <c r="E450" s="8" t="s">
        <v>2070</v>
      </c>
      <c r="F450" s="9" t="s">
        <v>2071</v>
      </c>
      <c r="G450" s="10">
        <v>45927.0</v>
      </c>
      <c r="H450" s="11" t="s">
        <v>19</v>
      </c>
      <c r="I450" s="11" t="s">
        <v>20</v>
      </c>
      <c r="J450" s="11" t="s">
        <v>19</v>
      </c>
      <c r="K450" s="11" t="s">
        <v>20</v>
      </c>
      <c r="M450" s="11" t="s">
        <v>21</v>
      </c>
    </row>
    <row r="451">
      <c r="A451" s="6" t="s">
        <v>1990</v>
      </c>
      <c r="B451" s="6" t="s">
        <v>170</v>
      </c>
      <c r="C451" s="6" t="s">
        <v>2072</v>
      </c>
      <c r="D451" s="7" t="s">
        <v>2073</v>
      </c>
      <c r="E451" s="8" t="s">
        <v>2074</v>
      </c>
      <c r="F451" s="9" t="s">
        <v>2075</v>
      </c>
      <c r="G451" s="10">
        <v>45927.0</v>
      </c>
      <c r="H451" s="11" t="s">
        <v>19</v>
      </c>
      <c r="I451" s="11" t="s">
        <v>20</v>
      </c>
      <c r="J451" s="11" t="s">
        <v>19</v>
      </c>
      <c r="K451" s="11" t="s">
        <v>20</v>
      </c>
      <c r="M451" s="11" t="s">
        <v>21</v>
      </c>
    </row>
    <row r="452">
      <c r="A452" s="6" t="s">
        <v>2076</v>
      </c>
      <c r="B452" s="6" t="s">
        <v>2077</v>
      </c>
      <c r="C452" s="6" t="s">
        <v>26</v>
      </c>
      <c r="D452" s="9" t="s">
        <v>26</v>
      </c>
      <c r="E452" s="6" t="s">
        <v>26</v>
      </c>
      <c r="F452" s="9" t="s">
        <v>26</v>
      </c>
      <c r="G452" s="12" t="s">
        <v>80</v>
      </c>
      <c r="H452" s="13"/>
      <c r="I452" s="13"/>
      <c r="J452" s="13"/>
      <c r="K452" s="13"/>
      <c r="L452" s="13"/>
      <c r="M452" s="11" t="s">
        <v>231</v>
      </c>
    </row>
    <row r="453">
      <c r="A453" s="6" t="s">
        <v>2076</v>
      </c>
      <c r="B453" s="6" t="s">
        <v>2078</v>
      </c>
      <c r="C453" s="6" t="s">
        <v>2079</v>
      </c>
      <c r="D453" s="7" t="s">
        <v>2080</v>
      </c>
      <c r="E453" s="8" t="s">
        <v>2081</v>
      </c>
      <c r="F453" s="9" t="s">
        <v>2082</v>
      </c>
      <c r="G453" s="10">
        <v>45925.0</v>
      </c>
      <c r="H453" s="11" t="s">
        <v>20</v>
      </c>
      <c r="I453" s="11" t="s">
        <v>20</v>
      </c>
      <c r="J453" s="11" t="s">
        <v>20</v>
      </c>
      <c r="M453" s="11" t="s">
        <v>21</v>
      </c>
    </row>
    <row r="454">
      <c r="A454" s="6" t="s">
        <v>2076</v>
      </c>
      <c r="B454" s="6" t="s">
        <v>1593</v>
      </c>
      <c r="C454" s="6" t="s">
        <v>2083</v>
      </c>
      <c r="D454" s="7" t="s">
        <v>2084</v>
      </c>
      <c r="E454" s="8" t="s">
        <v>2085</v>
      </c>
      <c r="F454" s="9" t="s">
        <v>2086</v>
      </c>
      <c r="G454" s="10">
        <v>45925.0</v>
      </c>
      <c r="H454" s="11" t="s">
        <v>19</v>
      </c>
      <c r="I454" s="11" t="s">
        <v>20</v>
      </c>
      <c r="J454" s="11" t="s">
        <v>20</v>
      </c>
      <c r="K454" s="11" t="s">
        <v>20</v>
      </c>
      <c r="M454" s="11" t="s">
        <v>21</v>
      </c>
    </row>
    <row r="455">
      <c r="A455" s="6" t="s">
        <v>2076</v>
      </c>
      <c r="B455" s="6" t="s">
        <v>2087</v>
      </c>
      <c r="C455" s="6" t="s">
        <v>2088</v>
      </c>
      <c r="D455" s="7" t="s">
        <v>2089</v>
      </c>
      <c r="E455" s="8" t="s">
        <v>2090</v>
      </c>
      <c r="F455" s="9" t="s">
        <v>2091</v>
      </c>
      <c r="G455" s="10">
        <v>45925.0</v>
      </c>
      <c r="H455" s="11" t="s">
        <v>19</v>
      </c>
      <c r="I455" s="11" t="s">
        <v>20</v>
      </c>
      <c r="J455" s="11" t="s">
        <v>20</v>
      </c>
      <c r="K455" s="11" t="s">
        <v>20</v>
      </c>
      <c r="M455" s="11" t="s">
        <v>21</v>
      </c>
    </row>
    <row r="456">
      <c r="A456" s="6" t="s">
        <v>2076</v>
      </c>
      <c r="B456" s="6" t="s">
        <v>1063</v>
      </c>
      <c r="C456" s="6" t="s">
        <v>2092</v>
      </c>
      <c r="D456" s="7" t="s">
        <v>2093</v>
      </c>
      <c r="E456" s="8" t="s">
        <v>2094</v>
      </c>
      <c r="F456" s="9" t="s">
        <v>2095</v>
      </c>
      <c r="G456" s="10">
        <v>45925.0</v>
      </c>
      <c r="H456" s="11" t="s">
        <v>20</v>
      </c>
      <c r="I456" s="11" t="s">
        <v>20</v>
      </c>
      <c r="J456" s="11" t="s">
        <v>20</v>
      </c>
      <c r="M456" s="11" t="s">
        <v>21</v>
      </c>
    </row>
    <row r="457">
      <c r="A457" s="6" t="s">
        <v>2076</v>
      </c>
      <c r="B457" s="6" t="s">
        <v>32</v>
      </c>
      <c r="C457" s="6" t="s">
        <v>2096</v>
      </c>
      <c r="D457" s="9" t="s">
        <v>26</v>
      </c>
      <c r="E457" s="8" t="s">
        <v>2097</v>
      </c>
      <c r="F457" s="9" t="s">
        <v>2098</v>
      </c>
      <c r="G457" s="12" t="s">
        <v>80</v>
      </c>
      <c r="H457" s="13"/>
      <c r="I457" s="13"/>
      <c r="J457" s="13"/>
      <c r="K457" s="13"/>
      <c r="L457" s="13"/>
      <c r="M457" s="11" t="s">
        <v>231</v>
      </c>
    </row>
    <row r="458">
      <c r="A458" s="6" t="s">
        <v>2076</v>
      </c>
      <c r="B458" s="6" t="s">
        <v>2099</v>
      </c>
      <c r="C458" s="6" t="s">
        <v>2100</v>
      </c>
      <c r="D458" s="9" t="s">
        <v>26</v>
      </c>
      <c r="E458" s="6" t="s">
        <v>26</v>
      </c>
      <c r="F458" s="9" t="s">
        <v>26</v>
      </c>
      <c r="G458" s="12" t="s">
        <v>80</v>
      </c>
      <c r="H458" s="13"/>
      <c r="I458" s="13"/>
      <c r="J458" s="13"/>
      <c r="K458" s="13"/>
      <c r="L458" s="13"/>
      <c r="M458" s="11" t="s">
        <v>231</v>
      </c>
    </row>
    <row r="459">
      <c r="A459" s="6" t="s">
        <v>2076</v>
      </c>
      <c r="B459" s="6" t="s">
        <v>1390</v>
      </c>
      <c r="C459" s="6" t="s">
        <v>2101</v>
      </c>
      <c r="D459" s="7" t="s">
        <v>2102</v>
      </c>
      <c r="E459" s="8" t="s">
        <v>2103</v>
      </c>
      <c r="F459" s="9" t="s">
        <v>26</v>
      </c>
      <c r="G459" s="10">
        <v>45925.0</v>
      </c>
      <c r="H459" s="11" t="s">
        <v>20</v>
      </c>
      <c r="I459" s="11" t="s">
        <v>20</v>
      </c>
      <c r="J459" s="11" t="s">
        <v>20</v>
      </c>
      <c r="M459" s="11" t="s">
        <v>21</v>
      </c>
    </row>
    <row r="460">
      <c r="A460" s="6" t="s">
        <v>2076</v>
      </c>
      <c r="B460" s="6" t="s">
        <v>527</v>
      </c>
      <c r="C460" s="6" t="s">
        <v>2104</v>
      </c>
      <c r="D460" s="7" t="s">
        <v>2105</v>
      </c>
      <c r="E460" s="8" t="s">
        <v>2106</v>
      </c>
      <c r="F460" s="9" t="s">
        <v>2107</v>
      </c>
      <c r="G460" s="10">
        <v>45925.0</v>
      </c>
      <c r="H460" s="11" t="s">
        <v>19</v>
      </c>
      <c r="I460" s="11" t="s">
        <v>19</v>
      </c>
      <c r="J460" s="11" t="s">
        <v>19</v>
      </c>
      <c r="K460" s="11" t="s">
        <v>20</v>
      </c>
      <c r="L460" s="11" t="s">
        <v>20</v>
      </c>
      <c r="M460" s="11" t="s">
        <v>21</v>
      </c>
    </row>
    <row r="461">
      <c r="A461" s="6" t="s">
        <v>2076</v>
      </c>
      <c r="B461" s="6" t="s">
        <v>527</v>
      </c>
      <c r="C461" s="6" t="s">
        <v>2108</v>
      </c>
      <c r="D461" s="7" t="s">
        <v>2109</v>
      </c>
      <c r="E461" s="8" t="s">
        <v>2110</v>
      </c>
      <c r="F461" s="9" t="s">
        <v>2111</v>
      </c>
      <c r="G461" s="10">
        <v>45925.0</v>
      </c>
      <c r="H461" s="11" t="s">
        <v>20</v>
      </c>
      <c r="I461" s="11" t="s">
        <v>20</v>
      </c>
      <c r="J461" s="11" t="s">
        <v>19</v>
      </c>
      <c r="M461" s="11" t="s">
        <v>21</v>
      </c>
    </row>
    <row r="462">
      <c r="A462" s="6" t="s">
        <v>2076</v>
      </c>
      <c r="B462" s="6" t="s">
        <v>527</v>
      </c>
      <c r="C462" s="6" t="s">
        <v>2112</v>
      </c>
      <c r="D462" s="9" t="s">
        <v>26</v>
      </c>
      <c r="E462" s="8" t="s">
        <v>2113</v>
      </c>
      <c r="F462" s="9" t="s">
        <v>2091</v>
      </c>
      <c r="G462" s="12" t="s">
        <v>80</v>
      </c>
      <c r="H462" s="13"/>
      <c r="I462" s="13"/>
      <c r="J462" s="13"/>
      <c r="K462" s="13"/>
      <c r="L462" s="13"/>
      <c r="M462" s="11" t="s">
        <v>231</v>
      </c>
    </row>
    <row r="463">
      <c r="A463" s="6" t="s">
        <v>2076</v>
      </c>
      <c r="B463" s="6" t="s">
        <v>527</v>
      </c>
      <c r="C463" s="6" t="s">
        <v>2114</v>
      </c>
      <c r="D463" s="7" t="s">
        <v>2115</v>
      </c>
      <c r="E463" s="8" t="s">
        <v>2116</v>
      </c>
      <c r="F463" s="9" t="s">
        <v>26</v>
      </c>
      <c r="G463" s="10">
        <v>45925.0</v>
      </c>
      <c r="H463" s="11" t="s">
        <v>20</v>
      </c>
      <c r="I463" s="11" t="s">
        <v>20</v>
      </c>
      <c r="J463" s="11" t="s">
        <v>20</v>
      </c>
      <c r="M463" s="11" t="s">
        <v>21</v>
      </c>
    </row>
    <row r="464">
      <c r="A464" s="6" t="s">
        <v>2076</v>
      </c>
      <c r="B464" s="6" t="s">
        <v>527</v>
      </c>
      <c r="C464" s="6" t="s">
        <v>2117</v>
      </c>
      <c r="D464" s="9" t="s">
        <v>26</v>
      </c>
      <c r="E464" s="8" t="s">
        <v>2118</v>
      </c>
      <c r="F464" s="9" t="s">
        <v>26</v>
      </c>
      <c r="G464" s="12" t="s">
        <v>80</v>
      </c>
      <c r="H464" s="13"/>
      <c r="I464" s="13"/>
      <c r="J464" s="13"/>
      <c r="K464" s="13"/>
      <c r="L464" s="13"/>
      <c r="M464" s="11" t="s">
        <v>231</v>
      </c>
    </row>
    <row r="465">
      <c r="A465" s="6" t="s">
        <v>2076</v>
      </c>
      <c r="B465" s="6" t="s">
        <v>527</v>
      </c>
      <c r="C465" s="6" t="s">
        <v>2119</v>
      </c>
      <c r="D465" s="7" t="s">
        <v>2120</v>
      </c>
      <c r="E465" s="8" t="s">
        <v>2121</v>
      </c>
      <c r="F465" s="9" t="s">
        <v>26</v>
      </c>
      <c r="G465" s="10">
        <v>45925.0</v>
      </c>
      <c r="H465" s="11" t="s">
        <v>20</v>
      </c>
      <c r="I465" s="11" t="s">
        <v>20</v>
      </c>
      <c r="J465" s="11" t="s">
        <v>19</v>
      </c>
      <c r="M465" s="11" t="s">
        <v>21</v>
      </c>
    </row>
    <row r="466">
      <c r="A466" s="6" t="s">
        <v>2076</v>
      </c>
      <c r="B466" s="6" t="s">
        <v>527</v>
      </c>
      <c r="C466" s="6" t="s">
        <v>2122</v>
      </c>
      <c r="D466" s="9" t="s">
        <v>26</v>
      </c>
      <c r="E466" s="8" t="s">
        <v>2123</v>
      </c>
      <c r="F466" s="9" t="s">
        <v>26</v>
      </c>
      <c r="G466" s="12" t="s">
        <v>80</v>
      </c>
      <c r="H466" s="13"/>
      <c r="I466" s="13"/>
      <c r="J466" s="13"/>
      <c r="K466" s="13"/>
      <c r="L466" s="13"/>
      <c r="M466" s="11" t="s">
        <v>231</v>
      </c>
    </row>
    <row r="467">
      <c r="A467" s="6" t="s">
        <v>2076</v>
      </c>
      <c r="B467" s="6" t="s">
        <v>527</v>
      </c>
      <c r="C467" s="6" t="s">
        <v>2124</v>
      </c>
      <c r="D467" s="7" t="s">
        <v>2125</v>
      </c>
      <c r="E467" s="8" t="s">
        <v>2126</v>
      </c>
      <c r="F467" s="9" t="s">
        <v>2127</v>
      </c>
      <c r="G467" s="10">
        <v>45925.0</v>
      </c>
      <c r="H467" s="11" t="s">
        <v>19</v>
      </c>
      <c r="I467" s="11" t="s">
        <v>19</v>
      </c>
      <c r="J467" s="11" t="s">
        <v>19</v>
      </c>
      <c r="K467" s="11" t="s">
        <v>20</v>
      </c>
      <c r="L467" s="11" t="s">
        <v>20</v>
      </c>
      <c r="M467" s="11" t="s">
        <v>21</v>
      </c>
    </row>
    <row r="468">
      <c r="A468" s="6" t="s">
        <v>2076</v>
      </c>
      <c r="B468" s="6" t="s">
        <v>2128</v>
      </c>
      <c r="C468" s="6" t="s">
        <v>2129</v>
      </c>
      <c r="D468" s="9" t="s">
        <v>26</v>
      </c>
      <c r="E468" s="8" t="s">
        <v>2130</v>
      </c>
      <c r="F468" s="9" t="s">
        <v>26</v>
      </c>
      <c r="G468" s="12" t="s">
        <v>80</v>
      </c>
      <c r="H468" s="13"/>
      <c r="I468" s="13"/>
      <c r="J468" s="13"/>
      <c r="K468" s="13"/>
      <c r="L468" s="13"/>
      <c r="M468" s="11" t="s">
        <v>231</v>
      </c>
    </row>
    <row r="469">
      <c r="A469" s="6" t="s">
        <v>2076</v>
      </c>
      <c r="B469" s="6" t="s">
        <v>2131</v>
      </c>
      <c r="C469" s="6" t="s">
        <v>26</v>
      </c>
      <c r="D469" s="9" t="s">
        <v>26</v>
      </c>
      <c r="E469" s="6" t="s">
        <v>26</v>
      </c>
      <c r="F469" s="9" t="s">
        <v>2132</v>
      </c>
      <c r="G469" s="12" t="s">
        <v>80</v>
      </c>
      <c r="H469" s="13"/>
      <c r="I469" s="13"/>
      <c r="J469" s="13"/>
      <c r="K469" s="13"/>
      <c r="L469" s="13"/>
      <c r="M469" s="11" t="s">
        <v>231</v>
      </c>
    </row>
    <row r="470">
      <c r="A470" s="6" t="s">
        <v>2076</v>
      </c>
      <c r="B470" s="6" t="s">
        <v>2133</v>
      </c>
      <c r="C470" s="6" t="s">
        <v>26</v>
      </c>
      <c r="D470" s="7" t="s">
        <v>2134</v>
      </c>
      <c r="E470" s="6" t="s">
        <v>26</v>
      </c>
      <c r="F470" s="9" t="s">
        <v>2135</v>
      </c>
      <c r="G470" s="10">
        <v>45925.0</v>
      </c>
      <c r="H470" s="11" t="s">
        <v>19</v>
      </c>
      <c r="I470" s="11" t="s">
        <v>20</v>
      </c>
      <c r="J470" s="11" t="s">
        <v>20</v>
      </c>
      <c r="K470" s="11" t="s">
        <v>20</v>
      </c>
      <c r="M470" s="11" t="s">
        <v>21</v>
      </c>
    </row>
    <row r="471">
      <c r="A471" s="6" t="s">
        <v>2076</v>
      </c>
      <c r="B471" s="6" t="s">
        <v>1944</v>
      </c>
      <c r="C471" s="6" t="s">
        <v>2136</v>
      </c>
      <c r="D471" s="7" t="s">
        <v>2137</v>
      </c>
      <c r="E471" s="8" t="s">
        <v>2138</v>
      </c>
      <c r="F471" s="9" t="s">
        <v>26</v>
      </c>
      <c r="G471" s="12" t="s">
        <v>80</v>
      </c>
      <c r="H471" s="13"/>
      <c r="I471" s="13"/>
      <c r="J471" s="13"/>
      <c r="K471" s="13"/>
      <c r="L471" s="13"/>
      <c r="M471" s="11" t="s">
        <v>81</v>
      </c>
    </row>
    <row r="472">
      <c r="A472" s="6" t="s">
        <v>2076</v>
      </c>
      <c r="B472" s="6" t="s">
        <v>2139</v>
      </c>
      <c r="C472" s="6" t="s">
        <v>26</v>
      </c>
      <c r="D472" s="9" t="s">
        <v>26</v>
      </c>
      <c r="E472" s="8" t="s">
        <v>2140</v>
      </c>
      <c r="F472" s="9" t="s">
        <v>26</v>
      </c>
      <c r="G472" s="12" t="s">
        <v>80</v>
      </c>
      <c r="H472" s="13"/>
      <c r="I472" s="13"/>
      <c r="J472" s="13"/>
      <c r="K472" s="13"/>
      <c r="L472" s="13"/>
      <c r="M472" s="11" t="s">
        <v>231</v>
      </c>
    </row>
    <row r="473">
      <c r="A473" s="6" t="s">
        <v>2076</v>
      </c>
      <c r="B473" s="6" t="s">
        <v>2141</v>
      </c>
      <c r="C473" s="6" t="s">
        <v>26</v>
      </c>
      <c r="D473" s="9" t="s">
        <v>26</v>
      </c>
      <c r="E473" s="6" t="s">
        <v>26</v>
      </c>
      <c r="F473" s="9" t="s">
        <v>26</v>
      </c>
      <c r="G473" s="12" t="s">
        <v>80</v>
      </c>
      <c r="H473" s="13"/>
      <c r="I473" s="13"/>
      <c r="J473" s="13"/>
      <c r="K473" s="13"/>
      <c r="L473" s="13"/>
      <c r="M473" s="11" t="s">
        <v>231</v>
      </c>
    </row>
    <row r="474">
      <c r="A474" s="6" t="s">
        <v>2076</v>
      </c>
      <c r="B474" s="6" t="s">
        <v>2142</v>
      </c>
      <c r="C474" s="6" t="s">
        <v>26</v>
      </c>
      <c r="D474" s="7" t="s">
        <v>2143</v>
      </c>
      <c r="E474" s="8" t="s">
        <v>2144</v>
      </c>
      <c r="F474" s="9" t="s">
        <v>2145</v>
      </c>
      <c r="G474" s="10">
        <v>45925.0</v>
      </c>
      <c r="H474" s="11" t="s">
        <v>20</v>
      </c>
      <c r="I474" s="11" t="s">
        <v>20</v>
      </c>
      <c r="J474" s="11" t="s">
        <v>20</v>
      </c>
      <c r="M474" s="11" t="s">
        <v>21</v>
      </c>
    </row>
    <row r="475">
      <c r="A475" s="6" t="s">
        <v>2076</v>
      </c>
      <c r="B475" s="6" t="s">
        <v>2146</v>
      </c>
      <c r="C475" s="6" t="s">
        <v>2147</v>
      </c>
      <c r="D475" s="7" t="s">
        <v>2148</v>
      </c>
      <c r="E475" s="8" t="s">
        <v>2149</v>
      </c>
      <c r="F475" s="9" t="s">
        <v>26</v>
      </c>
      <c r="G475" s="12" t="s">
        <v>80</v>
      </c>
      <c r="H475" s="13"/>
      <c r="I475" s="13"/>
      <c r="J475" s="13"/>
      <c r="K475" s="13"/>
      <c r="L475" s="13"/>
      <c r="M475" s="11" t="s">
        <v>81</v>
      </c>
    </row>
    <row r="476">
      <c r="A476" s="6" t="s">
        <v>2076</v>
      </c>
      <c r="B476" s="6" t="s">
        <v>2150</v>
      </c>
      <c r="C476" s="6" t="s">
        <v>2151</v>
      </c>
      <c r="D476" s="9" t="s">
        <v>26</v>
      </c>
      <c r="E476" s="8" t="s">
        <v>2152</v>
      </c>
      <c r="F476" s="9" t="s">
        <v>26</v>
      </c>
      <c r="G476" s="12" t="s">
        <v>80</v>
      </c>
      <c r="H476" s="13"/>
      <c r="I476" s="13"/>
      <c r="J476" s="13"/>
      <c r="K476" s="13"/>
      <c r="L476" s="13"/>
      <c r="M476" s="11" t="s">
        <v>231</v>
      </c>
    </row>
    <row r="477">
      <c r="A477" s="6" t="s">
        <v>2076</v>
      </c>
      <c r="B477" s="6" t="s">
        <v>2153</v>
      </c>
      <c r="C477" s="6" t="s">
        <v>2154</v>
      </c>
      <c r="D477" s="9" t="s">
        <v>26</v>
      </c>
      <c r="E477" s="8" t="s">
        <v>2155</v>
      </c>
      <c r="F477" s="9" t="s">
        <v>26</v>
      </c>
      <c r="G477" s="12" t="s">
        <v>80</v>
      </c>
      <c r="H477" s="13"/>
      <c r="I477" s="13"/>
      <c r="J477" s="13"/>
      <c r="K477" s="13"/>
      <c r="L477" s="13"/>
      <c r="M477" s="11" t="s">
        <v>231</v>
      </c>
    </row>
    <row r="478">
      <c r="A478" s="6" t="s">
        <v>2076</v>
      </c>
      <c r="B478" s="6" t="s">
        <v>2156</v>
      </c>
      <c r="C478" s="6" t="s">
        <v>26</v>
      </c>
      <c r="D478" s="9" t="s">
        <v>26</v>
      </c>
      <c r="E478" s="6" t="s">
        <v>26</v>
      </c>
      <c r="F478" s="9" t="s">
        <v>2157</v>
      </c>
      <c r="G478" s="12" t="s">
        <v>80</v>
      </c>
      <c r="H478" s="13"/>
      <c r="I478" s="13"/>
      <c r="J478" s="13"/>
      <c r="K478" s="13"/>
      <c r="L478" s="13"/>
      <c r="M478" s="11" t="s">
        <v>231</v>
      </c>
    </row>
    <row r="479">
      <c r="A479" s="6" t="s">
        <v>2076</v>
      </c>
      <c r="B479" s="6" t="s">
        <v>2030</v>
      </c>
      <c r="C479" s="6" t="s">
        <v>2158</v>
      </c>
      <c r="D479" s="7" t="s">
        <v>2159</v>
      </c>
      <c r="E479" s="8" t="s">
        <v>2160</v>
      </c>
      <c r="F479" s="9" t="s">
        <v>2161</v>
      </c>
      <c r="G479" s="10">
        <v>45925.0</v>
      </c>
      <c r="H479" s="11" t="s">
        <v>19</v>
      </c>
      <c r="I479" s="11" t="s">
        <v>20</v>
      </c>
      <c r="J479" s="11" t="s">
        <v>20</v>
      </c>
      <c r="K479" s="11" t="s">
        <v>20</v>
      </c>
      <c r="L479" s="11" t="s">
        <v>20</v>
      </c>
      <c r="M479" s="11" t="s">
        <v>21</v>
      </c>
    </row>
    <row r="480">
      <c r="A480" s="6" t="s">
        <v>2076</v>
      </c>
      <c r="B480" s="6" t="s">
        <v>2030</v>
      </c>
      <c r="C480" s="6" t="s">
        <v>2162</v>
      </c>
      <c r="D480" s="7" t="s">
        <v>2163</v>
      </c>
      <c r="E480" s="8" t="s">
        <v>2164</v>
      </c>
      <c r="F480" s="9" t="s">
        <v>2165</v>
      </c>
      <c r="G480" s="10">
        <v>45925.0</v>
      </c>
      <c r="H480" s="11" t="s">
        <v>19</v>
      </c>
      <c r="I480" s="11" t="s">
        <v>19</v>
      </c>
      <c r="J480" s="11" t="s">
        <v>19</v>
      </c>
      <c r="K480" s="11" t="s">
        <v>20</v>
      </c>
      <c r="L480" s="11" t="s">
        <v>20</v>
      </c>
      <c r="M480" s="11" t="s">
        <v>21</v>
      </c>
    </row>
    <row r="481">
      <c r="A481" s="6" t="s">
        <v>2076</v>
      </c>
      <c r="B481" s="6" t="s">
        <v>2166</v>
      </c>
      <c r="C481" s="6" t="s">
        <v>2167</v>
      </c>
      <c r="D481" s="7" t="s">
        <v>2168</v>
      </c>
      <c r="E481" s="6" t="s">
        <v>26</v>
      </c>
      <c r="F481" s="9" t="s">
        <v>2157</v>
      </c>
      <c r="G481" s="12" t="s">
        <v>80</v>
      </c>
      <c r="H481" s="13"/>
      <c r="I481" s="13"/>
      <c r="J481" s="13"/>
      <c r="K481" s="13"/>
      <c r="L481" s="13"/>
      <c r="M481" s="11" t="s">
        <v>81</v>
      </c>
    </row>
    <row r="482">
      <c r="A482" s="6" t="s">
        <v>2076</v>
      </c>
      <c r="B482" s="6" t="s">
        <v>2169</v>
      </c>
      <c r="C482" s="6" t="s">
        <v>26</v>
      </c>
      <c r="D482" s="9" t="s">
        <v>26</v>
      </c>
      <c r="E482" s="8" t="s">
        <v>2170</v>
      </c>
      <c r="F482" s="9" t="s">
        <v>26</v>
      </c>
      <c r="G482" s="12" t="s">
        <v>80</v>
      </c>
      <c r="H482" s="13"/>
      <c r="I482" s="13"/>
      <c r="J482" s="13"/>
      <c r="K482" s="13"/>
      <c r="L482" s="13"/>
      <c r="M482" s="11" t="s">
        <v>231</v>
      </c>
    </row>
    <row r="483">
      <c r="A483" s="6" t="s">
        <v>2076</v>
      </c>
      <c r="B483" s="6" t="s">
        <v>824</v>
      </c>
      <c r="C483" s="6" t="s">
        <v>2171</v>
      </c>
      <c r="D483" s="9" t="s">
        <v>26</v>
      </c>
      <c r="E483" s="6" t="s">
        <v>26</v>
      </c>
      <c r="F483" s="9" t="s">
        <v>26</v>
      </c>
      <c r="G483" s="12" t="s">
        <v>80</v>
      </c>
      <c r="H483" s="13"/>
      <c r="I483" s="13"/>
      <c r="J483" s="13"/>
      <c r="K483" s="13"/>
      <c r="L483" s="13"/>
      <c r="M483" s="11" t="s">
        <v>231</v>
      </c>
    </row>
    <row r="484">
      <c r="A484" s="6" t="s">
        <v>2076</v>
      </c>
      <c r="B484" s="6" t="s">
        <v>2172</v>
      </c>
      <c r="C484" s="6" t="s">
        <v>2173</v>
      </c>
      <c r="D484" s="9" t="s">
        <v>26</v>
      </c>
      <c r="E484" s="6" t="s">
        <v>26</v>
      </c>
      <c r="F484" s="9" t="s">
        <v>2174</v>
      </c>
      <c r="G484" s="12" t="s">
        <v>80</v>
      </c>
      <c r="H484" s="13"/>
      <c r="I484" s="13"/>
      <c r="J484" s="13"/>
      <c r="K484" s="13"/>
      <c r="L484" s="13"/>
      <c r="M484" s="11" t="s">
        <v>231</v>
      </c>
    </row>
    <row r="485">
      <c r="A485" s="6" t="s">
        <v>2076</v>
      </c>
      <c r="B485" s="6" t="s">
        <v>2175</v>
      </c>
      <c r="C485" s="6" t="s">
        <v>2176</v>
      </c>
      <c r="D485" s="9" t="s">
        <v>26</v>
      </c>
      <c r="E485" s="6" t="s">
        <v>26</v>
      </c>
      <c r="F485" s="9" t="s">
        <v>26</v>
      </c>
      <c r="G485" s="12" t="s">
        <v>80</v>
      </c>
      <c r="H485" s="13"/>
      <c r="I485" s="13"/>
      <c r="J485" s="13"/>
      <c r="K485" s="13"/>
      <c r="L485" s="13"/>
      <c r="M485" s="11" t="s">
        <v>231</v>
      </c>
    </row>
    <row r="486">
      <c r="A486" s="6" t="s">
        <v>2076</v>
      </c>
      <c r="B486" s="6" t="s">
        <v>2177</v>
      </c>
      <c r="C486" s="6" t="s">
        <v>2178</v>
      </c>
      <c r="D486" s="7" t="s">
        <v>2179</v>
      </c>
      <c r="E486" s="8" t="s">
        <v>2180</v>
      </c>
      <c r="F486" s="9" t="s">
        <v>2181</v>
      </c>
      <c r="G486" s="10">
        <v>45925.0</v>
      </c>
      <c r="H486" s="11" t="s">
        <v>20</v>
      </c>
      <c r="I486" s="11" t="s">
        <v>20</v>
      </c>
      <c r="J486" s="11" t="s">
        <v>20</v>
      </c>
      <c r="M486" s="11" t="s">
        <v>21</v>
      </c>
    </row>
    <row r="487">
      <c r="A487" s="6" t="s">
        <v>2076</v>
      </c>
      <c r="B487" s="6" t="s">
        <v>2182</v>
      </c>
      <c r="C487" s="6" t="s">
        <v>26</v>
      </c>
      <c r="D487" s="9" t="s">
        <v>26</v>
      </c>
      <c r="E487" s="6" t="s">
        <v>26</v>
      </c>
      <c r="F487" s="9" t="s">
        <v>26</v>
      </c>
      <c r="G487" s="12" t="s">
        <v>80</v>
      </c>
      <c r="H487" s="13"/>
      <c r="I487" s="13"/>
      <c r="J487" s="13"/>
      <c r="K487" s="13"/>
      <c r="L487" s="13"/>
      <c r="M487" s="11" t="s">
        <v>231</v>
      </c>
    </row>
    <row r="488">
      <c r="A488" s="6" t="s">
        <v>2076</v>
      </c>
      <c r="B488" s="6" t="s">
        <v>2183</v>
      </c>
      <c r="C488" s="6" t="s">
        <v>2184</v>
      </c>
      <c r="D488" s="9" t="s">
        <v>26</v>
      </c>
      <c r="E488" s="8" t="s">
        <v>2185</v>
      </c>
      <c r="F488" s="9" t="s">
        <v>26</v>
      </c>
      <c r="G488" s="12" t="s">
        <v>80</v>
      </c>
      <c r="H488" s="13"/>
      <c r="I488" s="13"/>
      <c r="J488" s="13"/>
      <c r="K488" s="13"/>
      <c r="L488" s="13"/>
      <c r="M488" s="11" t="s">
        <v>231</v>
      </c>
    </row>
    <row r="489">
      <c r="A489" s="6" t="s">
        <v>2076</v>
      </c>
      <c r="B489" s="6" t="s">
        <v>2186</v>
      </c>
      <c r="C489" s="6" t="s">
        <v>2187</v>
      </c>
      <c r="D489" s="7" t="s">
        <v>2188</v>
      </c>
      <c r="E489" s="8" t="s">
        <v>2189</v>
      </c>
      <c r="F489" s="9" t="s">
        <v>26</v>
      </c>
      <c r="G489" s="10">
        <v>45925.0</v>
      </c>
      <c r="H489" s="11" t="s">
        <v>20</v>
      </c>
      <c r="I489" s="11" t="s">
        <v>20</v>
      </c>
      <c r="J489" s="11" t="s">
        <v>20</v>
      </c>
      <c r="M489" s="11" t="s">
        <v>21</v>
      </c>
    </row>
    <row r="490">
      <c r="A490" s="6" t="s">
        <v>2190</v>
      </c>
      <c r="B490" s="6" t="s">
        <v>1603</v>
      </c>
      <c r="C490" s="6" t="s">
        <v>2191</v>
      </c>
      <c r="D490" s="7" t="s">
        <v>2192</v>
      </c>
      <c r="E490" s="8" t="s">
        <v>2193</v>
      </c>
      <c r="F490" s="9" t="s">
        <v>2194</v>
      </c>
      <c r="G490" s="10">
        <v>45927.0</v>
      </c>
      <c r="H490" s="11" t="s">
        <v>19</v>
      </c>
      <c r="I490" s="11" t="s">
        <v>19</v>
      </c>
      <c r="J490" s="11" t="s">
        <v>19</v>
      </c>
      <c r="K490" s="11" t="s">
        <v>20</v>
      </c>
      <c r="L490" s="11" t="s">
        <v>20</v>
      </c>
      <c r="M490" s="11" t="s">
        <v>21</v>
      </c>
    </row>
    <row r="491">
      <c r="A491" s="6" t="s">
        <v>2190</v>
      </c>
      <c r="B491" s="6" t="s">
        <v>2195</v>
      </c>
      <c r="C491" s="6" t="s">
        <v>2196</v>
      </c>
      <c r="D491" s="7" t="s">
        <v>2197</v>
      </c>
      <c r="E491" s="8" t="s">
        <v>2198</v>
      </c>
      <c r="F491" s="9" t="s">
        <v>2199</v>
      </c>
      <c r="G491" s="10">
        <v>45927.0</v>
      </c>
      <c r="H491" s="11" t="s">
        <v>19</v>
      </c>
      <c r="I491" s="11" t="s">
        <v>19</v>
      </c>
      <c r="J491" s="11" t="s">
        <v>19</v>
      </c>
      <c r="K491" s="11" t="s">
        <v>20</v>
      </c>
      <c r="L491" s="11" t="s">
        <v>20</v>
      </c>
      <c r="M491" s="11" t="s">
        <v>21</v>
      </c>
    </row>
    <row r="492">
      <c r="A492" s="6" t="s">
        <v>2190</v>
      </c>
      <c r="B492" s="6" t="s">
        <v>123</v>
      </c>
      <c r="C492" s="6">
        <v>2.65994493188E11</v>
      </c>
      <c r="D492" s="7" t="s">
        <v>2200</v>
      </c>
      <c r="E492" s="8" t="s">
        <v>2201</v>
      </c>
      <c r="F492" s="9" t="s">
        <v>2202</v>
      </c>
      <c r="G492" s="10">
        <v>45927.0</v>
      </c>
      <c r="H492" s="11" t="s">
        <v>19</v>
      </c>
      <c r="I492" s="11" t="s">
        <v>19</v>
      </c>
      <c r="J492" s="11" t="s">
        <v>19</v>
      </c>
      <c r="K492" s="11" t="s">
        <v>20</v>
      </c>
      <c r="L492" s="11" t="s">
        <v>20</v>
      </c>
      <c r="M492" s="11" t="s">
        <v>21</v>
      </c>
    </row>
    <row r="493">
      <c r="A493" s="6" t="s">
        <v>2190</v>
      </c>
      <c r="B493" s="6" t="s">
        <v>2203</v>
      </c>
      <c r="C493" s="6">
        <v>2.485479585E9</v>
      </c>
      <c r="D493" s="9" t="s">
        <v>26</v>
      </c>
      <c r="E493" s="6" t="s">
        <v>26</v>
      </c>
      <c r="F493" s="9" t="s">
        <v>2204</v>
      </c>
      <c r="G493" s="12" t="s">
        <v>80</v>
      </c>
      <c r="H493" s="13"/>
      <c r="I493" s="13"/>
      <c r="J493" s="13"/>
      <c r="K493" s="13"/>
      <c r="L493" s="13"/>
      <c r="M493" s="11" t="s">
        <v>231</v>
      </c>
    </row>
    <row r="494">
      <c r="A494" s="6" t="s">
        <v>2190</v>
      </c>
      <c r="B494" s="6" t="s">
        <v>2205</v>
      </c>
      <c r="C494" s="6" t="s">
        <v>2206</v>
      </c>
      <c r="D494" s="7" t="s">
        <v>2207</v>
      </c>
      <c r="E494" s="8" t="s">
        <v>2208</v>
      </c>
      <c r="F494" s="9" t="s">
        <v>2209</v>
      </c>
      <c r="G494" s="10">
        <v>45927.0</v>
      </c>
      <c r="H494" s="11" t="s">
        <v>19</v>
      </c>
      <c r="I494" s="11" t="s">
        <v>19</v>
      </c>
      <c r="J494" s="11" t="s">
        <v>20</v>
      </c>
      <c r="K494" s="11" t="s">
        <v>20</v>
      </c>
      <c r="L494" s="11" t="s">
        <v>20</v>
      </c>
      <c r="M494" s="11" t="s">
        <v>21</v>
      </c>
    </row>
    <row r="495">
      <c r="A495" s="6" t="s">
        <v>2190</v>
      </c>
      <c r="B495" s="6" t="s">
        <v>2210</v>
      </c>
      <c r="C495" s="6" t="s">
        <v>2211</v>
      </c>
      <c r="D495" s="7" t="s">
        <v>2212</v>
      </c>
      <c r="E495" s="8" t="s">
        <v>2213</v>
      </c>
      <c r="F495" s="9" t="s">
        <v>2214</v>
      </c>
      <c r="G495" s="10">
        <v>45927.0</v>
      </c>
      <c r="H495" s="11" t="s">
        <v>19</v>
      </c>
      <c r="I495" s="11" t="s">
        <v>20</v>
      </c>
      <c r="J495" s="11" t="s">
        <v>20</v>
      </c>
      <c r="K495" s="11" t="s">
        <v>20</v>
      </c>
      <c r="M495" s="11" t="s">
        <v>21</v>
      </c>
    </row>
    <row r="496">
      <c r="A496" s="6" t="s">
        <v>2190</v>
      </c>
      <c r="B496" s="6" t="s">
        <v>32</v>
      </c>
      <c r="C496" s="6" t="s">
        <v>2215</v>
      </c>
      <c r="D496" s="7" t="s">
        <v>2216</v>
      </c>
      <c r="E496" s="8" t="s">
        <v>2217</v>
      </c>
      <c r="F496" s="9" t="s">
        <v>2218</v>
      </c>
      <c r="G496" s="10">
        <v>45927.0</v>
      </c>
      <c r="H496" s="11" t="s">
        <v>20</v>
      </c>
      <c r="I496" s="11" t="s">
        <v>20</v>
      </c>
      <c r="J496" s="11" t="s">
        <v>20</v>
      </c>
      <c r="M496" s="11" t="s">
        <v>21</v>
      </c>
    </row>
    <row r="497">
      <c r="A497" s="6" t="s">
        <v>2190</v>
      </c>
      <c r="B497" s="6" t="s">
        <v>1390</v>
      </c>
      <c r="C497" s="6" t="s">
        <v>2219</v>
      </c>
      <c r="D497" s="7" t="s">
        <v>2220</v>
      </c>
      <c r="E497" s="8" t="s">
        <v>2221</v>
      </c>
      <c r="F497" s="9" t="s">
        <v>2222</v>
      </c>
      <c r="G497" s="10">
        <v>45927.0</v>
      </c>
      <c r="H497" s="11" t="s">
        <v>19</v>
      </c>
      <c r="I497" s="11" t="s">
        <v>19</v>
      </c>
      <c r="J497" s="11" t="s">
        <v>19</v>
      </c>
      <c r="K497" s="11" t="s">
        <v>20</v>
      </c>
      <c r="L497" s="11" t="s">
        <v>20</v>
      </c>
      <c r="M497" s="11" t="s">
        <v>21</v>
      </c>
    </row>
    <row r="498">
      <c r="A498" s="6" t="s">
        <v>2190</v>
      </c>
      <c r="B498" s="6" t="s">
        <v>2223</v>
      </c>
      <c r="C498" s="6" t="s">
        <v>2224</v>
      </c>
      <c r="D498" s="7" t="s">
        <v>2225</v>
      </c>
      <c r="E498" s="8" t="s">
        <v>2226</v>
      </c>
      <c r="F498" s="9" t="s">
        <v>2227</v>
      </c>
      <c r="G498" s="10">
        <v>45927.0</v>
      </c>
      <c r="H498" s="11" t="s">
        <v>19</v>
      </c>
      <c r="I498" s="11" t="s">
        <v>20</v>
      </c>
      <c r="J498" s="11" t="s">
        <v>20</v>
      </c>
      <c r="K498" s="11" t="s">
        <v>20</v>
      </c>
      <c r="M498" s="11" t="s">
        <v>21</v>
      </c>
    </row>
    <row r="499">
      <c r="A499" s="6" t="s">
        <v>2190</v>
      </c>
      <c r="B499" s="6" t="s">
        <v>527</v>
      </c>
      <c r="C499" s="6" t="s">
        <v>2228</v>
      </c>
      <c r="D499" s="7" t="s">
        <v>2229</v>
      </c>
      <c r="E499" s="8" t="s">
        <v>2230</v>
      </c>
      <c r="F499" s="9" t="s">
        <v>2231</v>
      </c>
      <c r="G499" s="10">
        <v>45927.0</v>
      </c>
      <c r="H499" s="11" t="s">
        <v>19</v>
      </c>
      <c r="I499" s="11" t="s">
        <v>19</v>
      </c>
      <c r="J499" s="11" t="s">
        <v>20</v>
      </c>
      <c r="K499" s="11" t="s">
        <v>20</v>
      </c>
      <c r="L499" s="11" t="s">
        <v>20</v>
      </c>
      <c r="M499" s="11" t="s">
        <v>21</v>
      </c>
    </row>
    <row r="500">
      <c r="A500" s="6" t="s">
        <v>2190</v>
      </c>
      <c r="B500" s="6" t="s">
        <v>527</v>
      </c>
      <c r="C500" s="6" t="s">
        <v>2232</v>
      </c>
      <c r="D500" s="9" t="s">
        <v>26</v>
      </c>
      <c r="E500" s="6" t="s">
        <v>26</v>
      </c>
      <c r="F500" s="9" t="s">
        <v>2233</v>
      </c>
      <c r="G500" s="12" t="s">
        <v>80</v>
      </c>
      <c r="H500" s="13"/>
      <c r="I500" s="13"/>
      <c r="J500" s="13"/>
      <c r="K500" s="13"/>
      <c r="L500" s="13"/>
      <c r="M500" s="11" t="s">
        <v>231</v>
      </c>
    </row>
    <row r="501">
      <c r="A501" s="6" t="s">
        <v>2190</v>
      </c>
      <c r="B501" s="6" t="s">
        <v>348</v>
      </c>
      <c r="C501" s="6" t="s">
        <v>2234</v>
      </c>
      <c r="D501" s="7" t="s">
        <v>2235</v>
      </c>
      <c r="E501" s="8" t="s">
        <v>2236</v>
      </c>
      <c r="F501" s="9" t="s">
        <v>2237</v>
      </c>
      <c r="G501" s="10">
        <v>45927.0</v>
      </c>
      <c r="H501" s="11" t="s">
        <v>19</v>
      </c>
      <c r="I501" s="11" t="s">
        <v>19</v>
      </c>
      <c r="J501" s="11" t="s">
        <v>20</v>
      </c>
      <c r="K501" s="11" t="s">
        <v>20</v>
      </c>
      <c r="L501" s="11" t="s">
        <v>20</v>
      </c>
      <c r="M501" s="11" t="s">
        <v>21</v>
      </c>
    </row>
    <row r="502">
      <c r="A502" s="6" t="s">
        <v>2190</v>
      </c>
      <c r="B502" s="6" t="s">
        <v>348</v>
      </c>
      <c r="C502" s="6" t="s">
        <v>2238</v>
      </c>
      <c r="D502" s="7" t="s">
        <v>2239</v>
      </c>
      <c r="E502" s="8" t="s">
        <v>2240</v>
      </c>
      <c r="F502" s="9" t="s">
        <v>2241</v>
      </c>
      <c r="G502" s="10">
        <v>45927.0</v>
      </c>
      <c r="H502" s="11" t="s">
        <v>19</v>
      </c>
      <c r="I502" s="11" t="s">
        <v>20</v>
      </c>
      <c r="J502" s="11" t="s">
        <v>19</v>
      </c>
      <c r="K502" s="11" t="s">
        <v>20</v>
      </c>
      <c r="M502" s="11" t="s">
        <v>21</v>
      </c>
    </row>
    <row r="503">
      <c r="A503" s="6" t="s">
        <v>2190</v>
      </c>
      <c r="B503" s="6" t="s">
        <v>2242</v>
      </c>
      <c r="C503" s="6" t="s">
        <v>2243</v>
      </c>
      <c r="D503" s="7" t="s">
        <v>2244</v>
      </c>
      <c r="E503" s="8" t="s">
        <v>2245</v>
      </c>
      <c r="F503" s="9" t="s">
        <v>2246</v>
      </c>
      <c r="G503" s="10">
        <v>45927.0</v>
      </c>
      <c r="H503" s="11" t="s">
        <v>19</v>
      </c>
      <c r="I503" s="11" t="s">
        <v>20</v>
      </c>
      <c r="J503" s="11" t="s">
        <v>19</v>
      </c>
      <c r="K503" s="11" t="s">
        <v>20</v>
      </c>
      <c r="M503" s="11" t="s">
        <v>21</v>
      </c>
    </row>
    <row r="504">
      <c r="A504" s="6" t="s">
        <v>2190</v>
      </c>
      <c r="B504" s="6" t="s">
        <v>2247</v>
      </c>
      <c r="C504" s="6" t="s">
        <v>2248</v>
      </c>
      <c r="D504" s="7" t="s">
        <v>2249</v>
      </c>
      <c r="E504" s="8" t="s">
        <v>2250</v>
      </c>
      <c r="F504" s="9" t="s">
        <v>2251</v>
      </c>
      <c r="G504" s="10">
        <v>45927.0</v>
      </c>
      <c r="H504" s="11" t="s">
        <v>20</v>
      </c>
      <c r="I504" s="11" t="s">
        <v>20</v>
      </c>
      <c r="J504" s="11" t="s">
        <v>19</v>
      </c>
      <c r="M504" s="11" t="s">
        <v>21</v>
      </c>
    </row>
    <row r="505">
      <c r="A505" s="6" t="s">
        <v>2190</v>
      </c>
      <c r="B505" s="6" t="s">
        <v>2252</v>
      </c>
      <c r="C505" s="6" t="s">
        <v>2253</v>
      </c>
      <c r="D505" s="7" t="s">
        <v>2254</v>
      </c>
      <c r="E505" s="8" t="s">
        <v>2255</v>
      </c>
      <c r="F505" s="9" t="s">
        <v>2256</v>
      </c>
      <c r="G505" s="10">
        <v>45927.0</v>
      </c>
      <c r="H505" s="11" t="s">
        <v>20</v>
      </c>
      <c r="I505" s="11" t="s">
        <v>20</v>
      </c>
      <c r="J505" s="11" t="s">
        <v>20</v>
      </c>
      <c r="M505" s="11" t="s">
        <v>21</v>
      </c>
    </row>
    <row r="506">
      <c r="A506" s="6" t="s">
        <v>2190</v>
      </c>
      <c r="B506" s="6" t="s">
        <v>2257</v>
      </c>
      <c r="C506" s="6" t="s">
        <v>2258</v>
      </c>
      <c r="D506" s="7" t="s">
        <v>2259</v>
      </c>
      <c r="E506" s="8" t="s">
        <v>2260</v>
      </c>
      <c r="F506" s="9" t="s">
        <v>2261</v>
      </c>
      <c r="G506" s="10">
        <v>45927.0</v>
      </c>
      <c r="H506" s="11" t="s">
        <v>19</v>
      </c>
      <c r="I506" s="11" t="s">
        <v>19</v>
      </c>
      <c r="J506" s="11" t="s">
        <v>19</v>
      </c>
      <c r="K506" s="11" t="s">
        <v>20</v>
      </c>
      <c r="L506" s="11" t="s">
        <v>20</v>
      </c>
      <c r="M506" s="11" t="s">
        <v>21</v>
      </c>
    </row>
    <row r="507">
      <c r="A507" s="6" t="s">
        <v>2190</v>
      </c>
      <c r="B507" s="6" t="s">
        <v>2262</v>
      </c>
      <c r="C507" s="6" t="s">
        <v>2263</v>
      </c>
      <c r="D507" s="7" t="s">
        <v>2264</v>
      </c>
      <c r="E507" s="8" t="s">
        <v>2265</v>
      </c>
      <c r="F507" s="9" t="s">
        <v>2266</v>
      </c>
      <c r="G507" s="10">
        <v>45927.0</v>
      </c>
      <c r="H507" s="11" t="s">
        <v>20</v>
      </c>
      <c r="I507" s="11" t="s">
        <v>20</v>
      </c>
      <c r="J507" s="11" t="s">
        <v>20</v>
      </c>
      <c r="M507" s="11" t="s">
        <v>21</v>
      </c>
    </row>
    <row r="508">
      <c r="A508" s="6" t="s">
        <v>2190</v>
      </c>
      <c r="B508" s="6" t="s">
        <v>2267</v>
      </c>
      <c r="C508" s="6" t="s">
        <v>2268</v>
      </c>
      <c r="D508" s="7" t="s">
        <v>2269</v>
      </c>
      <c r="E508" s="8" t="s">
        <v>2270</v>
      </c>
      <c r="F508" s="9" t="s">
        <v>2271</v>
      </c>
      <c r="G508" s="10">
        <v>45927.0</v>
      </c>
      <c r="H508" s="11" t="s">
        <v>19</v>
      </c>
      <c r="I508" s="11" t="s">
        <v>20</v>
      </c>
      <c r="J508" s="11" t="s">
        <v>19</v>
      </c>
      <c r="K508" s="11" t="s">
        <v>20</v>
      </c>
      <c r="M508" s="11" t="s">
        <v>21</v>
      </c>
    </row>
    <row r="509">
      <c r="A509" s="6" t="s">
        <v>2190</v>
      </c>
      <c r="B509" s="6" t="s">
        <v>2272</v>
      </c>
      <c r="C509" s="6" t="s">
        <v>2273</v>
      </c>
      <c r="D509" s="7" t="s">
        <v>2274</v>
      </c>
      <c r="E509" s="8" t="s">
        <v>2275</v>
      </c>
      <c r="F509" s="9" t="s">
        <v>2276</v>
      </c>
      <c r="G509" s="10">
        <v>45927.0</v>
      </c>
      <c r="H509" s="11" t="s">
        <v>19</v>
      </c>
      <c r="I509" s="11" t="s">
        <v>19</v>
      </c>
      <c r="J509" s="11" t="s">
        <v>20</v>
      </c>
      <c r="K509" s="11" t="s">
        <v>20</v>
      </c>
      <c r="L509" s="11" t="s">
        <v>20</v>
      </c>
      <c r="M509" s="11" t="s">
        <v>21</v>
      </c>
    </row>
    <row r="510">
      <c r="A510" s="6" t="s">
        <v>2190</v>
      </c>
      <c r="B510" s="6" t="s">
        <v>2277</v>
      </c>
      <c r="C510" s="6">
        <v>6.164273088E9</v>
      </c>
      <c r="D510" s="7" t="s">
        <v>2278</v>
      </c>
      <c r="E510" s="8" t="s">
        <v>2279</v>
      </c>
      <c r="F510" s="9" t="s">
        <v>2280</v>
      </c>
      <c r="G510" s="10">
        <v>45927.0</v>
      </c>
      <c r="H510" s="11" t="s">
        <v>19</v>
      </c>
      <c r="I510" s="11" t="s">
        <v>20</v>
      </c>
      <c r="J510" s="11" t="s">
        <v>19</v>
      </c>
      <c r="K510" s="11" t="s">
        <v>20</v>
      </c>
      <c r="M510" s="11" t="s">
        <v>21</v>
      </c>
    </row>
    <row r="511">
      <c r="A511" s="6" t="s">
        <v>2190</v>
      </c>
      <c r="B511" s="6" t="s">
        <v>2281</v>
      </c>
      <c r="C511" s="6" t="s">
        <v>2282</v>
      </c>
      <c r="D511" s="7" t="s">
        <v>2283</v>
      </c>
      <c r="E511" s="8" t="s">
        <v>2284</v>
      </c>
      <c r="F511" s="9" t="s">
        <v>2285</v>
      </c>
      <c r="G511" s="10">
        <v>45927.0</v>
      </c>
      <c r="H511" s="11" t="s">
        <v>19</v>
      </c>
      <c r="I511" s="11" t="s">
        <v>20</v>
      </c>
      <c r="J511" s="11" t="s">
        <v>19</v>
      </c>
      <c r="K511" s="11" t="s">
        <v>20</v>
      </c>
      <c r="M511" s="11" t="s">
        <v>21</v>
      </c>
    </row>
    <row r="512">
      <c r="A512" s="6" t="s">
        <v>2190</v>
      </c>
      <c r="B512" s="6" t="s">
        <v>2286</v>
      </c>
      <c r="C512" s="6" t="s">
        <v>2287</v>
      </c>
      <c r="D512" s="7" t="s">
        <v>2288</v>
      </c>
      <c r="E512" s="8" t="s">
        <v>2289</v>
      </c>
      <c r="F512" s="9" t="s">
        <v>2290</v>
      </c>
      <c r="G512" s="10">
        <v>45927.0</v>
      </c>
      <c r="H512" s="11" t="s">
        <v>19</v>
      </c>
      <c r="I512" s="11" t="s">
        <v>19</v>
      </c>
      <c r="J512" s="11" t="s">
        <v>20</v>
      </c>
      <c r="K512" s="11" t="s">
        <v>20</v>
      </c>
      <c r="L512" s="11" t="s">
        <v>20</v>
      </c>
      <c r="M512" s="11" t="s">
        <v>21</v>
      </c>
    </row>
    <row r="513">
      <c r="A513" s="6" t="s">
        <v>2190</v>
      </c>
      <c r="B513" s="6" t="s">
        <v>252</v>
      </c>
      <c r="C513" s="6" t="s">
        <v>2291</v>
      </c>
      <c r="D513" s="17" t="s">
        <v>2292</v>
      </c>
      <c r="E513" s="8" t="s">
        <v>2293</v>
      </c>
      <c r="F513" s="9" t="s">
        <v>2294</v>
      </c>
      <c r="G513" s="10">
        <v>45927.0</v>
      </c>
      <c r="H513" s="11" t="s">
        <v>19</v>
      </c>
      <c r="I513" s="11" t="s">
        <v>19</v>
      </c>
      <c r="J513" s="11" t="s">
        <v>20</v>
      </c>
      <c r="K513" s="11" t="s">
        <v>20</v>
      </c>
      <c r="L513" s="11" t="s">
        <v>20</v>
      </c>
      <c r="M513" s="11" t="s">
        <v>21</v>
      </c>
    </row>
    <row r="514">
      <c r="A514" s="6" t="s">
        <v>2190</v>
      </c>
      <c r="B514" s="6" t="s">
        <v>2295</v>
      </c>
      <c r="C514" s="6" t="s">
        <v>2296</v>
      </c>
      <c r="D514" s="7" t="s">
        <v>2297</v>
      </c>
      <c r="E514" s="8" t="s">
        <v>2298</v>
      </c>
      <c r="F514" s="9" t="s">
        <v>2299</v>
      </c>
      <c r="G514" s="10">
        <v>45927.0</v>
      </c>
      <c r="H514" s="11" t="s">
        <v>19</v>
      </c>
      <c r="I514" s="11" t="s">
        <v>20</v>
      </c>
      <c r="J514" s="11" t="s">
        <v>19</v>
      </c>
      <c r="K514" s="11" t="s">
        <v>20</v>
      </c>
      <c r="M514" s="11" t="s">
        <v>21</v>
      </c>
    </row>
    <row r="515">
      <c r="A515" s="6" t="s">
        <v>2190</v>
      </c>
      <c r="B515" s="6" t="s">
        <v>429</v>
      </c>
      <c r="C515" s="6" t="s">
        <v>2300</v>
      </c>
      <c r="D515" s="7" t="s">
        <v>2301</v>
      </c>
      <c r="E515" s="8" t="s">
        <v>2302</v>
      </c>
      <c r="F515" s="9" t="s">
        <v>2303</v>
      </c>
      <c r="G515" s="10">
        <v>45927.0</v>
      </c>
      <c r="H515" s="11" t="s">
        <v>20</v>
      </c>
      <c r="I515" s="11" t="s">
        <v>20</v>
      </c>
      <c r="J515" s="11" t="s">
        <v>20</v>
      </c>
      <c r="M515" s="11" t="s">
        <v>21</v>
      </c>
    </row>
    <row r="516">
      <c r="A516" s="6" t="s">
        <v>2190</v>
      </c>
      <c r="B516" s="6" t="s">
        <v>429</v>
      </c>
      <c r="C516" s="6" t="s">
        <v>2304</v>
      </c>
      <c r="D516" s="7" t="s">
        <v>2305</v>
      </c>
      <c r="E516" s="8" t="s">
        <v>2306</v>
      </c>
      <c r="F516" s="9" t="s">
        <v>2307</v>
      </c>
      <c r="G516" s="10">
        <v>45927.0</v>
      </c>
      <c r="H516" s="11" t="s">
        <v>20</v>
      </c>
      <c r="I516" s="11" t="s">
        <v>20</v>
      </c>
      <c r="J516" s="11" t="s">
        <v>20</v>
      </c>
      <c r="M516" s="11" t="s">
        <v>21</v>
      </c>
    </row>
    <row r="517">
      <c r="A517" s="6" t="s">
        <v>2190</v>
      </c>
      <c r="B517" s="6" t="s">
        <v>2308</v>
      </c>
      <c r="C517" s="6" t="s">
        <v>2309</v>
      </c>
      <c r="D517" s="7" t="s">
        <v>2310</v>
      </c>
      <c r="E517" s="8" t="s">
        <v>2311</v>
      </c>
      <c r="F517" s="9" t="s">
        <v>2312</v>
      </c>
      <c r="G517" s="10">
        <v>45927.0</v>
      </c>
      <c r="H517" s="11" t="s">
        <v>19</v>
      </c>
      <c r="I517" s="11" t="s">
        <v>20</v>
      </c>
      <c r="J517" s="11" t="s">
        <v>19</v>
      </c>
      <c r="K517" s="11" t="s">
        <v>20</v>
      </c>
      <c r="M517" s="11" t="s">
        <v>21</v>
      </c>
    </row>
    <row r="518">
      <c r="A518" s="6" t="s">
        <v>2190</v>
      </c>
      <c r="B518" s="6" t="s">
        <v>97</v>
      </c>
      <c r="C518" s="6" t="s">
        <v>26</v>
      </c>
      <c r="D518" s="7" t="s">
        <v>2313</v>
      </c>
      <c r="E518" s="8" t="s">
        <v>2314</v>
      </c>
      <c r="F518" s="9" t="s">
        <v>2315</v>
      </c>
      <c r="G518" s="10">
        <v>45927.0</v>
      </c>
      <c r="H518" s="11" t="s">
        <v>19</v>
      </c>
      <c r="I518" s="11" t="s">
        <v>20</v>
      </c>
      <c r="J518" s="11" t="s">
        <v>19</v>
      </c>
      <c r="K518" s="11" t="s">
        <v>20</v>
      </c>
      <c r="M518" s="11" t="s">
        <v>21</v>
      </c>
    </row>
    <row r="519">
      <c r="A519" s="6" t="s">
        <v>2190</v>
      </c>
      <c r="B519" s="6" t="s">
        <v>1494</v>
      </c>
      <c r="C519" s="6" t="s">
        <v>2316</v>
      </c>
      <c r="D519" s="7" t="s">
        <v>2317</v>
      </c>
      <c r="E519" s="8" t="s">
        <v>2318</v>
      </c>
      <c r="F519" s="9" t="s">
        <v>2319</v>
      </c>
      <c r="G519" s="10">
        <v>45927.0</v>
      </c>
      <c r="H519" s="11" t="s">
        <v>19</v>
      </c>
      <c r="I519" s="11" t="s">
        <v>19</v>
      </c>
      <c r="J519" s="11" t="s">
        <v>19</v>
      </c>
      <c r="K519" s="11" t="s">
        <v>20</v>
      </c>
      <c r="L519" s="11" t="s">
        <v>20</v>
      </c>
      <c r="M519" s="11" t="s">
        <v>21</v>
      </c>
    </row>
    <row r="520">
      <c r="A520" s="6" t="s">
        <v>2190</v>
      </c>
      <c r="B520" s="6" t="s">
        <v>266</v>
      </c>
      <c r="C520" s="6" t="s">
        <v>2320</v>
      </c>
      <c r="D520" s="7" t="s">
        <v>2321</v>
      </c>
      <c r="E520" s="8" t="s">
        <v>2322</v>
      </c>
      <c r="F520" s="9" t="s">
        <v>2323</v>
      </c>
      <c r="G520" s="10">
        <v>45927.0</v>
      </c>
      <c r="H520" s="11" t="s">
        <v>19</v>
      </c>
      <c r="I520" s="11" t="s">
        <v>20</v>
      </c>
      <c r="J520" s="11" t="s">
        <v>20</v>
      </c>
      <c r="K520" s="11" t="s">
        <v>20</v>
      </c>
      <c r="M520" s="11" t="s">
        <v>21</v>
      </c>
    </row>
    <row r="521">
      <c r="A521" s="6" t="s">
        <v>2190</v>
      </c>
      <c r="B521" s="6" t="s">
        <v>2324</v>
      </c>
      <c r="C521" s="6" t="s">
        <v>26</v>
      </c>
      <c r="D521" s="7" t="s">
        <v>2325</v>
      </c>
      <c r="E521" s="8" t="s">
        <v>2326</v>
      </c>
      <c r="F521" s="9" t="s">
        <v>26</v>
      </c>
      <c r="G521" s="12" t="s">
        <v>80</v>
      </c>
      <c r="H521" s="13"/>
      <c r="I521" s="13"/>
      <c r="J521" s="13"/>
      <c r="K521" s="13"/>
      <c r="L521" s="13"/>
      <c r="M521" s="11" t="s">
        <v>81</v>
      </c>
    </row>
    <row r="522">
      <c r="A522" s="6" t="s">
        <v>2190</v>
      </c>
      <c r="B522" s="6" t="s">
        <v>2327</v>
      </c>
      <c r="C522" s="6" t="s">
        <v>2328</v>
      </c>
      <c r="D522" s="7" t="s">
        <v>2329</v>
      </c>
      <c r="E522" s="8" t="s">
        <v>2330</v>
      </c>
      <c r="F522" s="9" t="s">
        <v>2331</v>
      </c>
      <c r="G522" s="10">
        <v>45927.0</v>
      </c>
      <c r="H522" s="11" t="s">
        <v>19</v>
      </c>
      <c r="I522" s="11" t="s">
        <v>20</v>
      </c>
      <c r="J522" s="11" t="s">
        <v>19</v>
      </c>
      <c r="K522" s="11" t="s">
        <v>20</v>
      </c>
      <c r="M522" s="11" t="s">
        <v>21</v>
      </c>
    </row>
    <row r="523">
      <c r="A523" s="6" t="s">
        <v>2190</v>
      </c>
      <c r="B523" s="6" t="s">
        <v>2332</v>
      </c>
      <c r="C523" s="6" t="s">
        <v>2333</v>
      </c>
      <c r="D523" s="7" t="s">
        <v>2334</v>
      </c>
      <c r="E523" s="8" t="s">
        <v>2335</v>
      </c>
      <c r="F523" s="9" t="s">
        <v>2336</v>
      </c>
      <c r="G523" s="10">
        <v>45927.0</v>
      </c>
      <c r="H523" s="11" t="s">
        <v>19</v>
      </c>
      <c r="I523" s="11" t="s">
        <v>19</v>
      </c>
      <c r="J523" s="11" t="s">
        <v>19</v>
      </c>
      <c r="K523" s="11" t="s">
        <v>20</v>
      </c>
      <c r="L523" s="11" t="s">
        <v>19</v>
      </c>
      <c r="M523" s="11" t="s">
        <v>21</v>
      </c>
    </row>
    <row r="524">
      <c r="A524" s="6" t="s">
        <v>2337</v>
      </c>
      <c r="B524" s="6" t="s">
        <v>2338</v>
      </c>
      <c r="C524" s="6" t="s">
        <v>2339</v>
      </c>
      <c r="D524" s="7" t="s">
        <v>2340</v>
      </c>
      <c r="E524" s="8" t="s">
        <v>2341</v>
      </c>
      <c r="F524" s="9" t="s">
        <v>2342</v>
      </c>
      <c r="G524" s="10">
        <v>45925.0</v>
      </c>
      <c r="H524" s="11" t="s">
        <v>20</v>
      </c>
      <c r="I524" s="11" t="s">
        <v>20</v>
      </c>
      <c r="J524" s="11" t="s">
        <v>19</v>
      </c>
      <c r="M524" s="11" t="s">
        <v>21</v>
      </c>
    </row>
    <row r="525">
      <c r="A525" s="6" t="s">
        <v>2337</v>
      </c>
      <c r="B525" s="6" t="s">
        <v>2343</v>
      </c>
      <c r="C525" s="6" t="s">
        <v>2344</v>
      </c>
      <c r="D525" s="7" t="s">
        <v>2345</v>
      </c>
      <c r="E525" s="8" t="s">
        <v>2346</v>
      </c>
      <c r="F525" s="9" t="s">
        <v>2347</v>
      </c>
      <c r="G525" s="10">
        <v>45926.0</v>
      </c>
      <c r="H525" s="11" t="s">
        <v>20</v>
      </c>
      <c r="I525" s="11" t="s">
        <v>20</v>
      </c>
      <c r="J525" s="11" t="s">
        <v>20</v>
      </c>
      <c r="M525" s="11" t="s">
        <v>21</v>
      </c>
    </row>
    <row r="526">
      <c r="A526" s="6" t="s">
        <v>2337</v>
      </c>
      <c r="B526" s="6" t="s">
        <v>123</v>
      </c>
      <c r="C526" s="6" t="s">
        <v>2348</v>
      </c>
      <c r="D526" s="7" t="s">
        <v>2349</v>
      </c>
      <c r="E526" s="8" t="s">
        <v>2350</v>
      </c>
      <c r="F526" s="9" t="s">
        <v>2351</v>
      </c>
      <c r="G526" s="10">
        <v>45926.0</v>
      </c>
      <c r="H526" s="11" t="s">
        <v>19</v>
      </c>
      <c r="I526" s="11" t="s">
        <v>19</v>
      </c>
      <c r="J526" s="11" t="s">
        <v>19</v>
      </c>
      <c r="K526" s="11" t="s">
        <v>20</v>
      </c>
      <c r="L526" s="11" t="s">
        <v>20</v>
      </c>
      <c r="M526" s="11" t="s">
        <v>21</v>
      </c>
    </row>
    <row r="527">
      <c r="A527" s="6" t="s">
        <v>2337</v>
      </c>
      <c r="B527" s="6" t="s">
        <v>2352</v>
      </c>
      <c r="C527" s="6" t="s">
        <v>2353</v>
      </c>
      <c r="D527" s="7" t="s">
        <v>2354</v>
      </c>
      <c r="E527" s="8" t="s">
        <v>2355</v>
      </c>
      <c r="F527" s="9" t="s">
        <v>2356</v>
      </c>
      <c r="G527" s="10">
        <v>45926.0</v>
      </c>
      <c r="H527" s="11" t="s">
        <v>19</v>
      </c>
      <c r="I527" s="11" t="s">
        <v>19</v>
      </c>
      <c r="J527" s="11" t="s">
        <v>19</v>
      </c>
      <c r="K527" s="11" t="s">
        <v>20</v>
      </c>
      <c r="L527" s="11" t="s">
        <v>20</v>
      </c>
      <c r="M527" s="11" t="s">
        <v>21</v>
      </c>
    </row>
    <row r="528">
      <c r="A528" s="6" t="s">
        <v>2337</v>
      </c>
      <c r="B528" s="6" t="s">
        <v>2357</v>
      </c>
      <c r="C528" s="6" t="s">
        <v>2358</v>
      </c>
      <c r="D528" s="7" t="s">
        <v>2359</v>
      </c>
      <c r="E528" s="8" t="s">
        <v>2360</v>
      </c>
      <c r="F528" s="9" t="s">
        <v>2361</v>
      </c>
      <c r="G528" s="10">
        <v>45926.0</v>
      </c>
      <c r="H528" s="11" t="s">
        <v>19</v>
      </c>
      <c r="I528" s="11" t="s">
        <v>20</v>
      </c>
      <c r="J528" s="11" t="s">
        <v>20</v>
      </c>
      <c r="K528" s="11" t="s">
        <v>20</v>
      </c>
      <c r="M528" s="11" t="s">
        <v>21</v>
      </c>
    </row>
    <row r="529">
      <c r="A529" s="6" t="s">
        <v>2337</v>
      </c>
      <c r="B529" s="6" t="s">
        <v>1726</v>
      </c>
      <c r="C529" s="6" t="s">
        <v>2362</v>
      </c>
      <c r="D529" s="7" t="s">
        <v>2363</v>
      </c>
      <c r="E529" s="8" t="s">
        <v>2364</v>
      </c>
      <c r="F529" s="9" t="s">
        <v>26</v>
      </c>
      <c r="G529" s="10">
        <v>45926.0</v>
      </c>
      <c r="H529" s="11" t="s">
        <v>19</v>
      </c>
      <c r="I529" s="11" t="s">
        <v>20</v>
      </c>
      <c r="J529" s="11" t="s">
        <v>20</v>
      </c>
      <c r="K529" s="11" t="s">
        <v>20</v>
      </c>
      <c r="M529" s="11" t="s">
        <v>21</v>
      </c>
    </row>
    <row r="530">
      <c r="A530" s="6" t="s">
        <v>2337</v>
      </c>
      <c r="B530" s="6" t="s">
        <v>32</v>
      </c>
      <c r="C530" s="6" t="s">
        <v>2365</v>
      </c>
      <c r="D530" s="7" t="s">
        <v>2366</v>
      </c>
      <c r="E530" s="8" t="s">
        <v>2367</v>
      </c>
      <c r="F530" s="9" t="s">
        <v>2368</v>
      </c>
      <c r="G530" s="10">
        <v>45926.0</v>
      </c>
      <c r="H530" s="11" t="s">
        <v>19</v>
      </c>
      <c r="I530" s="11" t="s">
        <v>19</v>
      </c>
      <c r="J530" s="11" t="s">
        <v>20</v>
      </c>
      <c r="K530" s="11" t="s">
        <v>20</v>
      </c>
      <c r="L530" s="11" t="s">
        <v>20</v>
      </c>
      <c r="M530" s="11" t="s">
        <v>21</v>
      </c>
    </row>
    <row r="531">
      <c r="A531" s="6" t="s">
        <v>2337</v>
      </c>
      <c r="B531" s="6" t="s">
        <v>2369</v>
      </c>
      <c r="C531" s="6" t="s">
        <v>2370</v>
      </c>
      <c r="D531" s="7" t="s">
        <v>2371</v>
      </c>
      <c r="E531" s="8" t="s">
        <v>2372</v>
      </c>
      <c r="F531" s="9" t="s">
        <v>2373</v>
      </c>
      <c r="G531" s="10">
        <v>45926.0</v>
      </c>
      <c r="H531" s="11" t="s">
        <v>19</v>
      </c>
      <c r="I531" s="11" t="s">
        <v>19</v>
      </c>
      <c r="J531" s="11" t="s">
        <v>19</v>
      </c>
      <c r="K531" s="11" t="s">
        <v>20</v>
      </c>
      <c r="L531" s="11" t="s">
        <v>20</v>
      </c>
      <c r="M531" s="11" t="s">
        <v>21</v>
      </c>
    </row>
    <row r="532">
      <c r="A532" s="6" t="s">
        <v>2337</v>
      </c>
      <c r="B532" s="6" t="s">
        <v>2374</v>
      </c>
      <c r="C532" s="6" t="s">
        <v>2375</v>
      </c>
      <c r="D532" s="7" t="s">
        <v>2376</v>
      </c>
      <c r="E532" s="8" t="s">
        <v>2377</v>
      </c>
      <c r="F532" s="9" t="s">
        <v>2378</v>
      </c>
      <c r="G532" s="10">
        <v>45926.0</v>
      </c>
      <c r="H532" s="11" t="s">
        <v>19</v>
      </c>
      <c r="I532" s="11" t="s">
        <v>19</v>
      </c>
      <c r="J532" s="11" t="s">
        <v>20</v>
      </c>
      <c r="K532" s="11" t="s">
        <v>20</v>
      </c>
      <c r="L532" s="11" t="s">
        <v>20</v>
      </c>
      <c r="M532" s="11" t="s">
        <v>21</v>
      </c>
    </row>
    <row r="533">
      <c r="A533" s="6" t="s">
        <v>2337</v>
      </c>
      <c r="B533" s="6" t="s">
        <v>527</v>
      </c>
      <c r="C533" s="6" t="s">
        <v>2379</v>
      </c>
      <c r="D533" s="7" t="s">
        <v>2380</v>
      </c>
      <c r="E533" s="8" t="s">
        <v>2381</v>
      </c>
      <c r="F533" s="9" t="s">
        <v>2382</v>
      </c>
      <c r="G533" s="10">
        <v>45926.0</v>
      </c>
      <c r="H533" s="11" t="s">
        <v>19</v>
      </c>
      <c r="I533" s="11" t="s">
        <v>19</v>
      </c>
      <c r="J533" s="11" t="s">
        <v>19</v>
      </c>
      <c r="K533" s="11" t="s">
        <v>20</v>
      </c>
      <c r="L533" s="11" t="s">
        <v>20</v>
      </c>
      <c r="M533" s="11" t="s">
        <v>21</v>
      </c>
    </row>
    <row r="534">
      <c r="A534" s="6" t="s">
        <v>2337</v>
      </c>
      <c r="B534" s="6" t="s">
        <v>527</v>
      </c>
      <c r="C534" s="6" t="s">
        <v>2383</v>
      </c>
      <c r="D534" s="7" t="s">
        <v>2384</v>
      </c>
      <c r="E534" s="8" t="s">
        <v>2385</v>
      </c>
      <c r="F534" s="9" t="s">
        <v>2386</v>
      </c>
      <c r="G534" s="10">
        <v>45926.0</v>
      </c>
      <c r="H534" s="11" t="s">
        <v>20</v>
      </c>
      <c r="I534" s="11" t="s">
        <v>20</v>
      </c>
      <c r="J534" s="11" t="s">
        <v>19</v>
      </c>
      <c r="M534" s="11" t="s">
        <v>21</v>
      </c>
    </row>
    <row r="535">
      <c r="A535" s="6" t="s">
        <v>2337</v>
      </c>
      <c r="B535" s="6" t="s">
        <v>527</v>
      </c>
      <c r="C535" s="6" t="s">
        <v>2387</v>
      </c>
      <c r="D535" s="7" t="s">
        <v>2388</v>
      </c>
      <c r="E535" s="8" t="s">
        <v>2389</v>
      </c>
      <c r="F535" s="9" t="s">
        <v>26</v>
      </c>
      <c r="G535" s="12" t="s">
        <v>80</v>
      </c>
      <c r="H535" s="13"/>
      <c r="I535" s="13"/>
      <c r="J535" s="13"/>
      <c r="K535" s="13"/>
      <c r="L535" s="13"/>
      <c r="M535" s="11" t="s">
        <v>81</v>
      </c>
    </row>
    <row r="536">
      <c r="A536" s="6" t="s">
        <v>2337</v>
      </c>
      <c r="B536" s="6" t="s">
        <v>209</v>
      </c>
      <c r="C536" s="6" t="s">
        <v>2390</v>
      </c>
      <c r="D536" s="7" t="s">
        <v>2391</v>
      </c>
      <c r="E536" s="8" t="s">
        <v>2392</v>
      </c>
      <c r="F536" s="9" t="s">
        <v>2393</v>
      </c>
      <c r="G536" s="10">
        <v>45926.0</v>
      </c>
      <c r="H536" s="11" t="s">
        <v>19</v>
      </c>
      <c r="I536" s="11" t="s">
        <v>19</v>
      </c>
      <c r="J536" s="11" t="s">
        <v>19</v>
      </c>
      <c r="K536" s="11" t="s">
        <v>20</v>
      </c>
      <c r="L536" s="11" t="s">
        <v>20</v>
      </c>
      <c r="M536" s="11" t="s">
        <v>21</v>
      </c>
    </row>
    <row r="537">
      <c r="A537" s="6" t="s">
        <v>2337</v>
      </c>
      <c r="B537" s="6" t="s">
        <v>2394</v>
      </c>
      <c r="C537" s="6" t="s">
        <v>2395</v>
      </c>
      <c r="D537" s="7" t="s">
        <v>2396</v>
      </c>
      <c r="E537" s="8" t="s">
        <v>2397</v>
      </c>
      <c r="F537" s="9" t="s">
        <v>2398</v>
      </c>
      <c r="G537" s="10">
        <v>45926.0</v>
      </c>
      <c r="H537" s="11" t="s">
        <v>19</v>
      </c>
      <c r="I537" s="11" t="s">
        <v>19</v>
      </c>
      <c r="J537" s="11" t="s">
        <v>19</v>
      </c>
      <c r="K537" s="11" t="s">
        <v>20</v>
      </c>
      <c r="L537" s="11" t="s">
        <v>20</v>
      </c>
      <c r="M537" s="11" t="s">
        <v>21</v>
      </c>
    </row>
    <row r="538">
      <c r="A538" s="6" t="s">
        <v>2337</v>
      </c>
      <c r="B538" s="6" t="s">
        <v>51</v>
      </c>
      <c r="C538" s="6" t="s">
        <v>2399</v>
      </c>
      <c r="D538" s="9" t="s">
        <v>26</v>
      </c>
      <c r="E538" s="6" t="s">
        <v>26</v>
      </c>
      <c r="F538" s="9" t="s">
        <v>26</v>
      </c>
      <c r="G538" s="12" t="s">
        <v>80</v>
      </c>
      <c r="H538" s="13"/>
      <c r="I538" s="13"/>
      <c r="J538" s="13"/>
      <c r="K538" s="13"/>
      <c r="L538" s="13"/>
      <c r="M538" s="11" t="s">
        <v>231</v>
      </c>
    </row>
    <row r="539">
      <c r="A539" s="6" t="s">
        <v>2337</v>
      </c>
      <c r="B539" s="6" t="s">
        <v>2400</v>
      </c>
      <c r="C539" s="6" t="s">
        <v>2401</v>
      </c>
      <c r="D539" s="7" t="s">
        <v>2402</v>
      </c>
      <c r="E539" s="8" t="s">
        <v>2403</v>
      </c>
      <c r="F539" s="9" t="s">
        <v>2404</v>
      </c>
      <c r="G539" s="10">
        <v>45926.0</v>
      </c>
      <c r="H539" s="11" t="s">
        <v>19</v>
      </c>
      <c r="I539" s="11" t="s">
        <v>20</v>
      </c>
      <c r="J539" s="11" t="s">
        <v>20</v>
      </c>
      <c r="K539" s="11" t="s">
        <v>20</v>
      </c>
      <c r="M539" s="11" t="s">
        <v>21</v>
      </c>
    </row>
    <row r="540">
      <c r="A540" s="6" t="s">
        <v>2337</v>
      </c>
      <c r="B540" s="6" t="s">
        <v>2405</v>
      </c>
      <c r="C540" s="6" t="s">
        <v>2406</v>
      </c>
      <c r="D540" s="7" t="s">
        <v>2407</v>
      </c>
      <c r="E540" s="8" t="s">
        <v>2408</v>
      </c>
      <c r="F540" s="9" t="s">
        <v>2409</v>
      </c>
      <c r="G540" s="10">
        <v>45926.0</v>
      </c>
      <c r="H540" s="11" t="s">
        <v>19</v>
      </c>
      <c r="I540" s="11" t="s">
        <v>19</v>
      </c>
      <c r="J540" s="11" t="s">
        <v>20</v>
      </c>
      <c r="K540" s="11" t="s">
        <v>20</v>
      </c>
      <c r="L540" s="11" t="s">
        <v>20</v>
      </c>
      <c r="M540" s="11" t="s">
        <v>21</v>
      </c>
    </row>
    <row r="541">
      <c r="A541" s="6" t="s">
        <v>2337</v>
      </c>
      <c r="B541" s="6" t="s">
        <v>2410</v>
      </c>
      <c r="C541" s="6" t="s">
        <v>2411</v>
      </c>
      <c r="D541" s="7" t="s">
        <v>2412</v>
      </c>
      <c r="E541" s="8" t="s">
        <v>2413</v>
      </c>
      <c r="F541" s="9" t="s">
        <v>2414</v>
      </c>
      <c r="G541" s="10">
        <v>45926.0</v>
      </c>
      <c r="H541" s="11" t="s">
        <v>19</v>
      </c>
      <c r="I541" s="11" t="s">
        <v>20</v>
      </c>
      <c r="J541" s="11" t="s">
        <v>20</v>
      </c>
      <c r="K541" s="11" t="s">
        <v>20</v>
      </c>
      <c r="M541" s="11" t="s">
        <v>21</v>
      </c>
    </row>
    <row r="542">
      <c r="A542" s="6" t="s">
        <v>2337</v>
      </c>
      <c r="B542" s="6" t="s">
        <v>2415</v>
      </c>
      <c r="C542" s="6" t="s">
        <v>2416</v>
      </c>
      <c r="D542" s="7" t="s">
        <v>2417</v>
      </c>
      <c r="E542" s="8" t="s">
        <v>2418</v>
      </c>
      <c r="F542" s="9" t="s">
        <v>2419</v>
      </c>
      <c r="G542" s="12" t="s">
        <v>80</v>
      </c>
      <c r="H542" s="13"/>
      <c r="I542" s="13"/>
      <c r="J542" s="13"/>
      <c r="K542" s="13"/>
      <c r="L542" s="13"/>
      <c r="M542" s="11" t="s">
        <v>81</v>
      </c>
    </row>
    <row r="543">
      <c r="A543" s="6" t="s">
        <v>2337</v>
      </c>
      <c r="B543" s="6" t="s">
        <v>2420</v>
      </c>
      <c r="C543" s="6" t="s">
        <v>2421</v>
      </c>
      <c r="D543" s="7" t="s">
        <v>2422</v>
      </c>
      <c r="E543" s="8" t="s">
        <v>2423</v>
      </c>
      <c r="F543" s="9" t="s">
        <v>2424</v>
      </c>
      <c r="G543" s="10">
        <v>45926.0</v>
      </c>
      <c r="H543" s="11" t="s">
        <v>19</v>
      </c>
      <c r="I543" s="11" t="s">
        <v>19</v>
      </c>
      <c r="J543" s="11" t="s">
        <v>19</v>
      </c>
      <c r="K543" s="11" t="s">
        <v>20</v>
      </c>
      <c r="L543" s="11" t="s">
        <v>20</v>
      </c>
      <c r="M543" s="11" t="s">
        <v>21</v>
      </c>
    </row>
    <row r="544">
      <c r="A544" s="6" t="s">
        <v>2337</v>
      </c>
      <c r="B544" s="6" t="s">
        <v>2425</v>
      </c>
      <c r="C544" s="6" t="s">
        <v>2426</v>
      </c>
      <c r="D544" s="7" t="s">
        <v>2427</v>
      </c>
      <c r="E544" s="8" t="s">
        <v>2428</v>
      </c>
      <c r="F544" s="9" t="s">
        <v>2429</v>
      </c>
      <c r="G544" s="10">
        <v>45926.0</v>
      </c>
      <c r="H544" s="11" t="s">
        <v>19</v>
      </c>
      <c r="I544" s="11" t="s">
        <v>19</v>
      </c>
      <c r="J544" s="11" t="s">
        <v>19</v>
      </c>
      <c r="K544" s="11" t="s">
        <v>20</v>
      </c>
      <c r="L544" s="11" t="s">
        <v>20</v>
      </c>
      <c r="M544" s="11" t="s">
        <v>21</v>
      </c>
    </row>
    <row r="545">
      <c r="A545" s="6" t="s">
        <v>2337</v>
      </c>
      <c r="B545" s="6" t="s">
        <v>2430</v>
      </c>
      <c r="C545" s="6" t="s">
        <v>2431</v>
      </c>
      <c r="D545" s="7" t="s">
        <v>2432</v>
      </c>
      <c r="E545" s="8" t="s">
        <v>2433</v>
      </c>
      <c r="F545" s="9" t="s">
        <v>2434</v>
      </c>
      <c r="G545" s="10">
        <v>45926.0</v>
      </c>
      <c r="H545" s="11" t="s">
        <v>20</v>
      </c>
      <c r="I545" s="11" t="s">
        <v>20</v>
      </c>
      <c r="J545" s="11" t="s">
        <v>19</v>
      </c>
      <c r="M545" s="11" t="s">
        <v>21</v>
      </c>
    </row>
    <row r="546">
      <c r="A546" s="6" t="s">
        <v>2337</v>
      </c>
      <c r="B546" s="6" t="s">
        <v>1172</v>
      </c>
      <c r="C546" s="6" t="s">
        <v>2435</v>
      </c>
      <c r="D546" s="7" t="s">
        <v>2436</v>
      </c>
      <c r="E546" s="8" t="s">
        <v>2437</v>
      </c>
      <c r="F546" s="9" t="s">
        <v>2438</v>
      </c>
      <c r="G546" s="10">
        <v>45926.0</v>
      </c>
      <c r="H546" s="11" t="s">
        <v>20</v>
      </c>
      <c r="I546" s="11" t="s">
        <v>20</v>
      </c>
      <c r="J546" s="11" t="s">
        <v>20</v>
      </c>
      <c r="M546" s="11" t="s">
        <v>21</v>
      </c>
    </row>
    <row r="547">
      <c r="A547" s="6" t="s">
        <v>2337</v>
      </c>
      <c r="B547" s="6" t="s">
        <v>2439</v>
      </c>
      <c r="C547" s="6" t="s">
        <v>2440</v>
      </c>
      <c r="D547" s="7" t="s">
        <v>2441</v>
      </c>
      <c r="E547" s="8" t="s">
        <v>2442</v>
      </c>
      <c r="F547" s="9" t="s">
        <v>2443</v>
      </c>
      <c r="G547" s="10">
        <v>45926.0</v>
      </c>
      <c r="H547" s="11" t="s">
        <v>20</v>
      </c>
      <c r="I547" s="11" t="s">
        <v>20</v>
      </c>
      <c r="J547" s="11" t="s">
        <v>19</v>
      </c>
      <c r="M547" s="11" t="s">
        <v>21</v>
      </c>
    </row>
    <row r="548">
      <c r="A548" s="6" t="s">
        <v>2337</v>
      </c>
      <c r="B548" s="6" t="s">
        <v>170</v>
      </c>
      <c r="C548" s="6" t="s">
        <v>2444</v>
      </c>
      <c r="D548" s="7" t="s">
        <v>2445</v>
      </c>
      <c r="E548" s="8" t="s">
        <v>2446</v>
      </c>
      <c r="F548" s="9" t="s">
        <v>2447</v>
      </c>
      <c r="G548" s="10">
        <v>45926.0</v>
      </c>
      <c r="H548" s="11" t="s">
        <v>20</v>
      </c>
      <c r="I548" s="11" t="s">
        <v>20</v>
      </c>
      <c r="J548" s="11" t="s">
        <v>20</v>
      </c>
      <c r="M548" s="11" t="s">
        <v>21</v>
      </c>
    </row>
    <row r="549">
      <c r="A549" s="6" t="s">
        <v>2337</v>
      </c>
      <c r="B549" s="6" t="s">
        <v>170</v>
      </c>
      <c r="C549" s="6" t="s">
        <v>2448</v>
      </c>
      <c r="D549" s="7" t="s">
        <v>2449</v>
      </c>
      <c r="E549" s="8" t="s">
        <v>2450</v>
      </c>
      <c r="F549" s="9" t="s">
        <v>2451</v>
      </c>
      <c r="G549" s="10">
        <v>45926.0</v>
      </c>
      <c r="H549" s="11" t="s">
        <v>19</v>
      </c>
      <c r="I549" s="11" t="s">
        <v>19</v>
      </c>
      <c r="J549" s="11" t="s">
        <v>19</v>
      </c>
      <c r="K549" s="11" t="s">
        <v>20</v>
      </c>
      <c r="L549" s="11" t="s">
        <v>20</v>
      </c>
      <c r="M549" s="11" t="s">
        <v>21</v>
      </c>
    </row>
    <row r="550">
      <c r="A550" s="6" t="s">
        <v>2337</v>
      </c>
      <c r="B550" s="6" t="s">
        <v>170</v>
      </c>
      <c r="C550" s="6" t="s">
        <v>2452</v>
      </c>
      <c r="D550" s="7" t="s">
        <v>2453</v>
      </c>
      <c r="E550" s="8" t="s">
        <v>2454</v>
      </c>
      <c r="F550" s="9" t="s">
        <v>2455</v>
      </c>
      <c r="G550" s="10">
        <v>45926.0</v>
      </c>
      <c r="H550" s="11" t="s">
        <v>20</v>
      </c>
      <c r="I550" s="11" t="s">
        <v>20</v>
      </c>
      <c r="J550" s="11" t="s">
        <v>20</v>
      </c>
      <c r="M550" s="11" t="s">
        <v>21</v>
      </c>
    </row>
    <row r="551">
      <c r="A551" s="6" t="s">
        <v>2337</v>
      </c>
      <c r="B551" s="6" t="s">
        <v>2456</v>
      </c>
      <c r="C551" s="6" t="s">
        <v>2457</v>
      </c>
      <c r="D551" s="7" t="s">
        <v>2458</v>
      </c>
      <c r="E551" s="8" t="s">
        <v>2459</v>
      </c>
      <c r="F551" s="9" t="s">
        <v>2460</v>
      </c>
      <c r="G551" s="10">
        <v>45926.0</v>
      </c>
      <c r="H551" s="11" t="s">
        <v>19</v>
      </c>
      <c r="I551" s="11" t="s">
        <v>19</v>
      </c>
      <c r="J551" s="11" t="s">
        <v>19</v>
      </c>
      <c r="K551" s="11" t="s">
        <v>20</v>
      </c>
      <c r="L551" s="11" t="s">
        <v>20</v>
      </c>
      <c r="M551" s="11" t="s">
        <v>21</v>
      </c>
    </row>
    <row r="552">
      <c r="A552" s="6" t="s">
        <v>2461</v>
      </c>
      <c r="B552" s="6" t="s">
        <v>2462</v>
      </c>
      <c r="C552" s="6" t="s">
        <v>2463</v>
      </c>
      <c r="D552" s="7" t="s">
        <v>2464</v>
      </c>
      <c r="E552" s="8" t="s">
        <v>2465</v>
      </c>
      <c r="F552" s="9" t="s">
        <v>2466</v>
      </c>
      <c r="G552" s="10">
        <v>45926.0</v>
      </c>
      <c r="H552" s="11" t="s">
        <v>19</v>
      </c>
      <c r="I552" s="11" t="s">
        <v>19</v>
      </c>
      <c r="J552" s="11" t="s">
        <v>19</v>
      </c>
      <c r="K552" s="11" t="s">
        <v>20</v>
      </c>
      <c r="L552" s="11" t="s">
        <v>20</v>
      </c>
      <c r="M552" s="11" t="s">
        <v>21</v>
      </c>
    </row>
    <row r="553">
      <c r="A553" s="6" t="s">
        <v>2461</v>
      </c>
      <c r="B553" s="6" t="s">
        <v>2467</v>
      </c>
      <c r="C553" s="6" t="s">
        <v>2468</v>
      </c>
      <c r="D553" s="7" t="s">
        <v>2469</v>
      </c>
      <c r="E553" s="8" t="s">
        <v>2470</v>
      </c>
      <c r="F553" s="9" t="s">
        <v>2471</v>
      </c>
      <c r="G553" s="10">
        <v>45926.0</v>
      </c>
      <c r="H553" s="11" t="s">
        <v>20</v>
      </c>
      <c r="I553" s="11" t="s">
        <v>20</v>
      </c>
      <c r="J553" s="11" t="s">
        <v>20</v>
      </c>
      <c r="M553" s="11" t="s">
        <v>21</v>
      </c>
    </row>
    <row r="554">
      <c r="A554" s="6" t="s">
        <v>2461</v>
      </c>
      <c r="B554" s="6" t="s">
        <v>190</v>
      </c>
      <c r="C554" s="6" t="s">
        <v>2472</v>
      </c>
      <c r="D554" s="7" t="s">
        <v>2473</v>
      </c>
      <c r="E554" s="8" t="s">
        <v>2474</v>
      </c>
      <c r="F554" s="9" t="s">
        <v>2475</v>
      </c>
      <c r="G554" s="10">
        <v>45926.0</v>
      </c>
      <c r="H554" s="11" t="s">
        <v>20</v>
      </c>
      <c r="I554" s="11" t="s">
        <v>20</v>
      </c>
      <c r="J554" s="11" t="s">
        <v>20</v>
      </c>
      <c r="M554" s="11" t="s">
        <v>21</v>
      </c>
    </row>
    <row r="555">
      <c r="A555" s="6" t="s">
        <v>2461</v>
      </c>
      <c r="B555" s="6" t="s">
        <v>1726</v>
      </c>
      <c r="C555" s="6" t="s">
        <v>2476</v>
      </c>
      <c r="D555" s="7" t="s">
        <v>2477</v>
      </c>
      <c r="E555" s="8" t="s">
        <v>2478</v>
      </c>
      <c r="F555" s="9" t="s">
        <v>2479</v>
      </c>
      <c r="G555" s="10">
        <v>45926.0</v>
      </c>
      <c r="H555" s="11" t="s">
        <v>19</v>
      </c>
      <c r="I555" s="11" t="s">
        <v>20</v>
      </c>
      <c r="J555" s="11" t="s">
        <v>20</v>
      </c>
      <c r="K555" s="11" t="s">
        <v>20</v>
      </c>
      <c r="M555" s="11" t="s">
        <v>21</v>
      </c>
    </row>
    <row r="556">
      <c r="A556" s="6" t="s">
        <v>2461</v>
      </c>
      <c r="B556" s="6" t="s">
        <v>2480</v>
      </c>
      <c r="C556" s="6" t="s">
        <v>2481</v>
      </c>
      <c r="D556" s="7" t="s">
        <v>2482</v>
      </c>
      <c r="E556" s="8" t="s">
        <v>2483</v>
      </c>
      <c r="F556" s="9" t="s">
        <v>2484</v>
      </c>
      <c r="G556" s="12" t="s">
        <v>80</v>
      </c>
      <c r="H556" s="13"/>
      <c r="I556" s="13"/>
      <c r="J556" s="13"/>
      <c r="K556" s="13"/>
      <c r="L556" s="13"/>
      <c r="M556" s="11" t="s">
        <v>81</v>
      </c>
    </row>
    <row r="557">
      <c r="A557" s="6" t="s">
        <v>2461</v>
      </c>
      <c r="B557" s="6" t="s">
        <v>51</v>
      </c>
      <c r="C557" s="6" t="s">
        <v>2485</v>
      </c>
      <c r="D557" s="7" t="s">
        <v>2486</v>
      </c>
      <c r="E557" s="8" t="s">
        <v>2487</v>
      </c>
      <c r="F557" s="9" t="s">
        <v>2488</v>
      </c>
      <c r="G557" s="10">
        <v>45926.0</v>
      </c>
      <c r="H557" s="11" t="s">
        <v>19</v>
      </c>
      <c r="I557" s="11" t="s">
        <v>20</v>
      </c>
      <c r="J557" s="11" t="s">
        <v>20</v>
      </c>
      <c r="K557" s="11" t="s">
        <v>20</v>
      </c>
      <c r="M557" s="11" t="s">
        <v>21</v>
      </c>
    </row>
    <row r="558">
      <c r="A558" s="6" t="s">
        <v>2461</v>
      </c>
      <c r="B558" s="6" t="s">
        <v>2489</v>
      </c>
      <c r="C558" s="6" t="s">
        <v>2490</v>
      </c>
      <c r="D558" s="7" t="s">
        <v>2491</v>
      </c>
      <c r="E558" s="8" t="s">
        <v>2492</v>
      </c>
      <c r="F558" s="9" t="s">
        <v>2493</v>
      </c>
      <c r="G558" s="10">
        <v>45926.0</v>
      </c>
      <c r="H558" s="11" t="s">
        <v>19</v>
      </c>
      <c r="I558" s="11" t="s">
        <v>19</v>
      </c>
      <c r="J558" s="11" t="s">
        <v>19</v>
      </c>
      <c r="K558" s="11" t="s">
        <v>20</v>
      </c>
      <c r="L558" s="11" t="s">
        <v>20</v>
      </c>
      <c r="M558" s="11" t="s">
        <v>21</v>
      </c>
    </row>
    <row r="559">
      <c r="A559" s="6" t="s">
        <v>2461</v>
      </c>
      <c r="B559" s="6" t="s">
        <v>2494</v>
      </c>
      <c r="C559" s="6" t="s">
        <v>2495</v>
      </c>
      <c r="D559" s="7" t="s">
        <v>2496</v>
      </c>
      <c r="E559" s="8" t="s">
        <v>2497</v>
      </c>
      <c r="F559" s="9" t="s">
        <v>2498</v>
      </c>
      <c r="G559" s="10">
        <v>45926.0</v>
      </c>
      <c r="H559" s="11" t="s">
        <v>20</v>
      </c>
      <c r="I559" s="11" t="s">
        <v>20</v>
      </c>
      <c r="J559" s="11" t="s">
        <v>19</v>
      </c>
      <c r="M559" s="11" t="s">
        <v>21</v>
      </c>
    </row>
    <row r="560">
      <c r="A560" s="6" t="s">
        <v>2461</v>
      </c>
      <c r="B560" s="6" t="s">
        <v>2499</v>
      </c>
      <c r="C560" s="6" t="s">
        <v>2500</v>
      </c>
      <c r="D560" s="7" t="s">
        <v>2501</v>
      </c>
      <c r="E560" s="8" t="s">
        <v>2502</v>
      </c>
      <c r="F560" s="9" t="s">
        <v>2503</v>
      </c>
      <c r="G560" s="10">
        <v>45926.0</v>
      </c>
      <c r="H560" s="11" t="s">
        <v>19</v>
      </c>
      <c r="I560" s="11" t="s">
        <v>19</v>
      </c>
      <c r="J560" s="11" t="s">
        <v>20</v>
      </c>
      <c r="K560" s="11" t="s">
        <v>20</v>
      </c>
      <c r="L560" s="11" t="s">
        <v>20</v>
      </c>
      <c r="M560" s="11" t="s">
        <v>21</v>
      </c>
    </row>
    <row r="561">
      <c r="A561" s="6" t="s">
        <v>2461</v>
      </c>
      <c r="B561" s="6" t="s">
        <v>2504</v>
      </c>
      <c r="C561" s="6" t="s">
        <v>2505</v>
      </c>
      <c r="D561" s="7" t="s">
        <v>2506</v>
      </c>
      <c r="E561" s="8" t="s">
        <v>2507</v>
      </c>
      <c r="F561" s="9" t="s">
        <v>26</v>
      </c>
      <c r="G561" s="10">
        <v>45926.0</v>
      </c>
      <c r="H561" s="11" t="s">
        <v>19</v>
      </c>
      <c r="I561" s="11" t="s">
        <v>19</v>
      </c>
      <c r="J561" s="11" t="s">
        <v>19</v>
      </c>
      <c r="K561" s="11" t="s">
        <v>20</v>
      </c>
      <c r="L561" s="11" t="s">
        <v>20</v>
      </c>
      <c r="M561" s="11" t="s">
        <v>21</v>
      </c>
    </row>
    <row r="562">
      <c r="A562" s="6" t="s">
        <v>2461</v>
      </c>
      <c r="B562" s="6" t="s">
        <v>2508</v>
      </c>
      <c r="C562" s="6" t="s">
        <v>2509</v>
      </c>
      <c r="D562" s="7" t="s">
        <v>2510</v>
      </c>
      <c r="E562" s="8" t="s">
        <v>2511</v>
      </c>
      <c r="F562" s="9" t="s">
        <v>2512</v>
      </c>
      <c r="G562" s="10">
        <v>45926.0</v>
      </c>
      <c r="H562" s="11" t="s">
        <v>19</v>
      </c>
      <c r="I562" s="11" t="s">
        <v>19</v>
      </c>
      <c r="J562" s="11" t="s">
        <v>19</v>
      </c>
      <c r="K562" s="11" t="s">
        <v>20</v>
      </c>
      <c r="L562" s="11" t="s">
        <v>20</v>
      </c>
      <c r="M562" s="11" t="s">
        <v>21</v>
      </c>
    </row>
    <row r="563">
      <c r="A563" s="6" t="s">
        <v>2461</v>
      </c>
      <c r="B563" s="6" t="s">
        <v>2513</v>
      </c>
      <c r="C563" s="6" t="s">
        <v>2514</v>
      </c>
      <c r="D563" s="7" t="s">
        <v>2515</v>
      </c>
      <c r="E563" s="8" t="s">
        <v>2516</v>
      </c>
      <c r="F563" s="9" t="s">
        <v>2517</v>
      </c>
      <c r="G563" s="10">
        <v>45926.0</v>
      </c>
      <c r="H563" s="11" t="s">
        <v>19</v>
      </c>
      <c r="I563" s="11" t="s">
        <v>19</v>
      </c>
      <c r="J563" s="11" t="s">
        <v>19</v>
      </c>
      <c r="K563" s="11" t="s">
        <v>20</v>
      </c>
      <c r="L563" s="11" t="s">
        <v>20</v>
      </c>
      <c r="M563" s="11" t="s">
        <v>21</v>
      </c>
    </row>
    <row r="564">
      <c r="A564" s="6" t="s">
        <v>2461</v>
      </c>
      <c r="B564" s="6" t="s">
        <v>2518</v>
      </c>
      <c r="C564" s="6" t="s">
        <v>2519</v>
      </c>
      <c r="D564" s="7" t="s">
        <v>2520</v>
      </c>
      <c r="E564" s="8" t="s">
        <v>2521</v>
      </c>
      <c r="F564" s="9" t="s">
        <v>2522</v>
      </c>
      <c r="G564" s="10">
        <v>45926.0</v>
      </c>
      <c r="H564" s="11" t="s">
        <v>19</v>
      </c>
      <c r="I564" s="11" t="s">
        <v>19</v>
      </c>
      <c r="J564" s="11" t="s">
        <v>19</v>
      </c>
      <c r="K564" s="11" t="s">
        <v>20</v>
      </c>
      <c r="L564" s="11" t="s">
        <v>20</v>
      </c>
      <c r="M564" s="11" t="s">
        <v>21</v>
      </c>
    </row>
    <row r="565">
      <c r="A565" s="6" t="s">
        <v>2523</v>
      </c>
      <c r="B565" s="6" t="s">
        <v>2524</v>
      </c>
      <c r="C565" s="6" t="s">
        <v>2525</v>
      </c>
      <c r="D565" s="7" t="s">
        <v>2526</v>
      </c>
      <c r="E565" s="6" t="s">
        <v>26</v>
      </c>
      <c r="F565" s="9" t="s">
        <v>2527</v>
      </c>
      <c r="G565" s="10">
        <v>45926.0</v>
      </c>
      <c r="H565" s="11" t="s">
        <v>19</v>
      </c>
      <c r="I565" s="11" t="s">
        <v>19</v>
      </c>
      <c r="J565" s="11" t="s">
        <v>20</v>
      </c>
      <c r="K565" s="11" t="s">
        <v>20</v>
      </c>
      <c r="L565" s="11" t="s">
        <v>20</v>
      </c>
      <c r="M565" s="11" t="s">
        <v>21</v>
      </c>
    </row>
    <row r="566">
      <c r="A566" s="6" t="s">
        <v>2523</v>
      </c>
      <c r="B566" s="6" t="s">
        <v>2528</v>
      </c>
      <c r="C566" s="6" t="s">
        <v>2529</v>
      </c>
      <c r="D566" s="7" t="s">
        <v>2530</v>
      </c>
      <c r="E566" s="8" t="s">
        <v>2531</v>
      </c>
      <c r="F566" s="9" t="s">
        <v>2532</v>
      </c>
      <c r="G566" s="10">
        <v>45926.0</v>
      </c>
      <c r="H566" s="11" t="s">
        <v>19</v>
      </c>
      <c r="I566" s="11" t="s">
        <v>19</v>
      </c>
      <c r="J566" s="11" t="s">
        <v>19</v>
      </c>
      <c r="K566" s="11" t="s">
        <v>20</v>
      </c>
      <c r="L566" s="11" t="s">
        <v>20</v>
      </c>
      <c r="M566" s="11" t="s">
        <v>21</v>
      </c>
    </row>
    <row r="567">
      <c r="A567" s="6" t="s">
        <v>2523</v>
      </c>
      <c r="B567" s="6" t="s">
        <v>51</v>
      </c>
      <c r="C567" s="6" t="s">
        <v>2533</v>
      </c>
      <c r="D567" s="7" t="s">
        <v>2534</v>
      </c>
      <c r="E567" s="8" t="s">
        <v>2535</v>
      </c>
      <c r="F567" s="9" t="s">
        <v>2536</v>
      </c>
      <c r="G567" s="10">
        <v>45926.0</v>
      </c>
      <c r="H567" s="11" t="s">
        <v>19</v>
      </c>
      <c r="I567" s="11" t="s">
        <v>20</v>
      </c>
      <c r="J567" s="11" t="s">
        <v>19</v>
      </c>
      <c r="K567" s="11" t="s">
        <v>20</v>
      </c>
      <c r="M567" s="11" t="s">
        <v>21</v>
      </c>
    </row>
    <row r="568">
      <c r="A568" s="6" t="s">
        <v>2523</v>
      </c>
      <c r="B568" s="6" t="s">
        <v>2537</v>
      </c>
      <c r="C568" s="6" t="s">
        <v>2538</v>
      </c>
      <c r="D568" s="7" t="s">
        <v>2539</v>
      </c>
      <c r="E568" s="8" t="s">
        <v>2540</v>
      </c>
      <c r="F568" s="9" t="s">
        <v>2541</v>
      </c>
      <c r="G568" s="10">
        <v>45926.0</v>
      </c>
      <c r="H568" s="11" t="s">
        <v>19</v>
      </c>
      <c r="I568" s="11" t="s">
        <v>19</v>
      </c>
      <c r="J568" s="11" t="s">
        <v>19</v>
      </c>
      <c r="K568" s="11" t="s">
        <v>20</v>
      </c>
      <c r="L568" s="11" t="s">
        <v>20</v>
      </c>
      <c r="M568" s="11" t="s">
        <v>21</v>
      </c>
    </row>
    <row r="569">
      <c r="A569" s="6" t="s">
        <v>2523</v>
      </c>
      <c r="B569" s="6" t="s">
        <v>2542</v>
      </c>
      <c r="C569" s="6" t="s">
        <v>2543</v>
      </c>
      <c r="D569" s="7" t="s">
        <v>2544</v>
      </c>
      <c r="E569" s="8" t="s">
        <v>2545</v>
      </c>
      <c r="F569" s="9" t="s">
        <v>2546</v>
      </c>
      <c r="G569" s="10">
        <v>45926.0</v>
      </c>
      <c r="H569" s="11" t="s">
        <v>20</v>
      </c>
      <c r="I569" s="11" t="s">
        <v>20</v>
      </c>
      <c r="J569" s="11" t="s">
        <v>20</v>
      </c>
      <c r="M569" s="11" t="s">
        <v>21</v>
      </c>
    </row>
    <row r="570">
      <c r="A570" s="6" t="s">
        <v>2523</v>
      </c>
      <c r="B570" s="6" t="s">
        <v>2547</v>
      </c>
      <c r="C570" s="6" t="s">
        <v>2548</v>
      </c>
      <c r="D570" s="7" t="s">
        <v>2549</v>
      </c>
      <c r="E570" s="8" t="s">
        <v>2550</v>
      </c>
      <c r="F570" s="9" t="s">
        <v>2551</v>
      </c>
      <c r="G570" s="10">
        <v>45926.0</v>
      </c>
      <c r="H570" s="11" t="s">
        <v>19</v>
      </c>
      <c r="I570" s="11" t="s">
        <v>20</v>
      </c>
      <c r="J570" s="11" t="s">
        <v>19</v>
      </c>
      <c r="K570" s="11" t="s">
        <v>20</v>
      </c>
      <c r="M570" s="11" t="s">
        <v>21</v>
      </c>
    </row>
    <row r="571">
      <c r="A571" s="6" t="s">
        <v>2523</v>
      </c>
      <c r="B571" s="6" t="s">
        <v>2552</v>
      </c>
      <c r="C571" s="6" t="s">
        <v>2553</v>
      </c>
      <c r="D571" s="7" t="s">
        <v>2554</v>
      </c>
      <c r="E571" s="8" t="s">
        <v>2555</v>
      </c>
      <c r="F571" s="9" t="s">
        <v>2556</v>
      </c>
      <c r="G571" s="10">
        <v>45926.0</v>
      </c>
      <c r="H571" s="11" t="s">
        <v>20</v>
      </c>
      <c r="I571" s="11" t="s">
        <v>20</v>
      </c>
      <c r="J571" s="11" t="s">
        <v>19</v>
      </c>
      <c r="M571" s="11" t="s">
        <v>21</v>
      </c>
    </row>
    <row r="572">
      <c r="A572" s="6" t="s">
        <v>2523</v>
      </c>
      <c r="B572" s="6" t="s">
        <v>2557</v>
      </c>
      <c r="C572" s="6" t="s">
        <v>2558</v>
      </c>
      <c r="D572" s="7" t="s">
        <v>2559</v>
      </c>
      <c r="E572" s="8" t="s">
        <v>2560</v>
      </c>
      <c r="F572" s="9" t="s">
        <v>2561</v>
      </c>
      <c r="G572" s="10">
        <v>45926.0</v>
      </c>
      <c r="H572" s="11" t="s">
        <v>19</v>
      </c>
      <c r="I572" s="11" t="s">
        <v>19</v>
      </c>
      <c r="J572" s="11" t="s">
        <v>19</v>
      </c>
      <c r="K572" s="11" t="s">
        <v>20</v>
      </c>
      <c r="L572" s="11" t="s">
        <v>20</v>
      </c>
      <c r="M572" s="11" t="s">
        <v>21</v>
      </c>
    </row>
    <row r="573">
      <c r="A573" s="6" t="s">
        <v>2523</v>
      </c>
      <c r="B573" s="6" t="s">
        <v>2562</v>
      </c>
      <c r="C573" s="6" t="s">
        <v>26</v>
      </c>
      <c r="D573" s="7" t="s">
        <v>2563</v>
      </c>
      <c r="E573" s="8" t="s">
        <v>2564</v>
      </c>
      <c r="F573" s="9" t="s">
        <v>2565</v>
      </c>
      <c r="G573" s="10">
        <v>45926.0</v>
      </c>
      <c r="H573" s="11" t="s">
        <v>20</v>
      </c>
      <c r="I573" s="11" t="s">
        <v>20</v>
      </c>
      <c r="J573" s="11" t="s">
        <v>20</v>
      </c>
      <c r="M573" s="11" t="s">
        <v>21</v>
      </c>
    </row>
    <row r="574">
      <c r="A574" s="6" t="s">
        <v>2523</v>
      </c>
      <c r="B574" s="6" t="s">
        <v>429</v>
      </c>
      <c r="C574" s="6" t="s">
        <v>2566</v>
      </c>
      <c r="D574" s="7" t="s">
        <v>2567</v>
      </c>
      <c r="E574" s="8" t="s">
        <v>2568</v>
      </c>
      <c r="F574" s="9" t="s">
        <v>2569</v>
      </c>
      <c r="G574" s="10">
        <v>45926.0</v>
      </c>
      <c r="H574" s="11" t="s">
        <v>19</v>
      </c>
      <c r="I574" s="11" t="s">
        <v>19</v>
      </c>
      <c r="J574" s="11" t="s">
        <v>19</v>
      </c>
      <c r="K574" s="11" t="s">
        <v>20</v>
      </c>
      <c r="L574" s="11" t="s">
        <v>20</v>
      </c>
      <c r="M574" s="11" t="s">
        <v>21</v>
      </c>
    </row>
    <row r="575">
      <c r="A575" s="6" t="s">
        <v>2523</v>
      </c>
      <c r="B575" s="6" t="s">
        <v>2570</v>
      </c>
      <c r="C575" s="6" t="s">
        <v>2571</v>
      </c>
      <c r="D575" s="7" t="s">
        <v>2572</v>
      </c>
      <c r="E575" s="8" t="s">
        <v>2573</v>
      </c>
      <c r="F575" s="9" t="s">
        <v>26</v>
      </c>
      <c r="G575" s="10">
        <v>45926.0</v>
      </c>
      <c r="H575" s="11" t="s">
        <v>19</v>
      </c>
      <c r="I575" s="11" t="s">
        <v>20</v>
      </c>
      <c r="J575" s="11" t="s">
        <v>20</v>
      </c>
      <c r="K575" s="11" t="s">
        <v>20</v>
      </c>
      <c r="M575" s="11" t="s">
        <v>21</v>
      </c>
    </row>
    <row r="576">
      <c r="A576" s="6" t="s">
        <v>2574</v>
      </c>
      <c r="B576" s="6" t="s">
        <v>2338</v>
      </c>
      <c r="C576" s="6" t="s">
        <v>2575</v>
      </c>
      <c r="D576" s="7" t="s">
        <v>2576</v>
      </c>
      <c r="E576" s="8" t="s">
        <v>2577</v>
      </c>
      <c r="F576" s="9" t="s">
        <v>2578</v>
      </c>
      <c r="G576" s="10">
        <v>45926.0</v>
      </c>
      <c r="H576" s="11" t="s">
        <v>19</v>
      </c>
      <c r="I576" s="11" t="s">
        <v>19</v>
      </c>
      <c r="J576" s="11" t="s">
        <v>19</v>
      </c>
      <c r="K576" s="11" t="s">
        <v>20</v>
      </c>
      <c r="L576" s="11" t="s">
        <v>20</v>
      </c>
      <c r="M576" s="11" t="s">
        <v>21</v>
      </c>
    </row>
    <row r="577">
      <c r="A577" s="6" t="s">
        <v>2574</v>
      </c>
      <c r="B577" s="6" t="s">
        <v>2579</v>
      </c>
      <c r="C577" s="6" t="s">
        <v>2580</v>
      </c>
      <c r="D577" s="7" t="s">
        <v>2581</v>
      </c>
      <c r="E577" s="8" t="s">
        <v>2582</v>
      </c>
      <c r="F577" s="9" t="s">
        <v>2583</v>
      </c>
      <c r="G577" s="10">
        <v>45926.0</v>
      </c>
      <c r="H577" s="11" t="s">
        <v>20</v>
      </c>
      <c r="I577" s="11" t="s">
        <v>20</v>
      </c>
      <c r="J577" s="11" t="s">
        <v>19</v>
      </c>
      <c r="M577" s="11" t="s">
        <v>21</v>
      </c>
    </row>
    <row r="578">
      <c r="A578" s="6" t="s">
        <v>2574</v>
      </c>
      <c r="B578" s="6" t="s">
        <v>1726</v>
      </c>
      <c r="C578" s="6" t="s">
        <v>2584</v>
      </c>
      <c r="D578" s="7" t="s">
        <v>2585</v>
      </c>
      <c r="E578" s="8" t="s">
        <v>2586</v>
      </c>
      <c r="F578" s="9" t="s">
        <v>2587</v>
      </c>
      <c r="G578" s="10">
        <v>45926.0</v>
      </c>
      <c r="H578" s="11" t="s">
        <v>19</v>
      </c>
      <c r="I578" s="11" t="s">
        <v>19</v>
      </c>
      <c r="J578" s="11" t="s">
        <v>19</v>
      </c>
      <c r="K578" s="11" t="s">
        <v>19</v>
      </c>
      <c r="L578" s="11" t="s">
        <v>20</v>
      </c>
      <c r="M578" s="11" t="s">
        <v>21</v>
      </c>
    </row>
    <row r="579">
      <c r="A579" s="6" t="s">
        <v>2574</v>
      </c>
      <c r="B579" s="6" t="s">
        <v>2588</v>
      </c>
      <c r="C579" s="6" t="s">
        <v>2589</v>
      </c>
      <c r="D579" s="7" t="s">
        <v>2590</v>
      </c>
      <c r="E579" s="8" t="s">
        <v>2591</v>
      </c>
      <c r="F579" s="9" t="s">
        <v>2592</v>
      </c>
      <c r="G579" s="10">
        <v>45926.0</v>
      </c>
      <c r="H579" s="11" t="s">
        <v>19</v>
      </c>
      <c r="I579" s="11" t="s">
        <v>19</v>
      </c>
      <c r="J579" s="11" t="s">
        <v>19</v>
      </c>
      <c r="K579" s="11" t="s">
        <v>20</v>
      </c>
      <c r="L579" s="11" t="s">
        <v>20</v>
      </c>
      <c r="M579" s="11" t="s">
        <v>21</v>
      </c>
    </row>
    <row r="580">
      <c r="A580" s="6" t="s">
        <v>2574</v>
      </c>
      <c r="B580" s="6" t="s">
        <v>2593</v>
      </c>
      <c r="C580" s="6" t="s">
        <v>2594</v>
      </c>
      <c r="D580" s="7" t="s">
        <v>2595</v>
      </c>
      <c r="E580" s="8" t="s">
        <v>2596</v>
      </c>
      <c r="F580" s="9" t="s">
        <v>2597</v>
      </c>
      <c r="G580" s="10">
        <v>45926.0</v>
      </c>
      <c r="H580" s="11" t="s">
        <v>19</v>
      </c>
      <c r="I580" s="11" t="s">
        <v>19</v>
      </c>
      <c r="J580" s="11" t="s">
        <v>19</v>
      </c>
      <c r="K580" s="11" t="s">
        <v>20</v>
      </c>
      <c r="L580" s="11" t="s">
        <v>20</v>
      </c>
      <c r="M580" s="11" t="s">
        <v>21</v>
      </c>
    </row>
    <row r="581">
      <c r="A581" s="6" t="s">
        <v>2574</v>
      </c>
      <c r="B581" s="6" t="s">
        <v>1088</v>
      </c>
      <c r="C581" s="6" t="s">
        <v>2598</v>
      </c>
      <c r="D581" s="7" t="s">
        <v>2599</v>
      </c>
      <c r="E581" s="6" t="s">
        <v>26</v>
      </c>
      <c r="F581" s="9" t="s">
        <v>2600</v>
      </c>
      <c r="G581" s="10">
        <v>45926.0</v>
      </c>
      <c r="H581" s="11" t="s">
        <v>19</v>
      </c>
      <c r="I581" s="11" t="s">
        <v>19</v>
      </c>
      <c r="J581" s="11" t="s">
        <v>19</v>
      </c>
      <c r="K581" s="11" t="s">
        <v>20</v>
      </c>
      <c r="L581" s="11" t="s">
        <v>20</v>
      </c>
      <c r="M581" s="11" t="s">
        <v>21</v>
      </c>
    </row>
    <row r="582">
      <c r="A582" s="6" t="s">
        <v>2574</v>
      </c>
      <c r="B582" s="6" t="s">
        <v>2601</v>
      </c>
      <c r="C582" s="6" t="s">
        <v>2602</v>
      </c>
      <c r="D582" s="7" t="s">
        <v>2603</v>
      </c>
      <c r="E582" s="8" t="s">
        <v>2604</v>
      </c>
      <c r="F582" s="9" t="s">
        <v>2605</v>
      </c>
      <c r="G582" s="10">
        <v>45926.0</v>
      </c>
      <c r="H582" s="11" t="s">
        <v>20</v>
      </c>
      <c r="I582" s="11" t="s">
        <v>20</v>
      </c>
      <c r="J582" s="11" t="s">
        <v>19</v>
      </c>
      <c r="M582" s="11" t="s">
        <v>21</v>
      </c>
    </row>
    <row r="583">
      <c r="A583" s="6" t="s">
        <v>2574</v>
      </c>
      <c r="B583" s="6" t="s">
        <v>1390</v>
      </c>
      <c r="C583" s="6" t="s">
        <v>2606</v>
      </c>
      <c r="D583" s="7" t="s">
        <v>2607</v>
      </c>
      <c r="E583" s="8" t="s">
        <v>2608</v>
      </c>
      <c r="F583" s="9" t="s">
        <v>2609</v>
      </c>
      <c r="G583" s="10">
        <v>45926.0</v>
      </c>
      <c r="H583" s="11" t="s">
        <v>19</v>
      </c>
      <c r="I583" s="11" t="s">
        <v>19</v>
      </c>
      <c r="J583" s="11" t="s">
        <v>19</v>
      </c>
      <c r="K583" s="11" t="s">
        <v>20</v>
      </c>
      <c r="L583" s="11" t="s">
        <v>20</v>
      </c>
      <c r="M583" s="11" t="s">
        <v>21</v>
      </c>
    </row>
    <row r="584">
      <c r="A584" s="6" t="s">
        <v>2574</v>
      </c>
      <c r="B584" s="6" t="s">
        <v>2610</v>
      </c>
      <c r="C584" s="6" t="s">
        <v>2611</v>
      </c>
      <c r="D584" s="7" t="s">
        <v>2612</v>
      </c>
      <c r="E584" s="8" t="s">
        <v>2613</v>
      </c>
      <c r="F584" s="9" t="s">
        <v>2614</v>
      </c>
      <c r="G584" s="10">
        <v>45926.0</v>
      </c>
      <c r="H584" s="11" t="s">
        <v>20</v>
      </c>
      <c r="I584" s="11" t="s">
        <v>20</v>
      </c>
      <c r="J584" s="11" t="s">
        <v>20</v>
      </c>
      <c r="M584" s="11" t="s">
        <v>21</v>
      </c>
    </row>
    <row r="585">
      <c r="A585" s="6" t="s">
        <v>2574</v>
      </c>
      <c r="B585" s="6" t="s">
        <v>2615</v>
      </c>
      <c r="C585" s="6" t="s">
        <v>2616</v>
      </c>
      <c r="D585" s="7" t="s">
        <v>2617</v>
      </c>
      <c r="E585" s="8" t="s">
        <v>2618</v>
      </c>
      <c r="F585" s="9" t="s">
        <v>2619</v>
      </c>
      <c r="G585" s="10">
        <v>45926.0</v>
      </c>
      <c r="H585" s="11" t="s">
        <v>19</v>
      </c>
      <c r="I585" s="11" t="s">
        <v>20</v>
      </c>
      <c r="J585" s="11" t="s">
        <v>19</v>
      </c>
      <c r="K585" s="11" t="s">
        <v>20</v>
      </c>
      <c r="M585" s="11" t="s">
        <v>21</v>
      </c>
    </row>
    <row r="586">
      <c r="A586" s="6" t="s">
        <v>2574</v>
      </c>
      <c r="B586" s="6" t="s">
        <v>1253</v>
      </c>
      <c r="C586" s="6" t="s">
        <v>2620</v>
      </c>
      <c r="D586" s="7" t="s">
        <v>2621</v>
      </c>
      <c r="E586" s="8" t="s">
        <v>2622</v>
      </c>
      <c r="F586" s="9" t="s">
        <v>2623</v>
      </c>
      <c r="G586" s="10">
        <v>45926.0</v>
      </c>
      <c r="H586" s="11" t="s">
        <v>19</v>
      </c>
      <c r="I586" s="11" t="s">
        <v>19</v>
      </c>
      <c r="J586" s="11" t="s">
        <v>19</v>
      </c>
      <c r="K586" s="11" t="s">
        <v>20</v>
      </c>
      <c r="L586" s="11" t="s">
        <v>19</v>
      </c>
      <c r="M586" s="11" t="s">
        <v>21</v>
      </c>
    </row>
    <row r="587">
      <c r="A587" s="6" t="s">
        <v>2574</v>
      </c>
      <c r="B587" s="6" t="s">
        <v>2624</v>
      </c>
      <c r="C587" s="6" t="s">
        <v>26</v>
      </c>
      <c r="D587" s="7" t="s">
        <v>2625</v>
      </c>
      <c r="E587" s="8" t="s">
        <v>2626</v>
      </c>
      <c r="F587" s="9" t="s">
        <v>2627</v>
      </c>
      <c r="G587" s="10">
        <v>45926.0</v>
      </c>
      <c r="H587" s="11" t="s">
        <v>20</v>
      </c>
      <c r="I587" s="11" t="s">
        <v>20</v>
      </c>
      <c r="J587" s="11" t="s">
        <v>20</v>
      </c>
      <c r="M587" s="11" t="s">
        <v>21</v>
      </c>
    </row>
    <row r="588">
      <c r="A588" s="6" t="s">
        <v>2574</v>
      </c>
      <c r="B588" s="6" t="s">
        <v>2628</v>
      </c>
      <c r="C588" s="6" t="s">
        <v>2629</v>
      </c>
      <c r="D588" s="7" t="s">
        <v>2630</v>
      </c>
      <c r="E588" s="8" t="s">
        <v>2631</v>
      </c>
      <c r="F588" s="9" t="s">
        <v>2632</v>
      </c>
      <c r="G588" s="10">
        <v>45926.0</v>
      </c>
      <c r="H588" s="11" t="s">
        <v>19</v>
      </c>
      <c r="I588" s="11" t="s">
        <v>19</v>
      </c>
      <c r="J588" s="11" t="s">
        <v>19</v>
      </c>
      <c r="K588" s="11" t="s">
        <v>20</v>
      </c>
      <c r="L588" s="11" t="s">
        <v>20</v>
      </c>
      <c r="M588" s="11" t="s">
        <v>21</v>
      </c>
    </row>
    <row r="589">
      <c r="A589" s="6" t="s">
        <v>2574</v>
      </c>
      <c r="B589" s="6" t="s">
        <v>237</v>
      </c>
      <c r="C589" s="6" t="s">
        <v>2633</v>
      </c>
      <c r="D589" s="7" t="s">
        <v>2634</v>
      </c>
      <c r="E589" s="8" t="s">
        <v>2635</v>
      </c>
      <c r="F589" s="9" t="s">
        <v>2636</v>
      </c>
      <c r="G589" s="10">
        <v>45926.0</v>
      </c>
      <c r="H589" s="11" t="s">
        <v>19</v>
      </c>
      <c r="I589" s="11" t="s">
        <v>20</v>
      </c>
      <c r="J589" s="11" t="s">
        <v>19</v>
      </c>
      <c r="K589" s="11" t="s">
        <v>20</v>
      </c>
      <c r="M589" s="11" t="s">
        <v>21</v>
      </c>
    </row>
    <row r="590">
      <c r="A590" s="6" t="s">
        <v>2574</v>
      </c>
      <c r="B590" s="6" t="s">
        <v>252</v>
      </c>
      <c r="C590" s="6" t="s">
        <v>2637</v>
      </c>
      <c r="D590" s="7" t="s">
        <v>2638</v>
      </c>
      <c r="E590" s="8" t="s">
        <v>2639</v>
      </c>
      <c r="F590" s="9" t="s">
        <v>2640</v>
      </c>
      <c r="G590" s="10">
        <v>45926.0</v>
      </c>
      <c r="H590" s="11" t="s">
        <v>19</v>
      </c>
      <c r="I590" s="11" t="s">
        <v>19</v>
      </c>
      <c r="J590" s="11" t="s">
        <v>19</v>
      </c>
      <c r="K590" s="11" t="s">
        <v>20</v>
      </c>
      <c r="L590" s="11" t="s">
        <v>20</v>
      </c>
      <c r="M590" s="11" t="s">
        <v>21</v>
      </c>
    </row>
    <row r="591">
      <c r="A591" s="6" t="s">
        <v>2574</v>
      </c>
      <c r="B591" s="6" t="s">
        <v>2641</v>
      </c>
      <c r="C591" s="6" t="s">
        <v>2642</v>
      </c>
      <c r="D591" s="7" t="s">
        <v>2643</v>
      </c>
      <c r="E591" s="8" t="s">
        <v>2644</v>
      </c>
      <c r="F591" s="9" t="s">
        <v>2645</v>
      </c>
      <c r="G591" s="10">
        <v>45926.0</v>
      </c>
      <c r="H591" s="11" t="s">
        <v>19</v>
      </c>
      <c r="I591" s="11" t="s">
        <v>19</v>
      </c>
      <c r="J591" s="11" t="s">
        <v>19</v>
      </c>
      <c r="K591" s="11" t="s">
        <v>20</v>
      </c>
      <c r="L591" s="11" t="s">
        <v>20</v>
      </c>
      <c r="M591" s="11" t="s">
        <v>21</v>
      </c>
    </row>
    <row r="592">
      <c r="A592" s="6" t="s">
        <v>2574</v>
      </c>
      <c r="B592" s="6" t="s">
        <v>2646</v>
      </c>
      <c r="C592" s="6" t="s">
        <v>2647</v>
      </c>
      <c r="D592" s="7" t="s">
        <v>2648</v>
      </c>
      <c r="E592" s="8" t="s">
        <v>2649</v>
      </c>
      <c r="F592" s="9" t="s">
        <v>26</v>
      </c>
      <c r="G592" s="10">
        <v>45926.0</v>
      </c>
      <c r="H592" s="11" t="s">
        <v>19</v>
      </c>
      <c r="I592" s="11" t="s">
        <v>19</v>
      </c>
      <c r="J592" s="11" t="s">
        <v>19</v>
      </c>
      <c r="K592" s="11" t="s">
        <v>20</v>
      </c>
      <c r="L592" s="11" t="s">
        <v>20</v>
      </c>
      <c r="M592" s="11" t="s">
        <v>21</v>
      </c>
    </row>
    <row r="593">
      <c r="A593" s="6" t="s">
        <v>2574</v>
      </c>
      <c r="B593" s="6" t="s">
        <v>2650</v>
      </c>
      <c r="C593" s="6" t="s">
        <v>2651</v>
      </c>
      <c r="D593" s="7" t="s">
        <v>2652</v>
      </c>
      <c r="E593" s="8" t="s">
        <v>2653</v>
      </c>
      <c r="F593" s="9" t="s">
        <v>2654</v>
      </c>
      <c r="G593" s="10">
        <v>45926.0</v>
      </c>
      <c r="H593" s="11" t="s">
        <v>19</v>
      </c>
      <c r="I593" s="11" t="s">
        <v>19</v>
      </c>
      <c r="J593" s="11" t="s">
        <v>19</v>
      </c>
      <c r="K593" s="11" t="s">
        <v>20</v>
      </c>
      <c r="L593" s="11" t="s">
        <v>20</v>
      </c>
      <c r="M593" s="11" t="s">
        <v>21</v>
      </c>
    </row>
    <row r="594">
      <c r="A594" s="6" t="s">
        <v>2655</v>
      </c>
      <c r="B594" s="6" t="s">
        <v>2656</v>
      </c>
      <c r="C594" s="6" t="s">
        <v>2657</v>
      </c>
      <c r="D594" s="7" t="s">
        <v>2658</v>
      </c>
      <c r="E594" s="8" t="s">
        <v>2659</v>
      </c>
      <c r="F594" s="9" t="s">
        <v>2660</v>
      </c>
      <c r="G594" s="10">
        <v>45927.0</v>
      </c>
      <c r="H594" s="11" t="s">
        <v>20</v>
      </c>
      <c r="I594" s="11" t="s">
        <v>20</v>
      </c>
      <c r="J594" s="11" t="s">
        <v>20</v>
      </c>
      <c r="M594" s="11" t="s">
        <v>21</v>
      </c>
    </row>
    <row r="595">
      <c r="A595" s="6" t="s">
        <v>2655</v>
      </c>
      <c r="B595" s="6" t="s">
        <v>2661</v>
      </c>
      <c r="C595" s="6" t="s">
        <v>2662</v>
      </c>
      <c r="D595" s="7" t="s">
        <v>2663</v>
      </c>
      <c r="E595" s="8" t="s">
        <v>2664</v>
      </c>
      <c r="F595" s="9" t="s">
        <v>2665</v>
      </c>
      <c r="G595" s="10">
        <v>45927.0</v>
      </c>
      <c r="H595" s="11" t="s">
        <v>19</v>
      </c>
      <c r="I595" s="11" t="s">
        <v>19</v>
      </c>
      <c r="J595" s="11" t="s">
        <v>19</v>
      </c>
      <c r="K595" s="11" t="s">
        <v>20</v>
      </c>
      <c r="L595" s="11" t="s">
        <v>20</v>
      </c>
      <c r="M595" s="11" t="s">
        <v>21</v>
      </c>
    </row>
    <row r="596">
      <c r="A596" s="6" t="s">
        <v>2655</v>
      </c>
      <c r="B596" s="6" t="s">
        <v>1726</v>
      </c>
      <c r="C596" s="6" t="s">
        <v>2666</v>
      </c>
      <c r="D596" s="7" t="s">
        <v>2667</v>
      </c>
      <c r="E596" s="8" t="s">
        <v>2668</v>
      </c>
      <c r="F596" s="9" t="s">
        <v>2669</v>
      </c>
      <c r="G596" s="10">
        <v>45927.0</v>
      </c>
      <c r="H596" s="11" t="s">
        <v>19</v>
      </c>
      <c r="I596" s="11" t="s">
        <v>20</v>
      </c>
      <c r="J596" s="11" t="s">
        <v>19</v>
      </c>
      <c r="K596" s="11" t="s">
        <v>20</v>
      </c>
      <c r="M596" s="11" t="s">
        <v>21</v>
      </c>
    </row>
    <row r="597">
      <c r="A597" s="6" t="s">
        <v>2655</v>
      </c>
      <c r="B597" s="6" t="s">
        <v>32</v>
      </c>
      <c r="C597" s="6" t="s">
        <v>2670</v>
      </c>
      <c r="D597" s="7" t="s">
        <v>2671</v>
      </c>
      <c r="E597" s="8" t="s">
        <v>2672</v>
      </c>
      <c r="F597" s="9" t="s">
        <v>2673</v>
      </c>
      <c r="G597" s="10">
        <v>45927.0</v>
      </c>
      <c r="H597" s="11" t="s">
        <v>19</v>
      </c>
      <c r="I597" s="11" t="s">
        <v>19</v>
      </c>
      <c r="J597" s="11" t="s">
        <v>19</v>
      </c>
      <c r="K597" s="11" t="s">
        <v>20</v>
      </c>
      <c r="L597" s="11" t="s">
        <v>20</v>
      </c>
      <c r="M597" s="11" t="s">
        <v>21</v>
      </c>
    </row>
    <row r="598">
      <c r="A598" s="6" t="s">
        <v>2655</v>
      </c>
      <c r="B598" s="6" t="s">
        <v>32</v>
      </c>
      <c r="C598" s="6" t="s">
        <v>2674</v>
      </c>
      <c r="D598" s="7" t="s">
        <v>2675</v>
      </c>
      <c r="E598" s="8" t="s">
        <v>2676</v>
      </c>
      <c r="F598" s="9" t="s">
        <v>26</v>
      </c>
      <c r="G598" s="10">
        <v>45927.0</v>
      </c>
      <c r="H598" s="11" t="s">
        <v>20</v>
      </c>
      <c r="I598" s="11" t="s">
        <v>20</v>
      </c>
      <c r="J598" s="11" t="s">
        <v>20</v>
      </c>
      <c r="M598" s="11" t="s">
        <v>21</v>
      </c>
    </row>
    <row r="599">
      <c r="A599" s="6" t="s">
        <v>2655</v>
      </c>
      <c r="B599" s="6" t="s">
        <v>1527</v>
      </c>
      <c r="C599" s="6" t="s">
        <v>2677</v>
      </c>
      <c r="D599" s="7" t="s">
        <v>2678</v>
      </c>
      <c r="E599" s="8" t="s">
        <v>2679</v>
      </c>
      <c r="F599" s="9" t="s">
        <v>2680</v>
      </c>
      <c r="G599" s="10">
        <v>45927.0</v>
      </c>
      <c r="H599" s="11" t="s">
        <v>19</v>
      </c>
      <c r="I599" s="11" t="s">
        <v>19</v>
      </c>
      <c r="J599" s="11" t="s">
        <v>20</v>
      </c>
      <c r="K599" s="11" t="s">
        <v>20</v>
      </c>
      <c r="L599" s="11" t="s">
        <v>20</v>
      </c>
      <c r="M599" s="11" t="s">
        <v>21</v>
      </c>
    </row>
    <row r="600">
      <c r="A600" s="6" t="s">
        <v>2655</v>
      </c>
      <c r="B600" s="6" t="s">
        <v>2681</v>
      </c>
      <c r="C600" s="6" t="s">
        <v>2682</v>
      </c>
      <c r="D600" s="7" t="s">
        <v>2683</v>
      </c>
      <c r="E600" s="8" t="s">
        <v>2684</v>
      </c>
      <c r="F600" s="9" t="s">
        <v>2685</v>
      </c>
      <c r="G600" s="10">
        <v>45927.0</v>
      </c>
      <c r="H600" s="11" t="s">
        <v>19</v>
      </c>
      <c r="I600" s="11" t="s">
        <v>19</v>
      </c>
      <c r="J600" s="11" t="s">
        <v>19</v>
      </c>
      <c r="K600" s="11" t="s">
        <v>20</v>
      </c>
      <c r="L600" s="11" t="s">
        <v>20</v>
      </c>
      <c r="M600" s="11" t="s">
        <v>21</v>
      </c>
    </row>
    <row r="601">
      <c r="A601" s="6" t="s">
        <v>2655</v>
      </c>
      <c r="B601" s="6" t="s">
        <v>2686</v>
      </c>
      <c r="C601" s="6" t="s">
        <v>26</v>
      </c>
      <c r="D601" s="7" t="s">
        <v>2687</v>
      </c>
      <c r="E601" s="8" t="s">
        <v>2688</v>
      </c>
      <c r="F601" s="9" t="s">
        <v>2689</v>
      </c>
      <c r="G601" s="10">
        <v>45927.0</v>
      </c>
      <c r="H601" s="11" t="s">
        <v>20</v>
      </c>
      <c r="I601" s="11" t="s">
        <v>20</v>
      </c>
      <c r="J601" s="11" t="s">
        <v>20</v>
      </c>
      <c r="M601" s="11" t="s">
        <v>21</v>
      </c>
    </row>
    <row r="602">
      <c r="A602" s="6" t="s">
        <v>2655</v>
      </c>
      <c r="B602" s="6" t="s">
        <v>2690</v>
      </c>
      <c r="C602" s="6" t="s">
        <v>2691</v>
      </c>
      <c r="D602" s="7" t="s">
        <v>2692</v>
      </c>
      <c r="E602" s="8" t="s">
        <v>2693</v>
      </c>
      <c r="F602" s="9" t="s">
        <v>2694</v>
      </c>
      <c r="G602" s="10">
        <v>45927.0</v>
      </c>
      <c r="H602" s="11" t="s">
        <v>19</v>
      </c>
      <c r="I602" s="11" t="s">
        <v>19</v>
      </c>
      <c r="J602" s="11" t="s">
        <v>20</v>
      </c>
      <c r="K602" s="11" t="s">
        <v>20</v>
      </c>
      <c r="L602" s="11" t="s">
        <v>20</v>
      </c>
      <c r="M602" s="11" t="s">
        <v>21</v>
      </c>
    </row>
    <row r="603">
      <c r="A603" s="6" t="s">
        <v>2655</v>
      </c>
      <c r="B603" s="6" t="s">
        <v>1390</v>
      </c>
      <c r="C603" s="6" t="s">
        <v>2695</v>
      </c>
      <c r="D603" s="7" t="s">
        <v>2696</v>
      </c>
      <c r="E603" s="8" t="s">
        <v>2697</v>
      </c>
      <c r="F603" s="9" t="s">
        <v>2698</v>
      </c>
      <c r="G603" s="10">
        <v>45927.0</v>
      </c>
      <c r="H603" s="11" t="s">
        <v>19</v>
      </c>
      <c r="I603" s="11" t="s">
        <v>20</v>
      </c>
      <c r="J603" s="11" t="s">
        <v>20</v>
      </c>
      <c r="K603" s="11" t="s">
        <v>20</v>
      </c>
      <c r="M603" s="11" t="s">
        <v>21</v>
      </c>
    </row>
    <row r="604">
      <c r="A604" s="6" t="s">
        <v>2655</v>
      </c>
      <c r="B604" s="6" t="s">
        <v>333</v>
      </c>
      <c r="C604" s="6" t="s">
        <v>2699</v>
      </c>
      <c r="D604" s="7" t="s">
        <v>2700</v>
      </c>
      <c r="E604" s="8" t="s">
        <v>2701</v>
      </c>
      <c r="F604" s="9" t="s">
        <v>2702</v>
      </c>
      <c r="G604" s="10">
        <v>45927.0</v>
      </c>
      <c r="H604" s="11" t="s">
        <v>19</v>
      </c>
      <c r="I604" s="11" t="s">
        <v>19</v>
      </c>
      <c r="J604" s="11" t="s">
        <v>20</v>
      </c>
      <c r="K604" s="11" t="s">
        <v>20</v>
      </c>
      <c r="L604" s="11" t="s">
        <v>20</v>
      </c>
      <c r="M604" s="11" t="s">
        <v>21</v>
      </c>
    </row>
    <row r="605">
      <c r="A605" s="6" t="s">
        <v>2655</v>
      </c>
      <c r="B605" s="6" t="s">
        <v>333</v>
      </c>
      <c r="C605" s="6" t="s">
        <v>2703</v>
      </c>
      <c r="D605" s="9" t="s">
        <v>26</v>
      </c>
      <c r="E605" s="6" t="s">
        <v>26</v>
      </c>
      <c r="F605" s="9" t="s">
        <v>2704</v>
      </c>
      <c r="G605" s="12" t="s">
        <v>80</v>
      </c>
      <c r="H605" s="13"/>
      <c r="I605" s="13"/>
      <c r="J605" s="13"/>
      <c r="K605" s="13"/>
      <c r="L605" s="13"/>
      <c r="M605" s="11" t="s">
        <v>231</v>
      </c>
    </row>
    <row r="606">
      <c r="A606" s="6" t="s">
        <v>2655</v>
      </c>
      <c r="B606" s="6" t="s">
        <v>527</v>
      </c>
      <c r="C606" s="6" t="s">
        <v>2705</v>
      </c>
      <c r="D606" s="7" t="s">
        <v>2706</v>
      </c>
      <c r="E606" s="8" t="s">
        <v>2707</v>
      </c>
      <c r="F606" s="9" t="s">
        <v>2708</v>
      </c>
      <c r="G606" s="10">
        <v>45927.0</v>
      </c>
      <c r="H606" s="11" t="s">
        <v>19</v>
      </c>
      <c r="I606" s="11" t="s">
        <v>20</v>
      </c>
      <c r="J606" s="11" t="s">
        <v>19</v>
      </c>
      <c r="K606" s="11" t="s">
        <v>20</v>
      </c>
      <c r="M606" s="11" t="s">
        <v>21</v>
      </c>
    </row>
    <row r="607">
      <c r="A607" s="6" t="s">
        <v>2655</v>
      </c>
      <c r="B607" s="6" t="s">
        <v>2709</v>
      </c>
      <c r="C607" s="6" t="s">
        <v>2710</v>
      </c>
      <c r="D607" s="9" t="s">
        <v>26</v>
      </c>
      <c r="E607" s="8" t="s">
        <v>2711</v>
      </c>
      <c r="F607" s="9" t="s">
        <v>26</v>
      </c>
      <c r="G607" s="12" t="s">
        <v>80</v>
      </c>
      <c r="H607" s="13"/>
      <c r="I607" s="13"/>
      <c r="J607" s="13"/>
      <c r="K607" s="13"/>
      <c r="L607" s="13"/>
      <c r="M607" s="11" t="s">
        <v>231</v>
      </c>
    </row>
    <row r="608">
      <c r="A608" s="6" t="s">
        <v>2655</v>
      </c>
      <c r="B608" s="6" t="s">
        <v>338</v>
      </c>
      <c r="C608" s="6" t="s">
        <v>2712</v>
      </c>
      <c r="D608" s="7" t="s">
        <v>2713</v>
      </c>
      <c r="E608" s="8" t="s">
        <v>2714</v>
      </c>
      <c r="F608" s="9" t="s">
        <v>2715</v>
      </c>
      <c r="G608" s="10">
        <v>45927.0</v>
      </c>
      <c r="H608" s="11" t="s">
        <v>20</v>
      </c>
      <c r="I608" s="11" t="s">
        <v>20</v>
      </c>
      <c r="J608" s="11" t="s">
        <v>20</v>
      </c>
      <c r="M608" s="11" t="s">
        <v>21</v>
      </c>
    </row>
    <row r="609">
      <c r="A609" s="6" t="s">
        <v>2655</v>
      </c>
      <c r="B609" s="6" t="s">
        <v>352</v>
      </c>
      <c r="C609" s="6" t="s">
        <v>2716</v>
      </c>
      <c r="D609" s="7" t="s">
        <v>2717</v>
      </c>
      <c r="E609" s="8" t="s">
        <v>2718</v>
      </c>
      <c r="F609" s="9" t="s">
        <v>2719</v>
      </c>
      <c r="G609" s="10">
        <v>45927.0</v>
      </c>
      <c r="H609" s="11" t="s">
        <v>20</v>
      </c>
      <c r="I609" s="11" t="s">
        <v>20</v>
      </c>
      <c r="J609" s="11" t="s">
        <v>20</v>
      </c>
      <c r="M609" s="11" t="s">
        <v>21</v>
      </c>
    </row>
    <row r="610">
      <c r="A610" s="6" t="s">
        <v>2655</v>
      </c>
      <c r="B610" s="6" t="s">
        <v>2720</v>
      </c>
      <c r="C610" s="6" t="s">
        <v>2721</v>
      </c>
      <c r="D610" s="7" t="s">
        <v>2722</v>
      </c>
      <c r="E610" s="8" t="s">
        <v>2723</v>
      </c>
      <c r="F610" s="9" t="s">
        <v>2724</v>
      </c>
      <c r="G610" s="10">
        <v>45927.0</v>
      </c>
      <c r="H610" s="11" t="s">
        <v>19</v>
      </c>
      <c r="I610" s="11" t="s">
        <v>19</v>
      </c>
      <c r="J610" s="11" t="s">
        <v>19</v>
      </c>
      <c r="K610" s="11" t="s">
        <v>20</v>
      </c>
      <c r="L610" s="11" t="s">
        <v>19</v>
      </c>
      <c r="M610" s="11" t="s">
        <v>21</v>
      </c>
    </row>
    <row r="611">
      <c r="A611" s="6" t="s">
        <v>2655</v>
      </c>
      <c r="B611" s="6" t="s">
        <v>2725</v>
      </c>
      <c r="C611" s="6" t="s">
        <v>2726</v>
      </c>
      <c r="D611" s="9" t="s">
        <v>26</v>
      </c>
      <c r="E611" s="8" t="s">
        <v>2727</v>
      </c>
      <c r="F611" s="9" t="s">
        <v>2728</v>
      </c>
      <c r="G611" s="12" t="s">
        <v>80</v>
      </c>
      <c r="H611" s="13"/>
      <c r="I611" s="13"/>
      <c r="J611" s="13"/>
      <c r="K611" s="13"/>
      <c r="L611" s="13"/>
      <c r="M611" s="11" t="s">
        <v>231</v>
      </c>
    </row>
    <row r="612">
      <c r="A612" s="6" t="s">
        <v>2655</v>
      </c>
      <c r="B612" s="6" t="s">
        <v>2729</v>
      </c>
      <c r="C612" s="6" t="s">
        <v>2730</v>
      </c>
      <c r="D612" s="7" t="s">
        <v>2731</v>
      </c>
      <c r="E612" s="8" t="s">
        <v>2732</v>
      </c>
      <c r="F612" s="9" t="s">
        <v>26</v>
      </c>
      <c r="G612" s="10">
        <v>45927.0</v>
      </c>
      <c r="H612" s="11" t="s">
        <v>19</v>
      </c>
      <c r="I612" s="11" t="s">
        <v>20</v>
      </c>
      <c r="J612" s="11" t="s">
        <v>20</v>
      </c>
      <c r="K612" s="11" t="s">
        <v>20</v>
      </c>
      <c r="M612" s="11" t="s">
        <v>21</v>
      </c>
    </row>
    <row r="613">
      <c r="A613" s="6" t="s">
        <v>2655</v>
      </c>
      <c r="B613" s="6" t="s">
        <v>2733</v>
      </c>
      <c r="C613" s="6" t="s">
        <v>26</v>
      </c>
      <c r="D613" s="7" t="s">
        <v>2734</v>
      </c>
      <c r="E613" s="8" t="s">
        <v>2735</v>
      </c>
      <c r="F613" s="9" t="s">
        <v>2736</v>
      </c>
      <c r="G613" s="10">
        <v>45927.0</v>
      </c>
      <c r="H613" s="11" t="s">
        <v>19</v>
      </c>
      <c r="I613" s="11" t="s">
        <v>20</v>
      </c>
      <c r="J613" s="11" t="s">
        <v>20</v>
      </c>
      <c r="K613" s="11" t="s">
        <v>20</v>
      </c>
      <c r="M613" s="11" t="s">
        <v>21</v>
      </c>
    </row>
    <row r="614">
      <c r="A614" s="6" t="s">
        <v>2655</v>
      </c>
      <c r="B614" s="6" t="s">
        <v>2737</v>
      </c>
      <c r="C614" s="6" t="s">
        <v>2738</v>
      </c>
      <c r="D614" s="7" t="s">
        <v>2739</v>
      </c>
      <c r="E614" s="8" t="s">
        <v>2740</v>
      </c>
      <c r="F614" s="9" t="s">
        <v>2741</v>
      </c>
      <c r="G614" s="10">
        <v>45927.0</v>
      </c>
      <c r="H614" s="11" t="s">
        <v>19</v>
      </c>
      <c r="I614" s="11" t="s">
        <v>19</v>
      </c>
      <c r="J614" s="11" t="s">
        <v>19</v>
      </c>
      <c r="K614" s="11" t="s">
        <v>20</v>
      </c>
      <c r="L614" s="11" t="s">
        <v>19</v>
      </c>
      <c r="M614" s="11" t="s">
        <v>21</v>
      </c>
    </row>
    <row r="615">
      <c r="A615" s="6" t="s">
        <v>2655</v>
      </c>
      <c r="B615" s="6" t="s">
        <v>2742</v>
      </c>
      <c r="C615" s="6" t="s">
        <v>2743</v>
      </c>
      <c r="D615" s="7" t="s">
        <v>2744</v>
      </c>
      <c r="E615" s="8" t="s">
        <v>2745</v>
      </c>
      <c r="F615" s="9" t="s">
        <v>2746</v>
      </c>
      <c r="G615" s="10">
        <v>45927.0</v>
      </c>
      <c r="H615" s="11" t="s">
        <v>19</v>
      </c>
      <c r="I615" s="11" t="s">
        <v>19</v>
      </c>
      <c r="J615" s="11" t="s">
        <v>20</v>
      </c>
      <c r="K615" s="11" t="s">
        <v>20</v>
      </c>
      <c r="L615" s="11" t="s">
        <v>20</v>
      </c>
      <c r="M615" s="11" t="s">
        <v>21</v>
      </c>
    </row>
    <row r="616">
      <c r="A616" s="6" t="s">
        <v>2655</v>
      </c>
      <c r="B616" s="6" t="s">
        <v>2747</v>
      </c>
      <c r="C616" s="6" t="s">
        <v>2748</v>
      </c>
      <c r="D616" s="7" t="s">
        <v>2749</v>
      </c>
      <c r="E616" s="8" t="s">
        <v>2750</v>
      </c>
      <c r="F616" s="9" t="s">
        <v>2751</v>
      </c>
      <c r="G616" s="10">
        <v>45927.0</v>
      </c>
      <c r="H616" s="11" t="s">
        <v>19</v>
      </c>
      <c r="I616" s="11" t="s">
        <v>20</v>
      </c>
      <c r="J616" s="11" t="s">
        <v>20</v>
      </c>
      <c r="K616" s="11" t="s">
        <v>20</v>
      </c>
      <c r="M616" s="11" t="s">
        <v>21</v>
      </c>
    </row>
    <row r="617">
      <c r="A617" s="6" t="s">
        <v>2655</v>
      </c>
      <c r="B617" s="6" t="s">
        <v>2752</v>
      </c>
      <c r="C617" s="6" t="s">
        <v>2753</v>
      </c>
      <c r="D617" s="7" t="s">
        <v>2754</v>
      </c>
      <c r="E617" s="8" t="s">
        <v>2755</v>
      </c>
      <c r="F617" s="9" t="s">
        <v>2756</v>
      </c>
      <c r="G617" s="10">
        <v>45927.0</v>
      </c>
      <c r="H617" s="11" t="s">
        <v>19</v>
      </c>
      <c r="I617" s="11" t="s">
        <v>19</v>
      </c>
      <c r="J617" s="11" t="s">
        <v>19</v>
      </c>
      <c r="K617" s="11" t="s">
        <v>20</v>
      </c>
      <c r="L617" s="11" t="s">
        <v>20</v>
      </c>
      <c r="M617" s="11" t="s">
        <v>21</v>
      </c>
    </row>
    <row r="618">
      <c r="A618" s="6" t="s">
        <v>2655</v>
      </c>
      <c r="B618" s="6" t="s">
        <v>252</v>
      </c>
      <c r="C618" s="6" t="s">
        <v>2757</v>
      </c>
      <c r="D618" s="7" t="s">
        <v>2758</v>
      </c>
      <c r="E618" s="8" t="s">
        <v>2759</v>
      </c>
      <c r="F618" s="9" t="s">
        <v>2760</v>
      </c>
      <c r="G618" s="10">
        <v>45927.0</v>
      </c>
      <c r="H618" s="11" t="s">
        <v>19</v>
      </c>
      <c r="I618" s="11" t="s">
        <v>20</v>
      </c>
      <c r="J618" s="11" t="s">
        <v>20</v>
      </c>
      <c r="K618" s="11" t="s">
        <v>20</v>
      </c>
      <c r="M618" s="11" t="s">
        <v>21</v>
      </c>
    </row>
    <row r="619">
      <c r="A619" s="6" t="s">
        <v>2655</v>
      </c>
      <c r="B619" s="6" t="s">
        <v>2761</v>
      </c>
      <c r="C619" s="6" t="s">
        <v>2762</v>
      </c>
      <c r="D619" s="7" t="s">
        <v>2763</v>
      </c>
      <c r="E619" s="8" t="s">
        <v>2764</v>
      </c>
      <c r="F619" s="9" t="s">
        <v>2765</v>
      </c>
      <c r="G619" s="10">
        <v>45927.0</v>
      </c>
      <c r="H619" s="11" t="s">
        <v>20</v>
      </c>
      <c r="I619" s="11" t="s">
        <v>20</v>
      </c>
      <c r="J619" s="11" t="s">
        <v>20</v>
      </c>
      <c r="M619" s="11" t="s">
        <v>21</v>
      </c>
    </row>
    <row r="620">
      <c r="A620" s="6" t="s">
        <v>2655</v>
      </c>
      <c r="B620" s="6" t="s">
        <v>266</v>
      </c>
      <c r="C620" s="6" t="s">
        <v>2766</v>
      </c>
      <c r="D620" s="7" t="s">
        <v>2767</v>
      </c>
      <c r="E620" s="8" t="s">
        <v>2768</v>
      </c>
      <c r="F620" s="9" t="s">
        <v>2769</v>
      </c>
      <c r="G620" s="10">
        <v>45927.0</v>
      </c>
      <c r="H620" s="11" t="s">
        <v>19</v>
      </c>
      <c r="I620" s="11" t="s">
        <v>19</v>
      </c>
      <c r="J620" s="11" t="s">
        <v>19</v>
      </c>
      <c r="K620" s="11" t="s">
        <v>20</v>
      </c>
      <c r="L620" s="11" t="s">
        <v>20</v>
      </c>
      <c r="M620" s="11" t="s">
        <v>21</v>
      </c>
    </row>
    <row r="621">
      <c r="A621" s="6" t="s">
        <v>2655</v>
      </c>
      <c r="B621" s="6" t="s">
        <v>2770</v>
      </c>
      <c r="C621" s="6" t="s">
        <v>2771</v>
      </c>
      <c r="D621" s="9" t="s">
        <v>26</v>
      </c>
      <c r="E621" s="6" t="s">
        <v>26</v>
      </c>
      <c r="F621" s="9" t="s">
        <v>2772</v>
      </c>
      <c r="G621" s="12" t="s">
        <v>80</v>
      </c>
      <c r="H621" s="13"/>
      <c r="I621" s="13"/>
      <c r="J621" s="13"/>
      <c r="K621" s="13"/>
      <c r="L621" s="13"/>
      <c r="M621" s="11" t="s">
        <v>231</v>
      </c>
    </row>
    <row r="622">
      <c r="A622" s="6" t="s">
        <v>2773</v>
      </c>
      <c r="B622" s="6" t="s">
        <v>2774</v>
      </c>
      <c r="C622" s="6" t="s">
        <v>2775</v>
      </c>
      <c r="D622" s="7" t="s">
        <v>2776</v>
      </c>
      <c r="E622" s="8" t="s">
        <v>2777</v>
      </c>
      <c r="F622" s="9" t="s">
        <v>2778</v>
      </c>
      <c r="G622" s="10">
        <v>45927.0</v>
      </c>
      <c r="H622" s="11" t="s">
        <v>19</v>
      </c>
      <c r="I622" s="11" t="s">
        <v>19</v>
      </c>
      <c r="J622" s="11" t="s">
        <v>20</v>
      </c>
      <c r="K622" s="11" t="s">
        <v>20</v>
      </c>
      <c r="L622" s="11" t="s">
        <v>20</v>
      </c>
      <c r="M622" s="11" t="s">
        <v>21</v>
      </c>
    </row>
    <row r="623">
      <c r="A623" s="6" t="s">
        <v>2773</v>
      </c>
      <c r="B623" s="6" t="s">
        <v>290</v>
      </c>
      <c r="C623" s="6" t="s">
        <v>2779</v>
      </c>
      <c r="D623" s="7" t="s">
        <v>2780</v>
      </c>
      <c r="E623" s="8" t="s">
        <v>2781</v>
      </c>
      <c r="F623" s="9" t="s">
        <v>2782</v>
      </c>
      <c r="G623" s="10">
        <v>45927.0</v>
      </c>
      <c r="H623" s="11" t="s">
        <v>19</v>
      </c>
      <c r="I623" s="11" t="s">
        <v>19</v>
      </c>
      <c r="J623" s="11" t="s">
        <v>19</v>
      </c>
      <c r="K623" s="11" t="s">
        <v>20</v>
      </c>
      <c r="L623" s="11" t="s">
        <v>19</v>
      </c>
      <c r="M623" s="11" t="s">
        <v>21</v>
      </c>
    </row>
    <row r="624">
      <c r="A624" s="6" t="s">
        <v>2773</v>
      </c>
      <c r="B624" s="6" t="s">
        <v>123</v>
      </c>
      <c r="C624" s="6" t="s">
        <v>2783</v>
      </c>
      <c r="D624" s="7" t="s">
        <v>2784</v>
      </c>
      <c r="E624" s="8" t="s">
        <v>2785</v>
      </c>
      <c r="F624" s="9" t="s">
        <v>2786</v>
      </c>
      <c r="G624" s="10">
        <v>45927.0</v>
      </c>
      <c r="H624" s="11" t="s">
        <v>19</v>
      </c>
      <c r="I624" s="11" t="s">
        <v>19</v>
      </c>
      <c r="J624" s="11" t="s">
        <v>19</v>
      </c>
      <c r="K624" s="11" t="s">
        <v>20</v>
      </c>
      <c r="L624" s="11" t="s">
        <v>20</v>
      </c>
      <c r="M624" s="11" t="s">
        <v>21</v>
      </c>
    </row>
    <row r="625">
      <c r="A625" s="6" t="s">
        <v>2773</v>
      </c>
      <c r="B625" s="6" t="s">
        <v>2787</v>
      </c>
      <c r="C625" s="6" t="s">
        <v>2788</v>
      </c>
      <c r="D625" s="9" t="s">
        <v>26</v>
      </c>
      <c r="E625" s="6" t="s">
        <v>26</v>
      </c>
      <c r="F625" s="9" t="s">
        <v>2789</v>
      </c>
      <c r="G625" s="12" t="s">
        <v>80</v>
      </c>
      <c r="H625" s="13"/>
      <c r="I625" s="13"/>
      <c r="J625" s="13"/>
      <c r="K625" s="13"/>
      <c r="L625" s="13"/>
      <c r="M625" s="11" t="s">
        <v>231</v>
      </c>
    </row>
    <row r="626">
      <c r="A626" s="6" t="s">
        <v>2773</v>
      </c>
      <c r="B626" s="6" t="s">
        <v>190</v>
      </c>
      <c r="C626" s="6" t="s">
        <v>2790</v>
      </c>
      <c r="D626" s="7" t="s">
        <v>2791</v>
      </c>
      <c r="E626" s="8" t="s">
        <v>2792</v>
      </c>
      <c r="F626" s="9" t="s">
        <v>2793</v>
      </c>
      <c r="G626" s="10">
        <v>45927.0</v>
      </c>
      <c r="H626" s="11" t="s">
        <v>19</v>
      </c>
      <c r="I626" s="11" t="s">
        <v>19</v>
      </c>
      <c r="J626" s="11" t="s">
        <v>20</v>
      </c>
      <c r="K626" s="11" t="s">
        <v>20</v>
      </c>
      <c r="L626" s="11" t="s">
        <v>20</v>
      </c>
      <c r="M626" s="11" t="s">
        <v>21</v>
      </c>
    </row>
    <row r="627">
      <c r="A627" s="6" t="s">
        <v>2773</v>
      </c>
      <c r="B627" s="6" t="s">
        <v>190</v>
      </c>
      <c r="C627" s="6" t="s">
        <v>2794</v>
      </c>
      <c r="D627" s="7" t="s">
        <v>2795</v>
      </c>
      <c r="E627" s="8" t="s">
        <v>2796</v>
      </c>
      <c r="F627" s="9" t="s">
        <v>2797</v>
      </c>
      <c r="G627" s="10">
        <v>45927.0</v>
      </c>
      <c r="H627" s="11" t="s">
        <v>19</v>
      </c>
      <c r="I627" s="11" t="s">
        <v>19</v>
      </c>
      <c r="J627" s="11" t="s">
        <v>19</v>
      </c>
      <c r="K627" s="11" t="s">
        <v>20</v>
      </c>
      <c r="L627" s="11" t="s">
        <v>20</v>
      </c>
      <c r="M627" s="11" t="s">
        <v>21</v>
      </c>
    </row>
    <row r="628">
      <c r="A628" s="6" t="s">
        <v>2773</v>
      </c>
      <c r="B628" s="6" t="s">
        <v>2798</v>
      </c>
      <c r="C628" s="6" t="s">
        <v>26</v>
      </c>
      <c r="D628" s="7" t="s">
        <v>2799</v>
      </c>
      <c r="E628" s="6" t="s">
        <v>26</v>
      </c>
      <c r="F628" s="9" t="s">
        <v>2800</v>
      </c>
      <c r="G628" s="10">
        <v>45927.0</v>
      </c>
      <c r="H628" s="11" t="s">
        <v>19</v>
      </c>
      <c r="I628" s="11" t="s">
        <v>20</v>
      </c>
      <c r="J628" s="11" t="s">
        <v>19</v>
      </c>
      <c r="K628" s="11" t="s">
        <v>20</v>
      </c>
      <c r="M628" s="11" t="s">
        <v>21</v>
      </c>
    </row>
    <row r="629">
      <c r="A629" s="6" t="s">
        <v>2773</v>
      </c>
      <c r="B629" s="6" t="s">
        <v>734</v>
      </c>
      <c r="C629" s="6" t="s">
        <v>2801</v>
      </c>
      <c r="D629" s="7" t="s">
        <v>2802</v>
      </c>
      <c r="E629" s="8" t="s">
        <v>2803</v>
      </c>
      <c r="F629" s="9" t="s">
        <v>2804</v>
      </c>
      <c r="G629" s="10">
        <v>45927.0</v>
      </c>
      <c r="H629" s="11" t="s">
        <v>19</v>
      </c>
      <c r="I629" s="11" t="s">
        <v>19</v>
      </c>
      <c r="J629" s="11" t="s">
        <v>19</v>
      </c>
      <c r="K629" s="11" t="s">
        <v>20</v>
      </c>
      <c r="L629" s="11" t="s">
        <v>20</v>
      </c>
      <c r="M629" s="11" t="s">
        <v>21</v>
      </c>
    </row>
    <row r="630">
      <c r="A630" s="6" t="s">
        <v>2773</v>
      </c>
      <c r="B630" s="6" t="s">
        <v>2805</v>
      </c>
      <c r="C630" s="6" t="s">
        <v>2806</v>
      </c>
      <c r="D630" s="7" t="s">
        <v>2807</v>
      </c>
      <c r="E630" s="8" t="s">
        <v>2808</v>
      </c>
      <c r="F630" s="9" t="s">
        <v>2809</v>
      </c>
      <c r="G630" s="10">
        <v>45927.0</v>
      </c>
      <c r="H630" s="11" t="s">
        <v>19</v>
      </c>
      <c r="I630" s="11" t="s">
        <v>20</v>
      </c>
      <c r="J630" s="11" t="s">
        <v>20</v>
      </c>
      <c r="K630" s="11" t="s">
        <v>20</v>
      </c>
      <c r="M630" s="11" t="s">
        <v>21</v>
      </c>
    </row>
    <row r="631">
      <c r="A631" s="6" t="s">
        <v>2773</v>
      </c>
      <c r="B631" s="6" t="s">
        <v>2810</v>
      </c>
      <c r="C631" s="6" t="s">
        <v>2811</v>
      </c>
      <c r="D631" s="7" t="s">
        <v>2812</v>
      </c>
      <c r="E631" s="8" t="s">
        <v>2813</v>
      </c>
      <c r="F631" s="9" t="s">
        <v>2814</v>
      </c>
      <c r="G631" s="10">
        <v>45927.0</v>
      </c>
      <c r="H631" s="11" t="s">
        <v>19</v>
      </c>
      <c r="I631" s="11" t="s">
        <v>20</v>
      </c>
      <c r="J631" s="11" t="s">
        <v>20</v>
      </c>
      <c r="K631" s="11" t="s">
        <v>20</v>
      </c>
      <c r="M631" s="11" t="s">
        <v>21</v>
      </c>
    </row>
    <row r="632">
      <c r="A632" s="6" t="s">
        <v>2773</v>
      </c>
      <c r="B632" s="6" t="s">
        <v>352</v>
      </c>
      <c r="C632" s="6" t="s">
        <v>2815</v>
      </c>
      <c r="D632" s="7" t="s">
        <v>2816</v>
      </c>
      <c r="E632" s="8" t="s">
        <v>2817</v>
      </c>
      <c r="F632" s="9" t="s">
        <v>2818</v>
      </c>
      <c r="G632" s="10">
        <v>45927.0</v>
      </c>
      <c r="H632" s="11" t="s">
        <v>19</v>
      </c>
      <c r="I632" s="11" t="s">
        <v>20</v>
      </c>
      <c r="J632" s="11" t="s">
        <v>19</v>
      </c>
      <c r="K632" s="11" t="s">
        <v>20</v>
      </c>
      <c r="M632" s="11" t="s">
        <v>21</v>
      </c>
    </row>
    <row r="633">
      <c r="A633" s="6" t="s">
        <v>2773</v>
      </c>
      <c r="B633" s="6" t="s">
        <v>51</v>
      </c>
      <c r="C633" s="6" t="s">
        <v>2819</v>
      </c>
      <c r="D633" s="7" t="s">
        <v>2820</v>
      </c>
      <c r="E633" s="8" t="s">
        <v>2821</v>
      </c>
      <c r="F633" s="9" t="s">
        <v>2822</v>
      </c>
      <c r="G633" s="10">
        <v>45927.0</v>
      </c>
      <c r="H633" s="11" t="s">
        <v>19</v>
      </c>
      <c r="I633" s="11" t="s">
        <v>20</v>
      </c>
      <c r="J633" s="11" t="s">
        <v>19</v>
      </c>
      <c r="K633" s="11" t="s">
        <v>20</v>
      </c>
      <c r="M633" s="11" t="s">
        <v>21</v>
      </c>
    </row>
    <row r="634">
      <c r="A634" s="6" t="s">
        <v>2773</v>
      </c>
      <c r="B634" s="6" t="s">
        <v>2628</v>
      </c>
      <c r="C634" s="6" t="s">
        <v>2823</v>
      </c>
      <c r="D634" s="7" t="s">
        <v>2824</v>
      </c>
      <c r="E634" s="8" t="s">
        <v>2825</v>
      </c>
      <c r="F634" s="9" t="s">
        <v>2826</v>
      </c>
      <c r="G634" s="10">
        <v>45927.0</v>
      </c>
      <c r="H634" s="11" t="s">
        <v>19</v>
      </c>
      <c r="I634" s="11" t="s">
        <v>20</v>
      </c>
      <c r="J634" s="11" t="s">
        <v>19</v>
      </c>
      <c r="K634" s="11" t="s">
        <v>20</v>
      </c>
      <c r="M634" s="11" t="s">
        <v>21</v>
      </c>
    </row>
    <row r="635">
      <c r="A635" s="6" t="s">
        <v>2773</v>
      </c>
      <c r="B635" s="6" t="s">
        <v>237</v>
      </c>
      <c r="C635" s="6" t="s">
        <v>2827</v>
      </c>
      <c r="D635" s="7" t="s">
        <v>2828</v>
      </c>
      <c r="E635" s="8" t="s">
        <v>2829</v>
      </c>
      <c r="F635" s="9" t="s">
        <v>2830</v>
      </c>
      <c r="G635" s="10">
        <v>45927.0</v>
      </c>
      <c r="H635" s="11" t="s">
        <v>19</v>
      </c>
      <c r="I635" s="11" t="s">
        <v>20</v>
      </c>
      <c r="J635" s="11" t="s">
        <v>19</v>
      </c>
      <c r="K635" s="11" t="s">
        <v>20</v>
      </c>
      <c r="M635" s="11" t="s">
        <v>21</v>
      </c>
    </row>
    <row r="636">
      <c r="A636" s="6" t="s">
        <v>2773</v>
      </c>
      <c r="B636" s="6" t="s">
        <v>2831</v>
      </c>
      <c r="C636" s="6" t="s">
        <v>2832</v>
      </c>
      <c r="D636" s="7" t="s">
        <v>2833</v>
      </c>
      <c r="E636" s="8" t="s">
        <v>2834</v>
      </c>
      <c r="F636" s="9" t="s">
        <v>2835</v>
      </c>
      <c r="G636" s="10">
        <v>45927.0</v>
      </c>
      <c r="H636" s="11" t="s">
        <v>19</v>
      </c>
      <c r="I636" s="11" t="s">
        <v>20</v>
      </c>
      <c r="J636" s="11" t="s">
        <v>20</v>
      </c>
      <c r="K636" s="11" t="s">
        <v>20</v>
      </c>
      <c r="M636" s="11" t="s">
        <v>21</v>
      </c>
    </row>
    <row r="637">
      <c r="A637" s="6" t="s">
        <v>2773</v>
      </c>
      <c r="B637" s="6" t="s">
        <v>2277</v>
      </c>
      <c r="C637" s="6" t="s">
        <v>2836</v>
      </c>
      <c r="D637" s="7" t="s">
        <v>2837</v>
      </c>
      <c r="E637" s="8" t="s">
        <v>2838</v>
      </c>
      <c r="F637" s="9" t="s">
        <v>2839</v>
      </c>
      <c r="G637" s="10">
        <v>45927.0</v>
      </c>
      <c r="H637" s="11" t="s">
        <v>19</v>
      </c>
      <c r="I637" s="11" t="s">
        <v>20</v>
      </c>
      <c r="J637" s="11" t="s">
        <v>19</v>
      </c>
      <c r="K637" s="11" t="s">
        <v>20</v>
      </c>
      <c r="M637" s="11" t="s">
        <v>21</v>
      </c>
    </row>
    <row r="638">
      <c r="A638" s="6" t="s">
        <v>2773</v>
      </c>
      <c r="B638" s="6" t="s">
        <v>429</v>
      </c>
      <c r="C638" s="6" t="s">
        <v>26</v>
      </c>
      <c r="D638" s="7" t="s">
        <v>2840</v>
      </c>
      <c r="E638" s="8" t="s">
        <v>2841</v>
      </c>
      <c r="F638" s="9" t="s">
        <v>2842</v>
      </c>
      <c r="G638" s="10">
        <v>45927.0</v>
      </c>
      <c r="H638" s="11" t="s">
        <v>19</v>
      </c>
      <c r="I638" s="11" t="s">
        <v>20</v>
      </c>
      <c r="J638" s="11" t="s">
        <v>20</v>
      </c>
      <c r="K638" s="11" t="s">
        <v>20</v>
      </c>
      <c r="M638" s="11" t="s">
        <v>21</v>
      </c>
    </row>
    <row r="639">
      <c r="A639" s="6" t="s">
        <v>2773</v>
      </c>
      <c r="B639" s="6" t="s">
        <v>429</v>
      </c>
      <c r="C639" s="6" t="s">
        <v>2843</v>
      </c>
      <c r="D639" s="7" t="s">
        <v>2844</v>
      </c>
      <c r="E639" s="8" t="s">
        <v>2845</v>
      </c>
      <c r="F639" s="9" t="s">
        <v>2846</v>
      </c>
      <c r="G639" s="10">
        <v>45927.0</v>
      </c>
      <c r="H639" s="11" t="s">
        <v>20</v>
      </c>
      <c r="I639" s="11" t="s">
        <v>20</v>
      </c>
      <c r="J639" s="11" t="s">
        <v>20</v>
      </c>
      <c r="M639" s="11" t="s">
        <v>21</v>
      </c>
    </row>
    <row r="640">
      <c r="A640" s="6" t="s">
        <v>2773</v>
      </c>
      <c r="B640" s="6" t="s">
        <v>2847</v>
      </c>
      <c r="C640" s="6" t="s">
        <v>2848</v>
      </c>
      <c r="D640" s="7" t="s">
        <v>2849</v>
      </c>
      <c r="E640" s="8" t="s">
        <v>2850</v>
      </c>
      <c r="F640" s="9" t="s">
        <v>2851</v>
      </c>
      <c r="G640" s="10">
        <v>45927.0</v>
      </c>
      <c r="H640" s="11" t="s">
        <v>19</v>
      </c>
      <c r="I640" s="11" t="s">
        <v>19</v>
      </c>
      <c r="J640" s="11" t="s">
        <v>19</v>
      </c>
      <c r="K640" s="11" t="s">
        <v>20</v>
      </c>
      <c r="L640" s="11" t="s">
        <v>20</v>
      </c>
      <c r="M640" s="11" t="s">
        <v>21</v>
      </c>
    </row>
    <row r="641">
      <c r="A641" s="6" t="s">
        <v>2773</v>
      </c>
      <c r="B641" s="6" t="s">
        <v>2852</v>
      </c>
      <c r="C641" s="6" t="s">
        <v>2853</v>
      </c>
      <c r="D641" s="7" t="s">
        <v>2854</v>
      </c>
      <c r="E641" s="8" t="s">
        <v>2855</v>
      </c>
      <c r="F641" s="9" t="s">
        <v>2856</v>
      </c>
      <c r="G641" s="10">
        <v>45927.0</v>
      </c>
      <c r="H641" s="11" t="s">
        <v>19</v>
      </c>
      <c r="I641" s="11" t="s">
        <v>20</v>
      </c>
      <c r="J641" s="11" t="s">
        <v>20</v>
      </c>
      <c r="K641" s="11" t="s">
        <v>20</v>
      </c>
      <c r="M641" s="11" t="s">
        <v>21</v>
      </c>
    </row>
    <row r="642">
      <c r="A642" s="6" t="s">
        <v>2773</v>
      </c>
      <c r="B642" s="6" t="s">
        <v>2857</v>
      </c>
      <c r="C642" s="6" t="s">
        <v>2858</v>
      </c>
      <c r="D642" s="7" t="s">
        <v>2859</v>
      </c>
      <c r="E642" s="6" t="s">
        <v>26</v>
      </c>
      <c r="F642" s="9" t="s">
        <v>2860</v>
      </c>
      <c r="G642" s="10">
        <v>45927.0</v>
      </c>
      <c r="H642" s="11" t="s">
        <v>19</v>
      </c>
      <c r="I642" s="11" t="s">
        <v>19</v>
      </c>
      <c r="J642" s="11" t="s">
        <v>20</v>
      </c>
      <c r="K642" s="11" t="s">
        <v>20</v>
      </c>
      <c r="L642" s="11" t="s">
        <v>20</v>
      </c>
      <c r="M642" s="11" t="s">
        <v>21</v>
      </c>
    </row>
    <row r="643">
      <c r="A643" s="6" t="s">
        <v>2773</v>
      </c>
      <c r="B643" s="6" t="s">
        <v>2861</v>
      </c>
      <c r="C643" s="6" t="s">
        <v>2862</v>
      </c>
      <c r="D643" s="7" t="s">
        <v>2863</v>
      </c>
      <c r="E643" s="8" t="s">
        <v>2864</v>
      </c>
      <c r="F643" s="9" t="s">
        <v>2865</v>
      </c>
      <c r="G643" s="10">
        <v>45927.0</v>
      </c>
      <c r="H643" s="11" t="s">
        <v>19</v>
      </c>
      <c r="I643" s="11" t="s">
        <v>20</v>
      </c>
      <c r="J643" s="11" t="s">
        <v>19</v>
      </c>
      <c r="K643" s="11" t="s">
        <v>20</v>
      </c>
      <c r="M643" s="11" t="s">
        <v>21</v>
      </c>
    </row>
    <row r="644">
      <c r="A644" s="6" t="s">
        <v>2773</v>
      </c>
      <c r="B644" s="6" t="s">
        <v>266</v>
      </c>
      <c r="C644" s="6" t="s">
        <v>2866</v>
      </c>
      <c r="D644" s="7" t="s">
        <v>2867</v>
      </c>
      <c r="E644" s="8" t="s">
        <v>2868</v>
      </c>
      <c r="F644" s="9" t="s">
        <v>2869</v>
      </c>
      <c r="G644" s="10">
        <v>45927.0</v>
      </c>
      <c r="H644" s="11" t="s">
        <v>19</v>
      </c>
      <c r="I644" s="11" t="s">
        <v>19</v>
      </c>
      <c r="J644" s="11" t="s">
        <v>19</v>
      </c>
      <c r="K644" s="11" t="s">
        <v>20</v>
      </c>
      <c r="L644" s="11" t="s">
        <v>20</v>
      </c>
      <c r="M644" s="11" t="s">
        <v>21</v>
      </c>
    </row>
    <row r="645">
      <c r="A645" s="6" t="s">
        <v>2870</v>
      </c>
      <c r="B645" s="6" t="s">
        <v>2871</v>
      </c>
      <c r="C645" s="6" t="s">
        <v>2872</v>
      </c>
      <c r="D645" s="7" t="s">
        <v>2873</v>
      </c>
      <c r="E645" s="8" t="s">
        <v>2874</v>
      </c>
      <c r="F645" s="9" t="s">
        <v>2875</v>
      </c>
      <c r="G645" s="10">
        <v>45924.0</v>
      </c>
      <c r="H645" s="11" t="s">
        <v>20</v>
      </c>
      <c r="I645" s="11" t="s">
        <v>20</v>
      </c>
      <c r="J645" s="11" t="s">
        <v>19</v>
      </c>
      <c r="K645" s="11" t="s">
        <v>20</v>
      </c>
      <c r="L645" s="11" t="s">
        <v>20</v>
      </c>
      <c r="M645" s="11" t="s">
        <v>21</v>
      </c>
    </row>
    <row r="646">
      <c r="A646" s="6" t="s">
        <v>2870</v>
      </c>
      <c r="B646" s="6" t="s">
        <v>2876</v>
      </c>
      <c r="C646" s="6" t="s">
        <v>2877</v>
      </c>
      <c r="D646" s="7" t="s">
        <v>2878</v>
      </c>
      <c r="E646" s="8" t="s">
        <v>2879</v>
      </c>
      <c r="F646" s="9" t="s">
        <v>2880</v>
      </c>
      <c r="G646" s="10">
        <v>45924.0</v>
      </c>
      <c r="H646" s="11" t="s">
        <v>19</v>
      </c>
      <c r="I646" s="11" t="s">
        <v>19</v>
      </c>
      <c r="J646" s="11" t="s">
        <v>19</v>
      </c>
      <c r="K646" s="11" t="s">
        <v>20</v>
      </c>
      <c r="L646" s="11" t="s">
        <v>20</v>
      </c>
      <c r="M646" s="11" t="s">
        <v>21</v>
      </c>
    </row>
    <row r="647">
      <c r="A647" s="6" t="s">
        <v>2870</v>
      </c>
      <c r="B647" s="6" t="s">
        <v>2881</v>
      </c>
      <c r="C647" s="6" t="s">
        <v>2882</v>
      </c>
      <c r="D647" s="7" t="s">
        <v>2883</v>
      </c>
      <c r="E647" s="6" t="s">
        <v>26</v>
      </c>
      <c r="F647" s="9" t="s">
        <v>2884</v>
      </c>
      <c r="G647" s="10">
        <v>45924.0</v>
      </c>
      <c r="H647" s="11" t="s">
        <v>19</v>
      </c>
      <c r="I647" s="11" t="s">
        <v>19</v>
      </c>
      <c r="J647" s="11" t="s">
        <v>19</v>
      </c>
      <c r="K647" s="11" t="s">
        <v>20</v>
      </c>
      <c r="L647" s="11" t="s">
        <v>20</v>
      </c>
      <c r="M647" s="11" t="s">
        <v>21</v>
      </c>
    </row>
    <row r="648">
      <c r="A648" s="6" t="s">
        <v>2870</v>
      </c>
      <c r="B648" s="6" t="s">
        <v>123</v>
      </c>
      <c r="C648" s="6" t="s">
        <v>2885</v>
      </c>
      <c r="D648" s="7" t="s">
        <v>2886</v>
      </c>
      <c r="E648" s="8" t="s">
        <v>2887</v>
      </c>
      <c r="F648" s="9" t="s">
        <v>2888</v>
      </c>
      <c r="G648" s="10">
        <v>45924.0</v>
      </c>
      <c r="H648" s="11" t="s">
        <v>19</v>
      </c>
      <c r="I648" s="11" t="s">
        <v>19</v>
      </c>
      <c r="J648" s="11" t="s">
        <v>19</v>
      </c>
      <c r="K648" s="11" t="s">
        <v>20</v>
      </c>
      <c r="L648" s="11" t="s">
        <v>20</v>
      </c>
      <c r="M648" s="11" t="s">
        <v>21</v>
      </c>
    </row>
    <row r="649">
      <c r="A649" s="6" t="s">
        <v>2870</v>
      </c>
      <c r="B649" s="6" t="s">
        <v>123</v>
      </c>
      <c r="C649" s="6" t="s">
        <v>2889</v>
      </c>
      <c r="D649" s="7" t="s">
        <v>2890</v>
      </c>
      <c r="E649" s="8" t="s">
        <v>2891</v>
      </c>
      <c r="F649" s="9" t="s">
        <v>2892</v>
      </c>
      <c r="G649" s="10">
        <v>45924.0</v>
      </c>
      <c r="H649" s="11" t="s">
        <v>19</v>
      </c>
      <c r="I649" s="11" t="s">
        <v>19</v>
      </c>
      <c r="J649" s="11" t="s">
        <v>19</v>
      </c>
      <c r="K649" s="11" t="s">
        <v>20</v>
      </c>
      <c r="L649" s="11" t="s">
        <v>20</v>
      </c>
      <c r="M649" s="11" t="s">
        <v>21</v>
      </c>
    </row>
    <row r="650">
      <c r="A650" s="6" t="s">
        <v>2870</v>
      </c>
      <c r="B650" s="6" t="s">
        <v>190</v>
      </c>
      <c r="C650" s="6" t="s">
        <v>2893</v>
      </c>
      <c r="D650" s="7" t="s">
        <v>2894</v>
      </c>
      <c r="E650" s="8" t="s">
        <v>2895</v>
      </c>
      <c r="F650" s="9" t="s">
        <v>2896</v>
      </c>
      <c r="G650" s="10">
        <v>45924.0</v>
      </c>
      <c r="H650" s="11" t="s">
        <v>19</v>
      </c>
      <c r="I650" s="11" t="s">
        <v>19</v>
      </c>
      <c r="J650" s="11" t="s">
        <v>19</v>
      </c>
      <c r="K650" s="11" t="s">
        <v>20</v>
      </c>
      <c r="L650" s="11" t="s">
        <v>20</v>
      </c>
      <c r="M650" s="11" t="s">
        <v>21</v>
      </c>
    </row>
    <row r="651">
      <c r="A651" s="6" t="s">
        <v>2870</v>
      </c>
      <c r="B651" s="6" t="s">
        <v>2897</v>
      </c>
      <c r="C651" s="6" t="s">
        <v>2898</v>
      </c>
      <c r="D651" s="7" t="s">
        <v>2899</v>
      </c>
      <c r="E651" s="8" t="s">
        <v>2900</v>
      </c>
      <c r="F651" s="9" t="s">
        <v>2901</v>
      </c>
      <c r="G651" s="10">
        <v>45924.0</v>
      </c>
      <c r="H651" s="11" t="s">
        <v>19</v>
      </c>
      <c r="I651" s="11" t="s">
        <v>19</v>
      </c>
      <c r="J651" s="11" t="s">
        <v>19</v>
      </c>
      <c r="K651" s="11" t="s">
        <v>19</v>
      </c>
      <c r="L651" s="11" t="s">
        <v>20</v>
      </c>
      <c r="M651" s="11" t="s">
        <v>21</v>
      </c>
    </row>
    <row r="652">
      <c r="A652" s="6" t="s">
        <v>2870</v>
      </c>
      <c r="B652" s="6" t="s">
        <v>32</v>
      </c>
      <c r="C652" s="6" t="s">
        <v>2902</v>
      </c>
      <c r="D652" s="7" t="s">
        <v>2903</v>
      </c>
      <c r="E652" s="8" t="s">
        <v>2904</v>
      </c>
      <c r="F652" s="9" t="s">
        <v>2905</v>
      </c>
      <c r="G652" s="10">
        <v>45924.0</v>
      </c>
      <c r="H652" s="11" t="s">
        <v>19</v>
      </c>
      <c r="I652" s="11" t="s">
        <v>19</v>
      </c>
      <c r="J652" s="11" t="s">
        <v>20</v>
      </c>
      <c r="K652" s="11" t="s">
        <v>20</v>
      </c>
      <c r="L652" s="11" t="s">
        <v>20</v>
      </c>
      <c r="M652" s="11" t="s">
        <v>21</v>
      </c>
    </row>
    <row r="653">
      <c r="A653" s="6" t="s">
        <v>2870</v>
      </c>
      <c r="B653" s="6" t="s">
        <v>32</v>
      </c>
      <c r="C653" s="6" t="s">
        <v>2906</v>
      </c>
      <c r="D653" s="9" t="s">
        <v>26</v>
      </c>
      <c r="E653" s="8" t="s">
        <v>2907</v>
      </c>
      <c r="F653" s="9" t="s">
        <v>2908</v>
      </c>
      <c r="G653" s="12" t="s">
        <v>80</v>
      </c>
      <c r="H653" s="13"/>
      <c r="I653" s="13"/>
      <c r="J653" s="13"/>
      <c r="K653" s="13"/>
      <c r="L653" s="13"/>
      <c r="M653" s="11" t="s">
        <v>231</v>
      </c>
    </row>
    <row r="654">
      <c r="A654" s="6" t="s">
        <v>2870</v>
      </c>
      <c r="B654" s="6" t="s">
        <v>51</v>
      </c>
      <c r="C654" s="6" t="s">
        <v>2909</v>
      </c>
      <c r="D654" s="7" t="s">
        <v>2910</v>
      </c>
      <c r="E654" s="8" t="s">
        <v>2911</v>
      </c>
      <c r="F654" s="9" t="s">
        <v>2912</v>
      </c>
      <c r="G654" s="10">
        <v>45924.0</v>
      </c>
      <c r="H654" s="11" t="s">
        <v>19</v>
      </c>
      <c r="I654" s="11" t="s">
        <v>19</v>
      </c>
      <c r="J654" s="11" t="s">
        <v>19</v>
      </c>
      <c r="K654" s="11" t="s">
        <v>20</v>
      </c>
      <c r="L654" s="11" t="s">
        <v>19</v>
      </c>
      <c r="M654" s="11" t="s">
        <v>21</v>
      </c>
    </row>
    <row r="655">
      <c r="A655" s="6" t="s">
        <v>2870</v>
      </c>
      <c r="B655" s="6" t="s">
        <v>2913</v>
      </c>
      <c r="C655" s="6" t="s">
        <v>2914</v>
      </c>
      <c r="D655" s="14" t="s">
        <v>2915</v>
      </c>
      <c r="E655" s="8" t="s">
        <v>2916</v>
      </c>
      <c r="F655" s="9" t="s">
        <v>2917</v>
      </c>
      <c r="G655" s="10">
        <v>45924.0</v>
      </c>
      <c r="H655" s="11" t="s">
        <v>20</v>
      </c>
      <c r="I655" s="11" t="s">
        <v>20</v>
      </c>
      <c r="J655" s="11" t="s">
        <v>20</v>
      </c>
      <c r="M655" s="11" t="s">
        <v>21</v>
      </c>
    </row>
    <row r="656">
      <c r="A656" s="6" t="s">
        <v>2870</v>
      </c>
      <c r="B656" s="6" t="s">
        <v>2831</v>
      </c>
      <c r="C656" s="6" t="s">
        <v>2918</v>
      </c>
      <c r="D656" s="7" t="s">
        <v>2919</v>
      </c>
      <c r="E656" s="8" t="s">
        <v>2920</v>
      </c>
      <c r="F656" s="9" t="s">
        <v>2921</v>
      </c>
      <c r="G656" s="10">
        <v>45924.0</v>
      </c>
      <c r="H656" s="11" t="s">
        <v>19</v>
      </c>
      <c r="I656" s="11" t="s">
        <v>19</v>
      </c>
      <c r="J656" s="11" t="s">
        <v>19</v>
      </c>
      <c r="K656" s="11" t="s">
        <v>20</v>
      </c>
      <c r="L656" s="11" t="s">
        <v>20</v>
      </c>
      <c r="M656" s="11" t="s">
        <v>21</v>
      </c>
    </row>
    <row r="657">
      <c r="A657" s="6" t="s">
        <v>2870</v>
      </c>
      <c r="B657" s="6" t="s">
        <v>2922</v>
      </c>
      <c r="C657" s="6" t="s">
        <v>2923</v>
      </c>
      <c r="D657" s="7" t="s">
        <v>2924</v>
      </c>
      <c r="E657" s="8" t="s">
        <v>2925</v>
      </c>
      <c r="F657" s="9" t="s">
        <v>26</v>
      </c>
      <c r="G657" s="12" t="s">
        <v>80</v>
      </c>
      <c r="H657" s="13"/>
      <c r="I657" s="13"/>
      <c r="J657" s="13"/>
      <c r="K657" s="13"/>
      <c r="L657" s="13"/>
      <c r="M657" s="11" t="s">
        <v>81</v>
      </c>
    </row>
    <row r="658">
      <c r="A658" s="6" t="s">
        <v>2870</v>
      </c>
      <c r="B658" s="6" t="s">
        <v>252</v>
      </c>
      <c r="C658" s="6" t="s">
        <v>2926</v>
      </c>
      <c r="D658" s="7" t="s">
        <v>2927</v>
      </c>
      <c r="E658" s="8" t="s">
        <v>2928</v>
      </c>
      <c r="F658" s="9" t="s">
        <v>2929</v>
      </c>
      <c r="G658" s="10">
        <v>45924.0</v>
      </c>
      <c r="H658" s="11" t="s">
        <v>19</v>
      </c>
      <c r="I658" s="11" t="s">
        <v>19</v>
      </c>
      <c r="J658" s="11" t="s">
        <v>20</v>
      </c>
      <c r="K658" s="11" t="s">
        <v>20</v>
      </c>
      <c r="L658" s="11" t="s">
        <v>20</v>
      </c>
      <c r="M658" s="11" t="s">
        <v>21</v>
      </c>
    </row>
    <row r="659">
      <c r="A659" s="6" t="s">
        <v>2870</v>
      </c>
      <c r="B659" s="6" t="s">
        <v>429</v>
      </c>
      <c r="C659" s="6" t="s">
        <v>2930</v>
      </c>
      <c r="D659" s="7" t="s">
        <v>2931</v>
      </c>
      <c r="E659" s="8" t="s">
        <v>2932</v>
      </c>
      <c r="F659" s="9" t="s">
        <v>2933</v>
      </c>
      <c r="G659" s="10">
        <v>45924.0</v>
      </c>
      <c r="H659" s="11" t="s">
        <v>19</v>
      </c>
      <c r="I659" s="11" t="s">
        <v>19</v>
      </c>
      <c r="J659" s="11" t="s">
        <v>19</v>
      </c>
      <c r="K659" s="11" t="s">
        <v>20</v>
      </c>
      <c r="L659" s="11" t="s">
        <v>19</v>
      </c>
      <c r="M659" s="11" t="s">
        <v>21</v>
      </c>
    </row>
    <row r="660">
      <c r="A660" s="6" t="s">
        <v>2870</v>
      </c>
      <c r="B660" s="6" t="s">
        <v>2934</v>
      </c>
      <c r="C660" s="6" t="s">
        <v>2935</v>
      </c>
      <c r="D660" s="7" t="s">
        <v>2936</v>
      </c>
      <c r="E660" s="8" t="s">
        <v>2937</v>
      </c>
      <c r="F660" s="9" t="s">
        <v>2938</v>
      </c>
      <c r="G660" s="10">
        <v>45924.0</v>
      </c>
      <c r="H660" s="11" t="s">
        <v>19</v>
      </c>
      <c r="I660" s="11" t="s">
        <v>19</v>
      </c>
      <c r="J660" s="11" t="s">
        <v>20</v>
      </c>
      <c r="K660" s="11" t="s">
        <v>20</v>
      </c>
      <c r="L660" s="11" t="s">
        <v>20</v>
      </c>
      <c r="M660" s="11" t="s">
        <v>21</v>
      </c>
    </row>
    <row r="661">
      <c r="A661" s="6" t="s">
        <v>2870</v>
      </c>
      <c r="B661" s="6" t="s">
        <v>2939</v>
      </c>
      <c r="C661" s="6" t="s">
        <v>2940</v>
      </c>
      <c r="D661" s="7" t="s">
        <v>2941</v>
      </c>
      <c r="E661" s="8" t="s">
        <v>2942</v>
      </c>
      <c r="F661" s="9" t="s">
        <v>2943</v>
      </c>
      <c r="G661" s="10">
        <v>45924.0</v>
      </c>
      <c r="H661" s="11" t="s">
        <v>19</v>
      </c>
      <c r="I661" s="11" t="s">
        <v>19</v>
      </c>
      <c r="J661" s="11" t="s">
        <v>20</v>
      </c>
      <c r="K661" s="11" t="s">
        <v>20</v>
      </c>
      <c r="L661" s="11" t="s">
        <v>20</v>
      </c>
      <c r="M661" s="11" t="s">
        <v>21</v>
      </c>
    </row>
    <row r="662">
      <c r="A662" s="6" t="s">
        <v>2870</v>
      </c>
      <c r="B662" s="6" t="s">
        <v>2944</v>
      </c>
      <c r="C662" s="6" t="s">
        <v>2945</v>
      </c>
      <c r="D662" s="7" t="s">
        <v>2946</v>
      </c>
      <c r="E662" s="8" t="s">
        <v>2947</v>
      </c>
      <c r="F662" s="9" t="s">
        <v>2948</v>
      </c>
      <c r="G662" s="10">
        <v>45924.0</v>
      </c>
      <c r="H662" s="11" t="s">
        <v>19</v>
      </c>
      <c r="I662" s="11" t="s">
        <v>19</v>
      </c>
      <c r="J662" s="11" t="s">
        <v>19</v>
      </c>
      <c r="K662" s="11" t="s">
        <v>20</v>
      </c>
      <c r="L662" s="11" t="s">
        <v>20</v>
      </c>
      <c r="M662" s="11" t="s">
        <v>21</v>
      </c>
    </row>
    <row r="663">
      <c r="A663" s="6" t="s">
        <v>2870</v>
      </c>
      <c r="B663" s="6" t="s">
        <v>2949</v>
      </c>
      <c r="C663" s="6" t="s">
        <v>2950</v>
      </c>
      <c r="D663" s="7" t="s">
        <v>2951</v>
      </c>
      <c r="E663" s="8" t="s">
        <v>2952</v>
      </c>
      <c r="F663" s="9" t="s">
        <v>2953</v>
      </c>
      <c r="G663" s="10">
        <v>45924.0</v>
      </c>
      <c r="H663" s="11" t="s">
        <v>19</v>
      </c>
      <c r="I663" s="11" t="s">
        <v>19</v>
      </c>
      <c r="J663" s="11" t="s">
        <v>19</v>
      </c>
      <c r="K663" s="11" t="s">
        <v>20</v>
      </c>
      <c r="L663" s="11" t="s">
        <v>20</v>
      </c>
      <c r="M663" s="11" t="s">
        <v>21</v>
      </c>
    </row>
    <row r="664">
      <c r="A664" s="6" t="s">
        <v>2870</v>
      </c>
      <c r="B664" s="6" t="s">
        <v>2954</v>
      </c>
      <c r="C664" s="6" t="s">
        <v>26</v>
      </c>
      <c r="D664" s="7" t="s">
        <v>2955</v>
      </c>
      <c r="E664" s="8" t="s">
        <v>2956</v>
      </c>
      <c r="F664" s="9" t="s">
        <v>2957</v>
      </c>
      <c r="G664" s="10">
        <v>45924.0</v>
      </c>
      <c r="H664" s="11" t="s">
        <v>19</v>
      </c>
      <c r="I664" s="11" t="s">
        <v>19</v>
      </c>
      <c r="J664" s="11" t="s">
        <v>20</v>
      </c>
      <c r="K664" s="11" t="s">
        <v>20</v>
      </c>
      <c r="L664" s="11" t="s">
        <v>20</v>
      </c>
      <c r="M664" s="11" t="s">
        <v>21</v>
      </c>
    </row>
    <row r="665">
      <c r="A665" s="6" t="s">
        <v>2958</v>
      </c>
      <c r="B665" s="6" t="s">
        <v>2959</v>
      </c>
      <c r="C665" s="6" t="s">
        <v>2960</v>
      </c>
      <c r="D665" s="7" t="s">
        <v>2961</v>
      </c>
      <c r="E665" s="8" t="s">
        <v>2962</v>
      </c>
      <c r="F665" s="9" t="s">
        <v>2963</v>
      </c>
      <c r="G665" s="10">
        <v>45927.0</v>
      </c>
      <c r="H665" s="11" t="s">
        <v>19</v>
      </c>
      <c r="I665" s="11" t="s">
        <v>19</v>
      </c>
      <c r="J665" s="11" t="s">
        <v>19</v>
      </c>
      <c r="K665" s="11" t="s">
        <v>20</v>
      </c>
      <c r="L665" s="11" t="s">
        <v>20</v>
      </c>
      <c r="M665" s="11" t="s">
        <v>21</v>
      </c>
    </row>
    <row r="666">
      <c r="A666" s="6" t="s">
        <v>2958</v>
      </c>
      <c r="B666" s="6" t="s">
        <v>2964</v>
      </c>
      <c r="C666" s="6" t="s">
        <v>2965</v>
      </c>
      <c r="D666" s="7" t="s">
        <v>2966</v>
      </c>
      <c r="E666" s="8" t="s">
        <v>2967</v>
      </c>
      <c r="F666" s="9" t="s">
        <v>2968</v>
      </c>
      <c r="G666" s="10">
        <v>45927.0</v>
      </c>
      <c r="H666" s="11" t="s">
        <v>19</v>
      </c>
      <c r="I666" s="11" t="s">
        <v>19</v>
      </c>
      <c r="J666" s="11" t="s">
        <v>19</v>
      </c>
      <c r="K666" s="11" t="s">
        <v>20</v>
      </c>
      <c r="L666" s="11" t="s">
        <v>20</v>
      </c>
      <c r="M666" s="11" t="s">
        <v>21</v>
      </c>
    </row>
    <row r="667">
      <c r="A667" s="6" t="s">
        <v>2958</v>
      </c>
      <c r="B667" s="6" t="s">
        <v>123</v>
      </c>
      <c r="C667" s="6" t="s">
        <v>2969</v>
      </c>
      <c r="D667" s="7" t="s">
        <v>2970</v>
      </c>
      <c r="E667" s="8" t="s">
        <v>2971</v>
      </c>
      <c r="F667" s="9" t="s">
        <v>2972</v>
      </c>
      <c r="G667" s="10">
        <v>45927.0</v>
      </c>
      <c r="H667" s="11" t="s">
        <v>19</v>
      </c>
      <c r="I667" s="11" t="s">
        <v>19</v>
      </c>
      <c r="J667" s="11" t="s">
        <v>19</v>
      </c>
      <c r="K667" s="11" t="s">
        <v>20</v>
      </c>
      <c r="L667" s="11" t="s">
        <v>20</v>
      </c>
      <c r="M667" s="11" t="s">
        <v>21</v>
      </c>
    </row>
    <row r="668">
      <c r="A668" s="6" t="s">
        <v>2958</v>
      </c>
      <c r="B668" s="6" t="s">
        <v>2357</v>
      </c>
      <c r="C668" s="6" t="s">
        <v>2973</v>
      </c>
      <c r="D668" s="7" t="s">
        <v>2974</v>
      </c>
      <c r="E668" s="8" t="s">
        <v>2975</v>
      </c>
      <c r="F668" s="9" t="s">
        <v>2976</v>
      </c>
      <c r="G668" s="10">
        <v>45927.0</v>
      </c>
      <c r="H668" s="11" t="s">
        <v>19</v>
      </c>
      <c r="I668" s="11" t="s">
        <v>19</v>
      </c>
      <c r="J668" s="11" t="s">
        <v>19</v>
      </c>
      <c r="K668" s="11" t="s">
        <v>20</v>
      </c>
      <c r="L668" s="11" t="s">
        <v>20</v>
      </c>
      <c r="M668" s="11" t="s">
        <v>21</v>
      </c>
    </row>
    <row r="669">
      <c r="A669" s="6" t="s">
        <v>2958</v>
      </c>
      <c r="B669" s="6" t="s">
        <v>51</v>
      </c>
      <c r="C669" s="6" t="s">
        <v>2977</v>
      </c>
      <c r="D669" s="7" t="s">
        <v>2978</v>
      </c>
      <c r="E669" s="8" t="s">
        <v>2979</v>
      </c>
      <c r="F669" s="9" t="s">
        <v>2980</v>
      </c>
      <c r="G669" s="10">
        <v>45927.0</v>
      </c>
      <c r="H669" s="11" t="s">
        <v>19</v>
      </c>
      <c r="I669" s="11" t="s">
        <v>20</v>
      </c>
      <c r="J669" s="11" t="s">
        <v>20</v>
      </c>
      <c r="K669" s="11" t="s">
        <v>20</v>
      </c>
      <c r="M669" s="11" t="s">
        <v>21</v>
      </c>
    </row>
    <row r="670">
      <c r="A670" s="6" t="s">
        <v>2958</v>
      </c>
      <c r="B670" s="6" t="s">
        <v>2981</v>
      </c>
      <c r="C670" s="6" t="s">
        <v>2982</v>
      </c>
      <c r="D670" s="9" t="s">
        <v>26</v>
      </c>
      <c r="E670" s="8" t="s">
        <v>2983</v>
      </c>
      <c r="F670" s="9" t="s">
        <v>26</v>
      </c>
      <c r="G670" s="12" t="s">
        <v>80</v>
      </c>
      <c r="H670" s="13"/>
      <c r="I670" s="13"/>
      <c r="J670" s="13"/>
      <c r="K670" s="13"/>
      <c r="L670" s="13"/>
      <c r="M670" s="11" t="s">
        <v>231</v>
      </c>
    </row>
    <row r="671">
      <c r="A671" s="6" t="s">
        <v>2958</v>
      </c>
      <c r="B671" s="6" t="s">
        <v>2984</v>
      </c>
      <c r="C671" s="6" t="s">
        <v>2985</v>
      </c>
      <c r="D671" s="7" t="s">
        <v>2986</v>
      </c>
      <c r="E671" s="6" t="s">
        <v>26</v>
      </c>
      <c r="F671" s="9" t="s">
        <v>2987</v>
      </c>
      <c r="G671" s="10">
        <v>45927.0</v>
      </c>
      <c r="H671" s="11" t="s">
        <v>19</v>
      </c>
      <c r="I671" s="11" t="s">
        <v>20</v>
      </c>
      <c r="J671" s="11" t="s">
        <v>19</v>
      </c>
      <c r="K671" s="11" t="s">
        <v>20</v>
      </c>
      <c r="M671" s="11" t="s">
        <v>21</v>
      </c>
    </row>
    <row r="672">
      <c r="A672" s="6" t="s">
        <v>2958</v>
      </c>
      <c r="B672" s="6" t="s">
        <v>2988</v>
      </c>
      <c r="C672" s="6" t="s">
        <v>2989</v>
      </c>
      <c r="D672" s="7" t="s">
        <v>2990</v>
      </c>
      <c r="E672" s="8" t="s">
        <v>2991</v>
      </c>
      <c r="F672" s="9" t="s">
        <v>26</v>
      </c>
      <c r="G672" s="10">
        <v>45927.0</v>
      </c>
      <c r="H672" s="11" t="s">
        <v>20</v>
      </c>
      <c r="I672" s="11" t="s">
        <v>20</v>
      </c>
      <c r="J672" s="11" t="s">
        <v>20</v>
      </c>
      <c r="M672" s="11" t="s">
        <v>21</v>
      </c>
    </row>
    <row r="673">
      <c r="A673" s="6" t="s">
        <v>2958</v>
      </c>
      <c r="B673" s="6" t="s">
        <v>252</v>
      </c>
      <c r="C673" s="6" t="s">
        <v>2992</v>
      </c>
      <c r="D673" s="7" t="s">
        <v>2993</v>
      </c>
      <c r="E673" s="8" t="s">
        <v>2994</v>
      </c>
      <c r="F673" s="9" t="s">
        <v>2995</v>
      </c>
      <c r="G673" s="10">
        <v>45927.0</v>
      </c>
      <c r="H673" s="11" t="s">
        <v>19</v>
      </c>
      <c r="I673" s="11" t="s">
        <v>19</v>
      </c>
      <c r="J673" s="11" t="s">
        <v>19</v>
      </c>
      <c r="K673" s="11" t="s">
        <v>20</v>
      </c>
      <c r="L673" s="11" t="s">
        <v>20</v>
      </c>
      <c r="M673" s="11" t="s">
        <v>21</v>
      </c>
    </row>
    <row r="674">
      <c r="A674" s="6" t="s">
        <v>2958</v>
      </c>
      <c r="B674" s="6" t="s">
        <v>2996</v>
      </c>
      <c r="C674" s="6" t="s">
        <v>2997</v>
      </c>
      <c r="D674" s="9" t="s">
        <v>26</v>
      </c>
      <c r="E674" s="8" t="s">
        <v>2998</v>
      </c>
      <c r="F674" s="9" t="s">
        <v>2999</v>
      </c>
      <c r="G674" s="12" t="s">
        <v>80</v>
      </c>
      <c r="H674" s="13"/>
      <c r="I674" s="13"/>
      <c r="J674" s="13"/>
      <c r="K674" s="13"/>
      <c r="L674" s="13"/>
      <c r="M674" s="11" t="s">
        <v>231</v>
      </c>
    </row>
    <row r="675">
      <c r="A675" s="6" t="s">
        <v>2958</v>
      </c>
      <c r="B675" s="6" t="s">
        <v>170</v>
      </c>
      <c r="C675" s="6" t="s">
        <v>3000</v>
      </c>
      <c r="D675" s="7" t="s">
        <v>3001</v>
      </c>
      <c r="E675" s="8" t="s">
        <v>3002</v>
      </c>
      <c r="F675" s="9" t="s">
        <v>3003</v>
      </c>
      <c r="G675" s="10">
        <v>45927.0</v>
      </c>
      <c r="H675" s="11" t="s">
        <v>19</v>
      </c>
      <c r="I675" s="11" t="s">
        <v>19</v>
      </c>
      <c r="J675" s="11" t="s">
        <v>19</v>
      </c>
      <c r="K675" s="11" t="s">
        <v>20</v>
      </c>
      <c r="L675" s="11" t="s">
        <v>20</v>
      </c>
      <c r="M675" s="11" t="s">
        <v>21</v>
      </c>
    </row>
    <row r="676">
      <c r="A676" s="6" t="s">
        <v>2958</v>
      </c>
      <c r="B676" s="6" t="s">
        <v>170</v>
      </c>
      <c r="C676" s="6" t="s">
        <v>26</v>
      </c>
      <c r="D676" s="7" t="s">
        <v>3004</v>
      </c>
      <c r="E676" s="6" t="s">
        <v>26</v>
      </c>
      <c r="F676" s="9" t="s">
        <v>26</v>
      </c>
      <c r="G676" s="12" t="s">
        <v>80</v>
      </c>
      <c r="H676" s="13"/>
      <c r="I676" s="13"/>
      <c r="J676" s="13"/>
      <c r="K676" s="13"/>
      <c r="L676" s="13"/>
      <c r="M676" s="11" t="s">
        <v>81</v>
      </c>
    </row>
    <row r="677">
      <c r="A677" s="6" t="s">
        <v>3005</v>
      </c>
      <c r="B677" s="6" t="s">
        <v>3006</v>
      </c>
      <c r="C677" s="6" t="s">
        <v>3007</v>
      </c>
      <c r="D677" s="7" t="s">
        <v>3008</v>
      </c>
      <c r="E677" s="8" t="s">
        <v>3009</v>
      </c>
      <c r="F677" s="9" t="s">
        <v>3010</v>
      </c>
      <c r="G677" s="10">
        <v>45927.0</v>
      </c>
      <c r="H677" s="11" t="s">
        <v>19</v>
      </c>
      <c r="I677" s="11" t="s">
        <v>19</v>
      </c>
      <c r="J677" s="11" t="s">
        <v>20</v>
      </c>
      <c r="K677" s="11" t="s">
        <v>20</v>
      </c>
      <c r="L677" s="11" t="s">
        <v>20</v>
      </c>
      <c r="M677" s="11" t="s">
        <v>21</v>
      </c>
    </row>
    <row r="678">
      <c r="A678" s="6" t="s">
        <v>3005</v>
      </c>
      <c r="B678" s="6" t="s">
        <v>1726</v>
      </c>
      <c r="C678" s="6" t="s">
        <v>3011</v>
      </c>
      <c r="D678" s="7" t="s">
        <v>3012</v>
      </c>
      <c r="E678" s="8" t="s">
        <v>3013</v>
      </c>
      <c r="F678" s="9" t="s">
        <v>26</v>
      </c>
      <c r="G678" s="10">
        <v>45927.0</v>
      </c>
      <c r="H678" s="11" t="s">
        <v>20</v>
      </c>
      <c r="I678" s="11" t="s">
        <v>20</v>
      </c>
      <c r="J678" s="11" t="s">
        <v>20</v>
      </c>
      <c r="M678" s="11" t="s">
        <v>21</v>
      </c>
    </row>
    <row r="679">
      <c r="A679" s="6" t="s">
        <v>3005</v>
      </c>
      <c r="B679" s="6" t="s">
        <v>3014</v>
      </c>
      <c r="C679" s="6" t="s">
        <v>3015</v>
      </c>
      <c r="D679" s="7" t="s">
        <v>3016</v>
      </c>
      <c r="E679" s="8" t="s">
        <v>3017</v>
      </c>
      <c r="F679" s="9" t="s">
        <v>26</v>
      </c>
      <c r="G679" s="10">
        <v>45927.0</v>
      </c>
      <c r="H679" s="11" t="s">
        <v>19</v>
      </c>
      <c r="I679" s="11" t="s">
        <v>19</v>
      </c>
      <c r="J679" s="11" t="s">
        <v>19</v>
      </c>
      <c r="K679" s="11" t="s">
        <v>20</v>
      </c>
      <c r="L679" s="11" t="s">
        <v>20</v>
      </c>
      <c r="M679" s="11" t="s">
        <v>21</v>
      </c>
    </row>
    <row r="680">
      <c r="A680" s="6" t="s">
        <v>3005</v>
      </c>
      <c r="B680" s="6" t="s">
        <v>3018</v>
      </c>
      <c r="C680" s="6" t="s">
        <v>3019</v>
      </c>
      <c r="D680" s="7" t="s">
        <v>3020</v>
      </c>
      <c r="E680" s="8" t="s">
        <v>3021</v>
      </c>
      <c r="F680" s="9" t="s">
        <v>3022</v>
      </c>
      <c r="G680" s="10">
        <v>45927.0</v>
      </c>
      <c r="H680" s="11" t="s">
        <v>20</v>
      </c>
      <c r="I680" s="11" t="s">
        <v>20</v>
      </c>
      <c r="J680" s="11" t="s">
        <v>20</v>
      </c>
      <c r="M680" s="11" t="s">
        <v>21</v>
      </c>
    </row>
    <row r="681">
      <c r="A681" s="6" t="s">
        <v>3005</v>
      </c>
      <c r="B681" s="6" t="s">
        <v>3023</v>
      </c>
      <c r="C681" s="6" t="s">
        <v>3024</v>
      </c>
      <c r="D681" s="7" t="s">
        <v>3025</v>
      </c>
      <c r="E681" s="8" t="s">
        <v>3026</v>
      </c>
      <c r="F681" s="9" t="s">
        <v>26</v>
      </c>
      <c r="G681" s="12" t="s">
        <v>80</v>
      </c>
      <c r="H681" s="13"/>
      <c r="I681" s="13"/>
      <c r="J681" s="13"/>
      <c r="K681" s="13"/>
      <c r="L681" s="13"/>
      <c r="M681" s="11" t="s">
        <v>81</v>
      </c>
    </row>
    <row r="682">
      <c r="A682" s="6" t="s">
        <v>3005</v>
      </c>
      <c r="B682" s="6" t="s">
        <v>3027</v>
      </c>
      <c r="C682" s="6" t="s">
        <v>3028</v>
      </c>
      <c r="D682" s="7" t="s">
        <v>3029</v>
      </c>
      <c r="E682" s="8" t="s">
        <v>3030</v>
      </c>
      <c r="F682" s="9" t="s">
        <v>3031</v>
      </c>
      <c r="G682" s="10">
        <v>45927.0</v>
      </c>
      <c r="H682" s="11" t="s">
        <v>19</v>
      </c>
      <c r="I682" s="11" t="s">
        <v>20</v>
      </c>
      <c r="J682" s="11" t="s">
        <v>19</v>
      </c>
      <c r="K682" s="11" t="s">
        <v>20</v>
      </c>
      <c r="M682" s="11" t="s">
        <v>21</v>
      </c>
    </row>
    <row r="683">
      <c r="A683" s="6" t="s">
        <v>3005</v>
      </c>
      <c r="B683" s="6" t="s">
        <v>429</v>
      </c>
      <c r="C683" s="6" t="s">
        <v>3032</v>
      </c>
      <c r="D683" s="7" t="s">
        <v>3033</v>
      </c>
      <c r="E683" s="8" t="s">
        <v>3034</v>
      </c>
      <c r="F683" s="9" t="s">
        <v>26</v>
      </c>
      <c r="G683" s="10">
        <v>45927.0</v>
      </c>
      <c r="H683" s="11" t="s">
        <v>20</v>
      </c>
      <c r="I683" s="11" t="s">
        <v>20</v>
      </c>
      <c r="J683" s="11" t="s">
        <v>19</v>
      </c>
      <c r="M683" s="11" t="s">
        <v>21</v>
      </c>
    </row>
    <row r="684">
      <c r="A684" s="6" t="s">
        <v>3005</v>
      </c>
      <c r="B684" s="6" t="s">
        <v>266</v>
      </c>
      <c r="C684" s="6" t="s">
        <v>26</v>
      </c>
      <c r="D684" s="7" t="s">
        <v>3035</v>
      </c>
      <c r="E684" s="8" t="s">
        <v>3036</v>
      </c>
      <c r="F684" s="9" t="s">
        <v>3037</v>
      </c>
      <c r="G684" s="10">
        <v>45927.0</v>
      </c>
      <c r="H684" s="11" t="s">
        <v>19</v>
      </c>
      <c r="I684" s="11" t="s">
        <v>20</v>
      </c>
      <c r="J684" s="11" t="s">
        <v>20</v>
      </c>
      <c r="K684" s="11" t="s">
        <v>20</v>
      </c>
      <c r="M684" s="11" t="s">
        <v>21</v>
      </c>
    </row>
    <row r="685">
      <c r="A685" s="6" t="s">
        <v>3005</v>
      </c>
      <c r="B685" s="6" t="s">
        <v>3038</v>
      </c>
      <c r="C685" s="6" t="s">
        <v>3039</v>
      </c>
      <c r="D685" s="7" t="s">
        <v>3040</v>
      </c>
      <c r="E685" s="8" t="s">
        <v>3041</v>
      </c>
      <c r="F685" s="9" t="s">
        <v>26</v>
      </c>
      <c r="G685" s="10">
        <v>45927.0</v>
      </c>
      <c r="H685" s="11" t="s">
        <v>19</v>
      </c>
      <c r="I685" s="11" t="s">
        <v>19</v>
      </c>
      <c r="J685" s="11" t="s">
        <v>19</v>
      </c>
      <c r="K685" s="11" t="s">
        <v>20</v>
      </c>
      <c r="L685" s="11" t="s">
        <v>20</v>
      </c>
      <c r="M685" s="11" t="s">
        <v>21</v>
      </c>
    </row>
    <row r="686">
      <c r="A686" s="6" t="s">
        <v>3042</v>
      </c>
      <c r="B686" s="6" t="s">
        <v>3043</v>
      </c>
      <c r="C686" s="6" t="s">
        <v>3044</v>
      </c>
      <c r="D686" s="7" t="s">
        <v>3045</v>
      </c>
      <c r="E686" s="8" t="s">
        <v>3046</v>
      </c>
      <c r="F686" s="9" t="s">
        <v>3047</v>
      </c>
      <c r="G686" s="10">
        <v>45927.0</v>
      </c>
      <c r="H686" s="11" t="s">
        <v>19</v>
      </c>
      <c r="I686" s="11" t="s">
        <v>19</v>
      </c>
      <c r="J686" s="11" t="s">
        <v>19</v>
      </c>
      <c r="K686" s="11" t="s">
        <v>20</v>
      </c>
      <c r="L686" s="11" t="s">
        <v>20</v>
      </c>
      <c r="M686" s="11" t="s">
        <v>21</v>
      </c>
    </row>
    <row r="687">
      <c r="A687" s="6" t="s">
        <v>3042</v>
      </c>
      <c r="B687" s="6" t="s">
        <v>3048</v>
      </c>
      <c r="C687" s="6" t="s">
        <v>3049</v>
      </c>
      <c r="D687" s="7" t="s">
        <v>3050</v>
      </c>
      <c r="E687" s="8" t="s">
        <v>3051</v>
      </c>
      <c r="F687" s="9" t="s">
        <v>3052</v>
      </c>
      <c r="G687" s="10">
        <v>45927.0</v>
      </c>
      <c r="H687" s="11" t="s">
        <v>19</v>
      </c>
      <c r="I687" s="11" t="s">
        <v>19</v>
      </c>
      <c r="J687" s="11" t="s">
        <v>19</v>
      </c>
      <c r="K687" s="11" t="s">
        <v>20</v>
      </c>
      <c r="L687" s="11" t="s">
        <v>20</v>
      </c>
      <c r="M687" s="11" t="s">
        <v>21</v>
      </c>
    </row>
    <row r="688">
      <c r="A688" s="6" t="s">
        <v>3042</v>
      </c>
      <c r="B688" s="6" t="s">
        <v>3053</v>
      </c>
      <c r="C688" s="6" t="s">
        <v>3054</v>
      </c>
      <c r="D688" s="7" t="s">
        <v>3055</v>
      </c>
      <c r="E688" s="8" t="s">
        <v>3056</v>
      </c>
      <c r="F688" s="9" t="s">
        <v>3057</v>
      </c>
      <c r="G688" s="10">
        <v>45927.0</v>
      </c>
      <c r="H688" s="11" t="s">
        <v>20</v>
      </c>
      <c r="I688" s="11" t="s">
        <v>20</v>
      </c>
      <c r="J688" s="11" t="s">
        <v>20</v>
      </c>
      <c r="M688" s="11" t="s">
        <v>21</v>
      </c>
    </row>
    <row r="689">
      <c r="A689" s="6" t="s">
        <v>3042</v>
      </c>
      <c r="B689" s="6" t="s">
        <v>3058</v>
      </c>
      <c r="C689" s="6" t="s">
        <v>3059</v>
      </c>
      <c r="D689" s="7" t="s">
        <v>3060</v>
      </c>
      <c r="E689" s="8" t="s">
        <v>3061</v>
      </c>
      <c r="F689" s="9" t="s">
        <v>3062</v>
      </c>
      <c r="G689" s="10">
        <v>45927.0</v>
      </c>
      <c r="H689" s="11" t="s">
        <v>19</v>
      </c>
      <c r="I689" s="11" t="s">
        <v>19</v>
      </c>
      <c r="J689" s="11" t="s">
        <v>19</v>
      </c>
      <c r="K689" s="11" t="s">
        <v>20</v>
      </c>
      <c r="L689" s="11" t="s">
        <v>20</v>
      </c>
      <c r="M689" s="11" t="s">
        <v>21</v>
      </c>
    </row>
    <row r="690">
      <c r="A690" s="6" t="s">
        <v>3042</v>
      </c>
      <c r="B690" s="6" t="s">
        <v>3063</v>
      </c>
      <c r="C690" s="6" t="s">
        <v>3064</v>
      </c>
      <c r="D690" s="7" t="s">
        <v>3065</v>
      </c>
      <c r="E690" s="8" t="s">
        <v>3066</v>
      </c>
      <c r="F690" s="9" t="s">
        <v>3067</v>
      </c>
      <c r="G690" s="10">
        <v>45927.0</v>
      </c>
      <c r="H690" s="11" t="s">
        <v>19</v>
      </c>
      <c r="I690" s="11" t="s">
        <v>19</v>
      </c>
      <c r="J690" s="11" t="s">
        <v>19</v>
      </c>
      <c r="K690" s="11" t="s">
        <v>20</v>
      </c>
      <c r="L690" s="11" t="s">
        <v>20</v>
      </c>
      <c r="M690" s="11" t="s">
        <v>21</v>
      </c>
    </row>
    <row r="691">
      <c r="A691" s="6" t="s">
        <v>3042</v>
      </c>
      <c r="B691" s="6" t="s">
        <v>3068</v>
      </c>
      <c r="C691" s="6" t="s">
        <v>3069</v>
      </c>
      <c r="D691" s="7" t="s">
        <v>3070</v>
      </c>
      <c r="E691" s="8" t="s">
        <v>3071</v>
      </c>
      <c r="F691" s="9" t="s">
        <v>3072</v>
      </c>
      <c r="G691" s="10">
        <v>45927.0</v>
      </c>
      <c r="H691" s="11" t="s">
        <v>19</v>
      </c>
      <c r="I691" s="11" t="s">
        <v>19</v>
      </c>
      <c r="J691" s="11" t="s">
        <v>19</v>
      </c>
      <c r="K691" s="11" t="s">
        <v>20</v>
      </c>
      <c r="L691" s="11" t="s">
        <v>20</v>
      </c>
      <c r="M691" s="11" t="s">
        <v>21</v>
      </c>
    </row>
    <row r="692">
      <c r="A692" s="6" t="s">
        <v>3042</v>
      </c>
      <c r="B692" s="6" t="s">
        <v>3073</v>
      </c>
      <c r="C692" s="6" t="s">
        <v>3074</v>
      </c>
      <c r="D692" s="7" t="s">
        <v>3075</v>
      </c>
      <c r="E692" s="8" t="s">
        <v>3076</v>
      </c>
      <c r="F692" s="9" t="s">
        <v>3077</v>
      </c>
      <c r="G692" s="10">
        <v>45927.0</v>
      </c>
      <c r="H692" s="11" t="s">
        <v>19</v>
      </c>
      <c r="I692" s="11" t="s">
        <v>19</v>
      </c>
      <c r="J692" s="11" t="s">
        <v>20</v>
      </c>
      <c r="K692" s="11" t="s">
        <v>20</v>
      </c>
      <c r="L692" s="11" t="s">
        <v>20</v>
      </c>
      <c r="M692" s="11" t="s">
        <v>21</v>
      </c>
    </row>
    <row r="693">
      <c r="A693" s="6" t="s">
        <v>3042</v>
      </c>
      <c r="B693" s="6" t="s">
        <v>3078</v>
      </c>
      <c r="C693" s="6">
        <v>8.045437116E9</v>
      </c>
      <c r="D693" s="7" t="s">
        <v>3079</v>
      </c>
      <c r="E693" s="8" t="s">
        <v>3080</v>
      </c>
      <c r="F693" s="9" t="s">
        <v>3081</v>
      </c>
      <c r="G693" s="12" t="s">
        <v>80</v>
      </c>
      <c r="H693" s="13"/>
      <c r="I693" s="13"/>
      <c r="J693" s="13"/>
      <c r="K693" s="13"/>
      <c r="L693" s="13"/>
      <c r="M693" s="11" t="s">
        <v>81</v>
      </c>
    </row>
    <row r="694">
      <c r="A694" s="6" t="s">
        <v>3042</v>
      </c>
      <c r="B694" s="6" t="s">
        <v>3082</v>
      </c>
      <c r="C694" s="6" t="s">
        <v>3083</v>
      </c>
      <c r="D694" s="7" t="s">
        <v>3084</v>
      </c>
      <c r="E694" s="8" t="s">
        <v>3085</v>
      </c>
      <c r="F694" s="9" t="s">
        <v>3086</v>
      </c>
      <c r="G694" s="10">
        <v>45927.0</v>
      </c>
      <c r="H694" s="11" t="s">
        <v>19</v>
      </c>
      <c r="I694" s="11" t="s">
        <v>19</v>
      </c>
      <c r="J694" s="11" t="s">
        <v>19</v>
      </c>
      <c r="K694" s="11" t="s">
        <v>20</v>
      </c>
      <c r="L694" s="11" t="s">
        <v>20</v>
      </c>
      <c r="M694" s="11" t="s">
        <v>21</v>
      </c>
    </row>
    <row r="695">
      <c r="A695" s="6" t="s">
        <v>3042</v>
      </c>
      <c r="B695" s="6" t="s">
        <v>51</v>
      </c>
      <c r="C695" s="6" t="s">
        <v>3087</v>
      </c>
      <c r="D695" s="7" t="s">
        <v>3088</v>
      </c>
      <c r="E695" s="8" t="s">
        <v>3089</v>
      </c>
      <c r="F695" s="9" t="s">
        <v>3090</v>
      </c>
      <c r="G695" s="10">
        <v>45927.0</v>
      </c>
      <c r="H695" s="11" t="s">
        <v>19</v>
      </c>
      <c r="I695" s="11" t="s">
        <v>20</v>
      </c>
      <c r="J695" s="11" t="s">
        <v>20</v>
      </c>
      <c r="K695" s="11" t="s">
        <v>20</v>
      </c>
      <c r="M695" s="11" t="s">
        <v>21</v>
      </c>
    </row>
    <row r="696">
      <c r="A696" s="6" t="s">
        <v>3042</v>
      </c>
      <c r="B696" s="6" t="s">
        <v>3091</v>
      </c>
      <c r="C696" s="6" t="s">
        <v>3092</v>
      </c>
      <c r="D696" s="7" t="s">
        <v>3093</v>
      </c>
      <c r="E696" s="8" t="s">
        <v>3094</v>
      </c>
      <c r="F696" s="9" t="s">
        <v>3095</v>
      </c>
      <c r="G696" s="10">
        <v>45927.0</v>
      </c>
      <c r="H696" s="11" t="s">
        <v>20</v>
      </c>
      <c r="I696" s="11" t="s">
        <v>20</v>
      </c>
      <c r="J696" s="11" t="s">
        <v>20</v>
      </c>
      <c r="M696" s="11" t="s">
        <v>21</v>
      </c>
    </row>
    <row r="697">
      <c r="A697" s="6" t="s">
        <v>3042</v>
      </c>
      <c r="B697" s="6" t="s">
        <v>3096</v>
      </c>
      <c r="C697" s="6">
        <v>7.088384031E9</v>
      </c>
      <c r="D697" s="7" t="s">
        <v>3097</v>
      </c>
      <c r="E697" s="8" t="s">
        <v>3098</v>
      </c>
      <c r="F697" s="9" t="s">
        <v>3099</v>
      </c>
      <c r="G697" s="10">
        <v>45927.0</v>
      </c>
      <c r="H697" s="11" t="s">
        <v>19</v>
      </c>
      <c r="I697" s="11" t="s">
        <v>20</v>
      </c>
      <c r="J697" s="11" t="s">
        <v>19</v>
      </c>
      <c r="K697" s="11" t="s">
        <v>20</v>
      </c>
      <c r="M697" s="11" t="s">
        <v>21</v>
      </c>
    </row>
    <row r="698">
      <c r="A698" s="6" t="s">
        <v>3042</v>
      </c>
      <c r="B698" s="6" t="s">
        <v>2277</v>
      </c>
      <c r="C698" s="6" t="s">
        <v>3100</v>
      </c>
      <c r="D698" s="7" t="s">
        <v>3101</v>
      </c>
      <c r="E698" s="8" t="s">
        <v>3102</v>
      </c>
      <c r="F698" s="9" t="s">
        <v>3103</v>
      </c>
      <c r="G698" s="10">
        <v>45927.0</v>
      </c>
      <c r="H698" s="11" t="s">
        <v>19</v>
      </c>
      <c r="I698" s="11" t="s">
        <v>19</v>
      </c>
      <c r="J698" s="11" t="s">
        <v>19</v>
      </c>
      <c r="K698" s="11" t="s">
        <v>20</v>
      </c>
      <c r="L698" s="11" t="s">
        <v>19</v>
      </c>
      <c r="M698" s="11" t="s">
        <v>21</v>
      </c>
    </row>
    <row r="699">
      <c r="A699" s="6" t="s">
        <v>3042</v>
      </c>
      <c r="B699" s="6" t="s">
        <v>3104</v>
      </c>
      <c r="C699" s="6" t="s">
        <v>3105</v>
      </c>
      <c r="D699" s="7" t="s">
        <v>3106</v>
      </c>
      <c r="E699" s="8" t="s">
        <v>3107</v>
      </c>
      <c r="F699" s="9" t="s">
        <v>3108</v>
      </c>
      <c r="G699" s="10">
        <v>45927.0</v>
      </c>
      <c r="H699" s="11" t="s">
        <v>20</v>
      </c>
      <c r="I699" s="11" t="s">
        <v>20</v>
      </c>
      <c r="J699" s="11" t="s">
        <v>19</v>
      </c>
      <c r="M699" s="11" t="s">
        <v>21</v>
      </c>
    </row>
    <row r="700">
      <c r="A700" s="6" t="s">
        <v>3042</v>
      </c>
      <c r="B700" s="6" t="s">
        <v>3109</v>
      </c>
      <c r="C700" s="6" t="s">
        <v>3110</v>
      </c>
      <c r="D700" s="7" t="s">
        <v>3111</v>
      </c>
      <c r="E700" s="8" t="s">
        <v>3112</v>
      </c>
      <c r="F700" s="9" t="s">
        <v>3113</v>
      </c>
      <c r="G700" s="10">
        <v>45927.0</v>
      </c>
      <c r="H700" s="11" t="s">
        <v>19</v>
      </c>
      <c r="I700" s="11" t="s">
        <v>19</v>
      </c>
      <c r="J700" s="11" t="s">
        <v>19</v>
      </c>
      <c r="K700" s="11" t="s">
        <v>20</v>
      </c>
      <c r="L700" s="11" t="s">
        <v>20</v>
      </c>
      <c r="M700" s="11" t="s">
        <v>21</v>
      </c>
    </row>
    <row r="701">
      <c r="A701" s="6" t="s">
        <v>3042</v>
      </c>
      <c r="B701" s="6" t="s">
        <v>3114</v>
      </c>
      <c r="C701" s="6" t="s">
        <v>3115</v>
      </c>
      <c r="D701" s="7" t="s">
        <v>3116</v>
      </c>
      <c r="E701" s="8" t="s">
        <v>3117</v>
      </c>
      <c r="F701" s="9" t="s">
        <v>3118</v>
      </c>
      <c r="G701" s="12" t="s">
        <v>80</v>
      </c>
      <c r="H701" s="13"/>
      <c r="I701" s="13"/>
      <c r="J701" s="13"/>
      <c r="K701" s="13"/>
      <c r="L701" s="13"/>
      <c r="M701" s="11" t="s">
        <v>823</v>
      </c>
    </row>
    <row r="702">
      <c r="A702" s="6" t="s">
        <v>3042</v>
      </c>
      <c r="B702" s="6" t="s">
        <v>3119</v>
      </c>
      <c r="C702" s="6" t="s">
        <v>3120</v>
      </c>
      <c r="D702" s="7" t="s">
        <v>3121</v>
      </c>
      <c r="E702" s="8" t="s">
        <v>3122</v>
      </c>
      <c r="F702" s="9" t="s">
        <v>3123</v>
      </c>
      <c r="G702" s="10">
        <v>45927.0</v>
      </c>
      <c r="H702" s="11" t="s">
        <v>20</v>
      </c>
      <c r="I702" s="11" t="s">
        <v>20</v>
      </c>
      <c r="J702" s="11" t="s">
        <v>20</v>
      </c>
      <c r="M702" s="11" t="s">
        <v>21</v>
      </c>
    </row>
    <row r="703">
      <c r="A703" s="6" t="s">
        <v>3042</v>
      </c>
      <c r="B703" s="6" t="s">
        <v>3124</v>
      </c>
      <c r="C703" s="6" t="s">
        <v>3125</v>
      </c>
      <c r="D703" s="7" t="s">
        <v>3126</v>
      </c>
      <c r="E703" s="8" t="s">
        <v>3127</v>
      </c>
      <c r="F703" s="9" t="s">
        <v>26</v>
      </c>
      <c r="G703" s="12" t="s">
        <v>80</v>
      </c>
      <c r="H703" s="13"/>
      <c r="I703" s="13"/>
      <c r="J703" s="13"/>
      <c r="K703" s="13"/>
      <c r="L703" s="13"/>
      <c r="M703" s="11" t="s">
        <v>81</v>
      </c>
    </row>
    <row r="704">
      <c r="A704" s="6" t="s">
        <v>3042</v>
      </c>
      <c r="B704" s="6" t="s">
        <v>3128</v>
      </c>
      <c r="C704" s="6" t="s">
        <v>3129</v>
      </c>
      <c r="D704" s="7" t="s">
        <v>3130</v>
      </c>
      <c r="E704" s="8" t="s">
        <v>3131</v>
      </c>
      <c r="F704" s="9" t="s">
        <v>3132</v>
      </c>
      <c r="G704" s="10">
        <v>45927.0</v>
      </c>
      <c r="H704" s="11" t="s">
        <v>19</v>
      </c>
      <c r="I704" s="11" t="s">
        <v>19</v>
      </c>
      <c r="J704" s="11" t="s">
        <v>19</v>
      </c>
      <c r="K704" s="11" t="s">
        <v>20</v>
      </c>
      <c r="L704" s="11" t="s">
        <v>19</v>
      </c>
      <c r="M704" s="11" t="s">
        <v>21</v>
      </c>
    </row>
    <row r="705">
      <c r="A705" s="6" t="s">
        <v>3042</v>
      </c>
      <c r="B705" s="6" t="s">
        <v>3133</v>
      </c>
      <c r="C705" s="6" t="s">
        <v>3134</v>
      </c>
      <c r="D705" s="7" t="s">
        <v>3135</v>
      </c>
      <c r="E705" s="8" t="s">
        <v>3136</v>
      </c>
      <c r="F705" s="9" t="s">
        <v>3137</v>
      </c>
      <c r="G705" s="10">
        <v>45927.0</v>
      </c>
      <c r="H705" s="11" t="s">
        <v>20</v>
      </c>
      <c r="I705" s="11" t="s">
        <v>20</v>
      </c>
      <c r="J705" s="11" t="s">
        <v>19</v>
      </c>
      <c r="M705" s="11" t="s">
        <v>21</v>
      </c>
    </row>
    <row r="706">
      <c r="A706" s="6" t="s">
        <v>3042</v>
      </c>
      <c r="B706" s="6" t="s">
        <v>3138</v>
      </c>
      <c r="C706" s="6" t="s">
        <v>3139</v>
      </c>
      <c r="D706" s="7" t="s">
        <v>3140</v>
      </c>
      <c r="E706" s="8" t="s">
        <v>3141</v>
      </c>
      <c r="F706" s="9" t="s">
        <v>3142</v>
      </c>
      <c r="G706" s="10">
        <v>45927.0</v>
      </c>
      <c r="H706" s="11" t="s">
        <v>19</v>
      </c>
      <c r="I706" s="11" t="s">
        <v>19</v>
      </c>
      <c r="J706" s="11" t="s">
        <v>19</v>
      </c>
      <c r="K706" s="11" t="s">
        <v>20</v>
      </c>
      <c r="L706" s="11" t="s">
        <v>20</v>
      </c>
      <c r="M706" s="11" t="s">
        <v>21</v>
      </c>
    </row>
    <row r="707">
      <c r="A707" s="6" t="s">
        <v>3042</v>
      </c>
      <c r="B707" s="6" t="s">
        <v>3143</v>
      </c>
      <c r="C707" s="6" t="s">
        <v>3144</v>
      </c>
      <c r="D707" s="7" t="s">
        <v>3145</v>
      </c>
      <c r="E707" s="8" t="s">
        <v>3146</v>
      </c>
      <c r="F707" s="9" t="s">
        <v>26</v>
      </c>
      <c r="G707" s="10">
        <v>45927.0</v>
      </c>
      <c r="H707" s="11" t="s">
        <v>20</v>
      </c>
      <c r="I707" s="11" t="s">
        <v>20</v>
      </c>
      <c r="J707" s="11" t="s">
        <v>20</v>
      </c>
      <c r="M707" s="11" t="s">
        <v>21</v>
      </c>
    </row>
    <row r="708">
      <c r="A708" s="6" t="s">
        <v>3042</v>
      </c>
      <c r="B708" s="6" t="s">
        <v>3143</v>
      </c>
      <c r="C708" s="6" t="s">
        <v>3147</v>
      </c>
      <c r="D708" s="7" t="s">
        <v>3148</v>
      </c>
      <c r="E708" s="8" t="s">
        <v>3149</v>
      </c>
      <c r="F708" s="9" t="s">
        <v>3150</v>
      </c>
      <c r="G708" s="10">
        <v>45927.0</v>
      </c>
      <c r="H708" s="11" t="s">
        <v>19</v>
      </c>
      <c r="I708" s="11" t="s">
        <v>19</v>
      </c>
      <c r="J708" s="11" t="s">
        <v>19</v>
      </c>
      <c r="K708" s="11" t="s">
        <v>20</v>
      </c>
      <c r="L708" s="11" t="s">
        <v>20</v>
      </c>
      <c r="M708" s="11" t="s">
        <v>21</v>
      </c>
    </row>
    <row r="709">
      <c r="A709" s="6" t="s">
        <v>3042</v>
      </c>
      <c r="B709" s="6" t="s">
        <v>3151</v>
      </c>
      <c r="C709" s="6" t="s">
        <v>3152</v>
      </c>
      <c r="D709" s="7" t="s">
        <v>3153</v>
      </c>
      <c r="E709" s="8" t="s">
        <v>3154</v>
      </c>
      <c r="F709" s="9" t="s">
        <v>26</v>
      </c>
      <c r="G709" s="10">
        <v>45927.0</v>
      </c>
      <c r="H709" s="11" t="s">
        <v>20</v>
      </c>
      <c r="I709" s="11" t="s">
        <v>20</v>
      </c>
      <c r="J709" s="11" t="s">
        <v>20</v>
      </c>
      <c r="M709" s="11" t="s">
        <v>21</v>
      </c>
    </row>
    <row r="710">
      <c r="A710" s="6" t="s">
        <v>3155</v>
      </c>
      <c r="B710" s="6" t="s">
        <v>3156</v>
      </c>
      <c r="C710" s="6" t="s">
        <v>3157</v>
      </c>
      <c r="D710" s="7" t="s">
        <v>3158</v>
      </c>
      <c r="E710" s="8" t="s">
        <v>3159</v>
      </c>
      <c r="F710" s="9" t="s">
        <v>26</v>
      </c>
      <c r="G710" s="24" t="s">
        <v>80</v>
      </c>
      <c r="H710" s="25"/>
      <c r="I710" s="25"/>
      <c r="J710" s="25"/>
      <c r="K710" s="25"/>
      <c r="L710" s="25"/>
      <c r="M710" s="11" t="s">
        <v>823</v>
      </c>
    </row>
    <row r="711">
      <c r="A711" s="6" t="s">
        <v>3155</v>
      </c>
      <c r="B711" s="6" t="s">
        <v>3160</v>
      </c>
      <c r="C711" s="6" t="s">
        <v>3161</v>
      </c>
      <c r="D711" s="17" t="s">
        <v>3162</v>
      </c>
      <c r="E711" s="8" t="s">
        <v>3163</v>
      </c>
      <c r="F711" s="9" t="s">
        <v>3164</v>
      </c>
      <c r="G711" s="24" t="s">
        <v>80</v>
      </c>
      <c r="H711" s="25"/>
      <c r="I711" s="25"/>
      <c r="J711" s="25"/>
      <c r="K711" s="25"/>
      <c r="L711" s="25"/>
      <c r="M711" s="11" t="s">
        <v>823</v>
      </c>
    </row>
    <row r="712">
      <c r="A712" s="6" t="s">
        <v>3155</v>
      </c>
      <c r="B712" s="6" t="s">
        <v>3165</v>
      </c>
      <c r="C712" s="6" t="s">
        <v>3166</v>
      </c>
      <c r="D712" s="7" t="s">
        <v>3167</v>
      </c>
      <c r="E712" s="8" t="s">
        <v>3168</v>
      </c>
      <c r="F712" s="9" t="s">
        <v>3169</v>
      </c>
      <c r="G712" s="24" t="s">
        <v>80</v>
      </c>
      <c r="H712" s="25"/>
      <c r="I712" s="25"/>
      <c r="J712" s="25"/>
      <c r="K712" s="25"/>
      <c r="L712" s="25"/>
      <c r="M712" s="11" t="s">
        <v>823</v>
      </c>
    </row>
    <row r="713">
      <c r="A713" s="6" t="s">
        <v>3155</v>
      </c>
      <c r="B713" s="6" t="s">
        <v>3170</v>
      </c>
      <c r="C713" s="6" t="s">
        <v>3171</v>
      </c>
      <c r="D713" s="7" t="s">
        <v>3172</v>
      </c>
      <c r="E713" s="8" t="s">
        <v>3173</v>
      </c>
      <c r="F713" s="9" t="s">
        <v>3174</v>
      </c>
      <c r="G713" s="24" t="s">
        <v>80</v>
      </c>
      <c r="H713" s="25"/>
      <c r="I713" s="25"/>
      <c r="J713" s="25"/>
      <c r="K713" s="25"/>
      <c r="L713" s="25"/>
      <c r="M713" s="11" t="s">
        <v>823</v>
      </c>
    </row>
    <row r="714">
      <c r="A714" s="6" t="s">
        <v>3155</v>
      </c>
      <c r="B714" s="6" t="s">
        <v>3175</v>
      </c>
      <c r="C714" s="6" t="s">
        <v>3176</v>
      </c>
      <c r="D714" s="9" t="s">
        <v>26</v>
      </c>
      <c r="E714" s="6" t="s">
        <v>26</v>
      </c>
      <c r="F714" s="9" t="s">
        <v>3177</v>
      </c>
      <c r="G714" s="24" t="s">
        <v>80</v>
      </c>
      <c r="H714" s="25"/>
      <c r="I714" s="25"/>
      <c r="J714" s="25"/>
      <c r="K714" s="25"/>
      <c r="L714" s="25"/>
      <c r="M714" s="11" t="s">
        <v>823</v>
      </c>
    </row>
    <row r="715">
      <c r="A715" s="6" t="s">
        <v>3155</v>
      </c>
      <c r="B715" s="6" t="s">
        <v>1726</v>
      </c>
      <c r="C715" s="6" t="s">
        <v>3178</v>
      </c>
      <c r="D715" s="7" t="s">
        <v>3179</v>
      </c>
      <c r="E715" s="8" t="s">
        <v>3180</v>
      </c>
      <c r="F715" s="9" t="s">
        <v>3181</v>
      </c>
      <c r="G715" s="24" t="s">
        <v>80</v>
      </c>
      <c r="H715" s="25"/>
      <c r="I715" s="25"/>
      <c r="J715" s="25"/>
      <c r="K715" s="25"/>
      <c r="L715" s="25"/>
      <c r="M715" s="11" t="s">
        <v>823</v>
      </c>
    </row>
    <row r="716">
      <c r="A716" s="6" t="s">
        <v>3155</v>
      </c>
      <c r="B716" s="6" t="s">
        <v>3182</v>
      </c>
      <c r="C716" s="6" t="s">
        <v>3183</v>
      </c>
      <c r="D716" s="7" t="s">
        <v>3184</v>
      </c>
      <c r="E716" s="8" t="s">
        <v>3185</v>
      </c>
      <c r="F716" s="9" t="s">
        <v>3186</v>
      </c>
      <c r="G716" s="24" t="s">
        <v>80</v>
      </c>
      <c r="H716" s="25"/>
      <c r="I716" s="25"/>
      <c r="J716" s="25"/>
      <c r="K716" s="25"/>
      <c r="L716" s="25"/>
      <c r="M716" s="11" t="s">
        <v>823</v>
      </c>
    </row>
    <row r="717">
      <c r="A717" s="6" t="s">
        <v>3155</v>
      </c>
      <c r="B717" s="6" t="s">
        <v>3187</v>
      </c>
      <c r="C717" s="6" t="s">
        <v>3188</v>
      </c>
      <c r="D717" s="9" t="s">
        <v>26</v>
      </c>
      <c r="E717" s="6" t="s">
        <v>26</v>
      </c>
      <c r="F717" s="9" t="s">
        <v>3189</v>
      </c>
      <c r="G717" s="24" t="s">
        <v>80</v>
      </c>
      <c r="H717" s="25"/>
      <c r="I717" s="25"/>
      <c r="J717" s="25"/>
      <c r="K717" s="25"/>
      <c r="L717" s="25"/>
      <c r="M717" s="11" t="s">
        <v>823</v>
      </c>
    </row>
    <row r="718">
      <c r="A718" s="6" t="s">
        <v>3155</v>
      </c>
      <c r="B718" s="6" t="s">
        <v>2725</v>
      </c>
      <c r="C718" s="6" t="s">
        <v>3190</v>
      </c>
      <c r="D718" s="9" t="s">
        <v>26</v>
      </c>
      <c r="E718" s="8" t="s">
        <v>3191</v>
      </c>
      <c r="F718" s="9" t="s">
        <v>3192</v>
      </c>
      <c r="G718" s="24" t="s">
        <v>80</v>
      </c>
      <c r="H718" s="25"/>
      <c r="I718" s="25"/>
      <c r="J718" s="25"/>
      <c r="K718" s="25"/>
      <c r="L718" s="25"/>
      <c r="M718" s="11" t="s">
        <v>823</v>
      </c>
    </row>
    <row r="719">
      <c r="A719" s="6" t="s">
        <v>3155</v>
      </c>
      <c r="B719" s="6" t="s">
        <v>3193</v>
      </c>
      <c r="C719" s="6" t="s">
        <v>3194</v>
      </c>
      <c r="D719" s="7" t="s">
        <v>3195</v>
      </c>
      <c r="E719" s="8" t="s">
        <v>3196</v>
      </c>
      <c r="F719" s="9" t="s">
        <v>3197</v>
      </c>
      <c r="G719" s="24" t="s">
        <v>80</v>
      </c>
      <c r="H719" s="25"/>
      <c r="I719" s="25"/>
      <c r="J719" s="25"/>
      <c r="K719" s="25"/>
      <c r="L719" s="25"/>
      <c r="M719" s="11" t="s">
        <v>823</v>
      </c>
    </row>
    <row r="720">
      <c r="A720" s="6" t="s">
        <v>3155</v>
      </c>
      <c r="B720" s="6" t="s">
        <v>552</v>
      </c>
      <c r="C720" s="6" t="s">
        <v>3198</v>
      </c>
      <c r="D720" s="7" t="s">
        <v>3199</v>
      </c>
      <c r="E720" s="8" t="s">
        <v>3200</v>
      </c>
      <c r="F720" s="9" t="s">
        <v>3201</v>
      </c>
      <c r="G720" s="24" t="s">
        <v>80</v>
      </c>
      <c r="H720" s="25"/>
      <c r="I720" s="25"/>
      <c r="J720" s="25"/>
      <c r="K720" s="25"/>
      <c r="L720" s="25"/>
      <c r="M720" s="11" t="s">
        <v>823</v>
      </c>
    </row>
    <row r="721">
      <c r="A721" s="6" t="s">
        <v>3155</v>
      </c>
      <c r="B721" s="6" t="s">
        <v>3202</v>
      </c>
      <c r="C721" s="6" t="s">
        <v>3203</v>
      </c>
      <c r="D721" s="7" t="s">
        <v>3204</v>
      </c>
      <c r="E721" s="8" t="s">
        <v>3205</v>
      </c>
      <c r="F721" s="9" t="s">
        <v>3206</v>
      </c>
      <c r="G721" s="24" t="s">
        <v>80</v>
      </c>
      <c r="H721" s="25"/>
      <c r="I721" s="25"/>
      <c r="J721" s="25"/>
      <c r="K721" s="25"/>
      <c r="L721" s="25"/>
      <c r="M721" s="11" t="s">
        <v>823</v>
      </c>
    </row>
    <row r="722">
      <c r="A722" s="6" t="s">
        <v>3155</v>
      </c>
      <c r="B722" s="6" t="s">
        <v>3207</v>
      </c>
      <c r="C722" s="6" t="s">
        <v>3208</v>
      </c>
      <c r="D722" s="9" t="s">
        <v>26</v>
      </c>
      <c r="E722" s="6" t="s">
        <v>26</v>
      </c>
      <c r="F722" s="9" t="s">
        <v>3209</v>
      </c>
      <c r="G722" s="24" t="s">
        <v>80</v>
      </c>
      <c r="H722" s="25"/>
      <c r="I722" s="25"/>
      <c r="J722" s="25"/>
      <c r="K722" s="25"/>
      <c r="L722" s="25"/>
      <c r="M722" s="11" t="s">
        <v>823</v>
      </c>
    </row>
    <row r="723">
      <c r="A723" s="6" t="s">
        <v>3155</v>
      </c>
      <c r="B723" s="6" t="s">
        <v>3210</v>
      </c>
      <c r="C723" s="6" t="s">
        <v>3211</v>
      </c>
      <c r="D723" s="7" t="s">
        <v>3212</v>
      </c>
      <c r="E723" s="8" t="s">
        <v>3213</v>
      </c>
      <c r="F723" s="9" t="s">
        <v>3214</v>
      </c>
      <c r="G723" s="24" t="s">
        <v>80</v>
      </c>
      <c r="H723" s="25"/>
      <c r="I723" s="25"/>
      <c r="J723" s="25"/>
      <c r="K723" s="25"/>
      <c r="L723" s="25"/>
      <c r="M723" s="11" t="s">
        <v>823</v>
      </c>
    </row>
    <row r="724">
      <c r="A724" s="6" t="s">
        <v>3155</v>
      </c>
      <c r="B724" s="6" t="s">
        <v>3215</v>
      </c>
      <c r="C724" s="6" t="s">
        <v>3216</v>
      </c>
      <c r="D724" s="7" t="s">
        <v>3217</v>
      </c>
      <c r="E724" s="8" t="s">
        <v>3218</v>
      </c>
      <c r="F724" s="9" t="s">
        <v>3219</v>
      </c>
      <c r="G724" s="24" t="s">
        <v>80</v>
      </c>
      <c r="H724" s="25"/>
      <c r="I724" s="25"/>
      <c r="J724" s="25"/>
      <c r="K724" s="25"/>
      <c r="L724" s="25"/>
      <c r="M724" s="11" t="s">
        <v>823</v>
      </c>
    </row>
    <row r="725">
      <c r="A725" s="6" t="s">
        <v>3155</v>
      </c>
      <c r="B725" s="6" t="s">
        <v>3220</v>
      </c>
      <c r="C725" s="6" t="s">
        <v>3221</v>
      </c>
      <c r="D725" s="7" t="s">
        <v>3222</v>
      </c>
      <c r="E725" s="6" t="s">
        <v>26</v>
      </c>
      <c r="F725" s="9" t="s">
        <v>3223</v>
      </c>
      <c r="G725" s="24" t="s">
        <v>80</v>
      </c>
      <c r="H725" s="25"/>
      <c r="I725" s="25"/>
      <c r="J725" s="25"/>
      <c r="K725" s="25"/>
      <c r="L725" s="25"/>
      <c r="M725" s="11" t="s">
        <v>823</v>
      </c>
    </row>
    <row r="726">
      <c r="A726" s="6" t="s">
        <v>3155</v>
      </c>
      <c r="B726" s="6" t="s">
        <v>3224</v>
      </c>
      <c r="C726" s="6" t="s">
        <v>3225</v>
      </c>
      <c r="D726" s="7" t="s">
        <v>3226</v>
      </c>
      <c r="E726" s="6" t="s">
        <v>26</v>
      </c>
      <c r="F726" s="9" t="s">
        <v>3227</v>
      </c>
      <c r="G726" s="24" t="s">
        <v>80</v>
      </c>
      <c r="H726" s="25"/>
      <c r="I726" s="25"/>
      <c r="J726" s="25"/>
      <c r="K726" s="25"/>
      <c r="L726" s="25"/>
      <c r="M726" s="11" t="s">
        <v>823</v>
      </c>
    </row>
    <row r="727">
      <c r="A727" s="6" t="s">
        <v>3155</v>
      </c>
      <c r="B727" s="6" t="s">
        <v>3228</v>
      </c>
      <c r="C727" s="6" t="s">
        <v>3229</v>
      </c>
      <c r="D727" s="9" t="s">
        <v>26</v>
      </c>
      <c r="E727" s="8" t="s">
        <v>3230</v>
      </c>
      <c r="F727" s="9" t="s">
        <v>3231</v>
      </c>
      <c r="G727" s="24" t="s">
        <v>80</v>
      </c>
      <c r="H727" s="25"/>
      <c r="I727" s="25"/>
      <c r="J727" s="25"/>
      <c r="K727" s="25"/>
      <c r="L727" s="25"/>
      <c r="M727" s="11" t="s">
        <v>823</v>
      </c>
    </row>
    <row r="728">
      <c r="A728" s="6" t="s">
        <v>3155</v>
      </c>
      <c r="B728" s="6" t="s">
        <v>3232</v>
      </c>
      <c r="C728" s="6" t="s">
        <v>3233</v>
      </c>
      <c r="D728" s="7" t="s">
        <v>3234</v>
      </c>
      <c r="E728" s="8" t="s">
        <v>3235</v>
      </c>
      <c r="F728" s="9" t="s">
        <v>3236</v>
      </c>
      <c r="G728" s="24" t="s">
        <v>80</v>
      </c>
      <c r="H728" s="25"/>
      <c r="I728" s="25"/>
      <c r="J728" s="25"/>
      <c r="K728" s="25"/>
      <c r="L728" s="25"/>
      <c r="M728" s="11" t="s">
        <v>823</v>
      </c>
    </row>
    <row r="729">
      <c r="A729" s="6" t="s">
        <v>3155</v>
      </c>
      <c r="B729" s="6" t="s">
        <v>3237</v>
      </c>
      <c r="C729" s="6" t="s">
        <v>3238</v>
      </c>
      <c r="D729" s="7" t="s">
        <v>3239</v>
      </c>
      <c r="E729" s="8" t="s">
        <v>3240</v>
      </c>
      <c r="F729" s="9" t="s">
        <v>3241</v>
      </c>
      <c r="G729" s="24" t="s">
        <v>80</v>
      </c>
      <c r="H729" s="25"/>
      <c r="I729" s="25"/>
      <c r="J729" s="25"/>
      <c r="K729" s="25"/>
      <c r="L729" s="25"/>
      <c r="M729" s="11" t="s">
        <v>823</v>
      </c>
    </row>
    <row r="730">
      <c r="A730" s="6" t="s">
        <v>3155</v>
      </c>
      <c r="B730" s="6" t="s">
        <v>3242</v>
      </c>
      <c r="C730" s="6" t="s">
        <v>26</v>
      </c>
      <c r="D730" s="7" t="s">
        <v>3243</v>
      </c>
      <c r="E730" s="8" t="s">
        <v>3244</v>
      </c>
      <c r="F730" s="9" t="s">
        <v>3245</v>
      </c>
      <c r="G730" s="24" t="s">
        <v>80</v>
      </c>
      <c r="H730" s="25"/>
      <c r="I730" s="25"/>
      <c r="J730" s="25"/>
      <c r="K730" s="25"/>
      <c r="L730" s="25"/>
      <c r="M730" s="11" t="s">
        <v>823</v>
      </c>
    </row>
    <row r="731">
      <c r="A731" s="6" t="s">
        <v>3155</v>
      </c>
      <c r="B731" s="6" t="s">
        <v>3246</v>
      </c>
      <c r="C731" s="6" t="s">
        <v>3247</v>
      </c>
      <c r="D731" s="9" t="s">
        <v>26</v>
      </c>
      <c r="E731" s="8" t="s">
        <v>3248</v>
      </c>
      <c r="F731" s="9" t="s">
        <v>3249</v>
      </c>
      <c r="G731" s="24" t="s">
        <v>80</v>
      </c>
      <c r="H731" s="25"/>
      <c r="I731" s="25"/>
      <c r="J731" s="25"/>
      <c r="K731" s="25"/>
      <c r="L731" s="25"/>
      <c r="M731" s="11" t="s">
        <v>823</v>
      </c>
    </row>
    <row r="732">
      <c r="A732" s="6" t="s">
        <v>3155</v>
      </c>
      <c r="B732" s="6" t="s">
        <v>3250</v>
      </c>
      <c r="C732" s="6" t="s">
        <v>3251</v>
      </c>
      <c r="D732" s="9" t="s">
        <v>26</v>
      </c>
      <c r="E732" s="6" t="s">
        <v>26</v>
      </c>
      <c r="F732" s="9" t="s">
        <v>3252</v>
      </c>
      <c r="G732" s="24" t="s">
        <v>80</v>
      </c>
      <c r="H732" s="25"/>
      <c r="I732" s="25"/>
      <c r="J732" s="25"/>
      <c r="K732" s="25"/>
      <c r="L732" s="25"/>
      <c r="M732" s="11" t="s">
        <v>823</v>
      </c>
    </row>
    <row r="733">
      <c r="A733" s="6" t="s">
        <v>3253</v>
      </c>
      <c r="B733" s="6" t="s">
        <v>3254</v>
      </c>
      <c r="C733" s="6" t="s">
        <v>3255</v>
      </c>
      <c r="D733" s="7" t="s">
        <v>3256</v>
      </c>
      <c r="E733" s="8" t="s">
        <v>3257</v>
      </c>
      <c r="F733" s="9" t="s">
        <v>3258</v>
      </c>
      <c r="G733" s="24" t="s">
        <v>80</v>
      </c>
      <c r="H733" s="25"/>
      <c r="I733" s="25"/>
      <c r="J733" s="25"/>
      <c r="K733" s="25"/>
      <c r="L733" s="25"/>
      <c r="M733" s="11" t="s">
        <v>823</v>
      </c>
    </row>
    <row r="734">
      <c r="A734" s="6" t="s">
        <v>3253</v>
      </c>
      <c r="B734" s="6" t="s">
        <v>1593</v>
      </c>
      <c r="C734" s="6" t="s">
        <v>3259</v>
      </c>
      <c r="D734" s="9" t="s">
        <v>26</v>
      </c>
      <c r="E734" s="8" t="s">
        <v>3260</v>
      </c>
      <c r="F734" s="9" t="s">
        <v>3261</v>
      </c>
      <c r="G734" s="24" t="s">
        <v>80</v>
      </c>
      <c r="H734" s="25"/>
      <c r="I734" s="25"/>
      <c r="J734" s="25"/>
      <c r="K734" s="25"/>
      <c r="L734" s="25"/>
      <c r="M734" s="11" t="s">
        <v>823</v>
      </c>
    </row>
    <row r="735">
      <c r="A735" s="6" t="s">
        <v>3253</v>
      </c>
      <c r="B735" s="6" t="s">
        <v>3262</v>
      </c>
      <c r="C735" s="6" t="s">
        <v>3263</v>
      </c>
      <c r="D735" s="7" t="s">
        <v>3264</v>
      </c>
      <c r="E735" s="8" t="s">
        <v>3265</v>
      </c>
      <c r="F735" s="9" t="s">
        <v>3266</v>
      </c>
      <c r="G735" s="24" t="s">
        <v>80</v>
      </c>
      <c r="H735" s="25"/>
      <c r="I735" s="25"/>
      <c r="J735" s="25"/>
      <c r="K735" s="25"/>
      <c r="L735" s="25"/>
      <c r="M735" s="11" t="s">
        <v>823</v>
      </c>
    </row>
    <row r="736">
      <c r="A736" s="6" t="s">
        <v>3253</v>
      </c>
      <c r="B736" s="6" t="s">
        <v>3267</v>
      </c>
      <c r="C736" s="6" t="s">
        <v>3268</v>
      </c>
      <c r="D736" s="7" t="s">
        <v>3269</v>
      </c>
      <c r="E736" s="8" t="s">
        <v>3270</v>
      </c>
      <c r="F736" s="9" t="s">
        <v>3271</v>
      </c>
      <c r="G736" s="24" t="s">
        <v>80</v>
      </c>
      <c r="H736" s="25"/>
      <c r="I736" s="25"/>
      <c r="J736" s="25"/>
      <c r="K736" s="25"/>
      <c r="L736" s="25"/>
      <c r="M736" s="11" t="s">
        <v>823</v>
      </c>
    </row>
    <row r="737">
      <c r="A737" s="6" t="s">
        <v>3253</v>
      </c>
      <c r="B737" s="6" t="s">
        <v>3272</v>
      </c>
      <c r="C737" s="6" t="s">
        <v>3273</v>
      </c>
      <c r="D737" s="7" t="s">
        <v>3274</v>
      </c>
      <c r="E737" s="8" t="s">
        <v>3275</v>
      </c>
      <c r="F737" s="9" t="s">
        <v>3276</v>
      </c>
      <c r="G737" s="24" t="s">
        <v>80</v>
      </c>
      <c r="H737" s="25"/>
      <c r="I737" s="25"/>
      <c r="J737" s="25"/>
      <c r="K737" s="25"/>
      <c r="L737" s="25"/>
      <c r="M737" s="11" t="s">
        <v>823</v>
      </c>
    </row>
    <row r="738">
      <c r="A738" s="6" t="s">
        <v>3253</v>
      </c>
      <c r="B738" s="6" t="s">
        <v>3277</v>
      </c>
      <c r="C738" s="6" t="s">
        <v>3278</v>
      </c>
      <c r="D738" s="7" t="s">
        <v>3279</v>
      </c>
      <c r="E738" s="8" t="s">
        <v>3280</v>
      </c>
      <c r="F738" s="9" t="s">
        <v>3281</v>
      </c>
      <c r="G738" s="24" t="s">
        <v>80</v>
      </c>
      <c r="H738" s="25"/>
      <c r="I738" s="25"/>
      <c r="J738" s="25"/>
      <c r="K738" s="25"/>
      <c r="L738" s="25"/>
      <c r="M738" s="11" t="s">
        <v>823</v>
      </c>
    </row>
    <row r="739">
      <c r="A739" s="6" t="s">
        <v>3253</v>
      </c>
      <c r="B739" s="6" t="s">
        <v>3282</v>
      </c>
      <c r="C739" s="6" t="s">
        <v>3283</v>
      </c>
      <c r="D739" s="7" t="s">
        <v>3284</v>
      </c>
      <c r="E739" s="8" t="s">
        <v>3285</v>
      </c>
      <c r="F739" s="9" t="s">
        <v>26</v>
      </c>
      <c r="G739" s="24" t="s">
        <v>80</v>
      </c>
      <c r="H739" s="25"/>
      <c r="I739" s="25"/>
      <c r="J739" s="25"/>
      <c r="K739" s="25"/>
      <c r="L739" s="25"/>
      <c r="M739" s="11" t="s">
        <v>823</v>
      </c>
    </row>
    <row r="740">
      <c r="A740" s="6" t="s">
        <v>3253</v>
      </c>
      <c r="B740" s="6" t="s">
        <v>3286</v>
      </c>
      <c r="C740" s="6" t="s">
        <v>3287</v>
      </c>
      <c r="D740" s="7" t="s">
        <v>3288</v>
      </c>
      <c r="E740" s="8" t="s">
        <v>3289</v>
      </c>
      <c r="F740" s="9" t="s">
        <v>3290</v>
      </c>
      <c r="G740" s="24" t="s">
        <v>80</v>
      </c>
      <c r="H740" s="25"/>
      <c r="I740" s="25"/>
      <c r="J740" s="25"/>
      <c r="K740" s="25"/>
      <c r="L740" s="25"/>
      <c r="M740" s="11" t="s">
        <v>823</v>
      </c>
    </row>
    <row r="741">
      <c r="A741" s="6" t="s">
        <v>3253</v>
      </c>
      <c r="B741" s="6" t="s">
        <v>3291</v>
      </c>
      <c r="C741" s="6" t="s">
        <v>3292</v>
      </c>
      <c r="D741" s="7" t="s">
        <v>3293</v>
      </c>
      <c r="E741" s="8" t="s">
        <v>3294</v>
      </c>
      <c r="F741" s="9" t="s">
        <v>3295</v>
      </c>
      <c r="G741" s="24" t="s">
        <v>80</v>
      </c>
      <c r="H741" s="25"/>
      <c r="I741" s="25"/>
      <c r="J741" s="25"/>
      <c r="K741" s="25"/>
      <c r="L741" s="25"/>
      <c r="M741" s="11" t="s">
        <v>823</v>
      </c>
    </row>
    <row r="742">
      <c r="A742" s="6" t="s">
        <v>3253</v>
      </c>
      <c r="B742" s="6" t="s">
        <v>3296</v>
      </c>
      <c r="C742" s="6" t="s">
        <v>3297</v>
      </c>
      <c r="D742" s="7" t="s">
        <v>3298</v>
      </c>
      <c r="E742" s="8" t="s">
        <v>3299</v>
      </c>
      <c r="F742" s="9" t="s">
        <v>3300</v>
      </c>
      <c r="G742" s="24" t="s">
        <v>80</v>
      </c>
      <c r="H742" s="25"/>
      <c r="I742" s="25"/>
      <c r="J742" s="25"/>
      <c r="K742" s="25"/>
      <c r="L742" s="25"/>
      <c r="M742" s="11" t="s">
        <v>823</v>
      </c>
    </row>
    <row r="743">
      <c r="A743" s="6" t="s">
        <v>3253</v>
      </c>
      <c r="B743" s="6" t="s">
        <v>3301</v>
      </c>
      <c r="C743" s="6" t="s">
        <v>3302</v>
      </c>
      <c r="D743" s="7" t="s">
        <v>3303</v>
      </c>
      <c r="E743" s="8" t="s">
        <v>3304</v>
      </c>
      <c r="F743" s="9" t="s">
        <v>26</v>
      </c>
      <c r="G743" s="24" t="s">
        <v>80</v>
      </c>
      <c r="H743" s="25"/>
      <c r="I743" s="25"/>
      <c r="J743" s="25"/>
      <c r="K743" s="25"/>
      <c r="L743" s="25"/>
      <c r="M743" s="11" t="s">
        <v>823</v>
      </c>
    </row>
    <row r="744">
      <c r="A744" s="6" t="s">
        <v>3253</v>
      </c>
      <c r="B744" s="6" t="s">
        <v>3305</v>
      </c>
      <c r="C744" s="6" t="s">
        <v>3306</v>
      </c>
      <c r="D744" s="7" t="s">
        <v>3307</v>
      </c>
      <c r="E744" s="8" t="s">
        <v>3308</v>
      </c>
      <c r="F744" s="9" t="s">
        <v>3309</v>
      </c>
      <c r="G744" s="24" t="s">
        <v>80</v>
      </c>
      <c r="H744" s="25"/>
      <c r="I744" s="25"/>
      <c r="J744" s="25"/>
      <c r="K744" s="25"/>
      <c r="L744" s="25"/>
      <c r="M744" s="11" t="s">
        <v>823</v>
      </c>
    </row>
    <row r="745">
      <c r="A745" s="6" t="s">
        <v>3253</v>
      </c>
      <c r="B745" s="6" t="s">
        <v>3310</v>
      </c>
      <c r="C745" s="6" t="s">
        <v>3311</v>
      </c>
      <c r="D745" s="7" t="s">
        <v>3312</v>
      </c>
      <c r="E745" s="8" t="s">
        <v>3313</v>
      </c>
      <c r="F745" s="9" t="s">
        <v>3314</v>
      </c>
      <c r="G745" s="24" t="s">
        <v>80</v>
      </c>
      <c r="H745" s="25"/>
      <c r="I745" s="25"/>
      <c r="J745" s="25"/>
      <c r="K745" s="25"/>
      <c r="L745" s="25"/>
      <c r="M745" s="11" t="s">
        <v>823</v>
      </c>
    </row>
    <row r="746">
      <c r="A746" s="6" t="s">
        <v>3253</v>
      </c>
      <c r="B746" s="6" t="s">
        <v>3315</v>
      </c>
      <c r="C746" s="6" t="s">
        <v>3316</v>
      </c>
      <c r="D746" s="7" t="s">
        <v>3317</v>
      </c>
      <c r="E746" s="8" t="s">
        <v>3318</v>
      </c>
      <c r="F746" s="9" t="s">
        <v>3319</v>
      </c>
      <c r="G746" s="24" t="s">
        <v>80</v>
      </c>
      <c r="H746" s="25"/>
      <c r="I746" s="25"/>
      <c r="J746" s="25"/>
      <c r="K746" s="25"/>
      <c r="L746" s="25"/>
      <c r="M746" s="11" t="s">
        <v>823</v>
      </c>
    </row>
    <row r="747">
      <c r="A747" s="6" t="s">
        <v>3253</v>
      </c>
      <c r="B747" s="6" t="s">
        <v>3320</v>
      </c>
      <c r="C747" s="6" t="s">
        <v>3321</v>
      </c>
      <c r="D747" s="7" t="s">
        <v>3322</v>
      </c>
      <c r="E747" s="8" t="s">
        <v>3323</v>
      </c>
      <c r="F747" s="9" t="s">
        <v>3324</v>
      </c>
      <c r="G747" s="24" t="s">
        <v>80</v>
      </c>
      <c r="H747" s="25"/>
      <c r="I747" s="25"/>
      <c r="J747" s="25"/>
      <c r="K747" s="25"/>
      <c r="L747" s="25"/>
      <c r="M747" s="11" t="s">
        <v>823</v>
      </c>
    </row>
    <row r="748">
      <c r="A748" s="6" t="s">
        <v>3253</v>
      </c>
      <c r="B748" s="6" t="s">
        <v>3325</v>
      </c>
      <c r="C748" s="6" t="s">
        <v>3326</v>
      </c>
      <c r="D748" s="9" t="s">
        <v>26</v>
      </c>
      <c r="E748" s="6" t="s">
        <v>26</v>
      </c>
      <c r="F748" s="9" t="s">
        <v>3327</v>
      </c>
      <c r="G748" s="24" t="s">
        <v>80</v>
      </c>
      <c r="H748" s="25"/>
      <c r="I748" s="25"/>
      <c r="J748" s="25"/>
      <c r="K748" s="25"/>
      <c r="L748" s="25"/>
      <c r="M748" s="11" t="s">
        <v>823</v>
      </c>
    </row>
    <row r="749">
      <c r="A749" s="6" t="s">
        <v>3253</v>
      </c>
      <c r="B749" s="6" t="s">
        <v>3328</v>
      </c>
      <c r="C749" s="6" t="s">
        <v>3329</v>
      </c>
      <c r="D749" s="7" t="s">
        <v>3330</v>
      </c>
      <c r="E749" s="8" t="s">
        <v>3331</v>
      </c>
      <c r="F749" s="9" t="s">
        <v>3332</v>
      </c>
      <c r="G749" s="24" t="s">
        <v>80</v>
      </c>
      <c r="H749" s="25"/>
      <c r="I749" s="25"/>
      <c r="J749" s="25"/>
      <c r="K749" s="25"/>
      <c r="L749" s="25"/>
      <c r="M749" s="11" t="s">
        <v>823</v>
      </c>
    </row>
    <row r="750">
      <c r="A750" s="6" t="s">
        <v>3333</v>
      </c>
      <c r="B750" s="6" t="s">
        <v>3334</v>
      </c>
      <c r="C750" s="6" t="s">
        <v>3335</v>
      </c>
      <c r="D750" s="7" t="s">
        <v>3336</v>
      </c>
      <c r="E750" s="8" t="s">
        <v>3337</v>
      </c>
      <c r="F750" s="9" t="s">
        <v>3338</v>
      </c>
      <c r="G750" s="24" t="s">
        <v>80</v>
      </c>
      <c r="H750" s="25"/>
      <c r="I750" s="25"/>
      <c r="J750" s="25"/>
      <c r="K750" s="25"/>
      <c r="L750" s="25"/>
      <c r="M750" s="11" t="s">
        <v>823</v>
      </c>
    </row>
    <row r="751">
      <c r="A751" s="6" t="s">
        <v>3333</v>
      </c>
      <c r="B751" s="6" t="s">
        <v>3339</v>
      </c>
      <c r="C751" s="6" t="s">
        <v>26</v>
      </c>
      <c r="D751" s="9" t="s">
        <v>26</v>
      </c>
      <c r="E751" s="6" t="s">
        <v>26</v>
      </c>
      <c r="F751" s="9" t="s">
        <v>3340</v>
      </c>
      <c r="G751" s="24" t="s">
        <v>80</v>
      </c>
      <c r="H751" s="25"/>
      <c r="I751" s="25"/>
      <c r="J751" s="25"/>
      <c r="K751" s="25"/>
      <c r="L751" s="25"/>
      <c r="M751" s="11" t="s">
        <v>823</v>
      </c>
    </row>
    <row r="752">
      <c r="A752" s="6" t="s">
        <v>3333</v>
      </c>
      <c r="B752" s="6" t="s">
        <v>3341</v>
      </c>
      <c r="C752" s="6" t="s">
        <v>3342</v>
      </c>
      <c r="D752" s="9" t="s">
        <v>26</v>
      </c>
      <c r="E752" s="8" t="s">
        <v>3343</v>
      </c>
      <c r="F752" s="9" t="s">
        <v>3344</v>
      </c>
      <c r="G752" s="24" t="s">
        <v>80</v>
      </c>
      <c r="H752" s="25"/>
      <c r="I752" s="25"/>
      <c r="J752" s="25"/>
      <c r="K752" s="25"/>
      <c r="L752" s="25"/>
      <c r="M752" s="11" t="s">
        <v>823</v>
      </c>
    </row>
    <row r="753">
      <c r="A753" s="6" t="s">
        <v>3333</v>
      </c>
      <c r="B753" s="6" t="s">
        <v>3345</v>
      </c>
      <c r="C753" s="6" t="s">
        <v>3346</v>
      </c>
      <c r="D753" s="7" t="s">
        <v>3347</v>
      </c>
      <c r="E753" s="8" t="s">
        <v>3348</v>
      </c>
      <c r="F753" s="9" t="s">
        <v>3349</v>
      </c>
      <c r="G753" s="24" t="s">
        <v>80</v>
      </c>
      <c r="H753" s="25"/>
      <c r="I753" s="25"/>
      <c r="J753" s="25"/>
      <c r="K753" s="25"/>
      <c r="L753" s="25"/>
      <c r="M753" s="11" t="s">
        <v>823</v>
      </c>
    </row>
    <row r="754">
      <c r="A754" s="6" t="s">
        <v>3333</v>
      </c>
      <c r="B754" s="6" t="s">
        <v>3350</v>
      </c>
      <c r="C754" s="6" t="s">
        <v>3351</v>
      </c>
      <c r="D754" s="7" t="s">
        <v>3352</v>
      </c>
      <c r="E754" s="8" t="s">
        <v>3353</v>
      </c>
      <c r="F754" s="9" t="s">
        <v>3354</v>
      </c>
      <c r="G754" s="24" t="s">
        <v>80</v>
      </c>
      <c r="H754" s="25"/>
      <c r="I754" s="25"/>
      <c r="J754" s="25"/>
      <c r="K754" s="25"/>
      <c r="L754" s="25"/>
      <c r="M754" s="11" t="s">
        <v>823</v>
      </c>
    </row>
    <row r="755">
      <c r="A755" s="6" t="s">
        <v>3333</v>
      </c>
      <c r="B755" s="6" t="s">
        <v>3355</v>
      </c>
      <c r="C755" s="6" t="s">
        <v>3356</v>
      </c>
      <c r="D755" s="9" t="s">
        <v>26</v>
      </c>
      <c r="E755" s="8" t="s">
        <v>3357</v>
      </c>
      <c r="F755" s="9" t="s">
        <v>3358</v>
      </c>
      <c r="G755" s="24" t="s">
        <v>80</v>
      </c>
      <c r="H755" s="25"/>
      <c r="I755" s="25"/>
      <c r="J755" s="25"/>
      <c r="K755" s="25"/>
      <c r="L755" s="25"/>
      <c r="M755" s="11" t="s">
        <v>823</v>
      </c>
    </row>
    <row r="756">
      <c r="A756" s="6" t="s">
        <v>3333</v>
      </c>
      <c r="B756" s="6" t="s">
        <v>3359</v>
      </c>
      <c r="C756" s="6" t="s">
        <v>3360</v>
      </c>
      <c r="D756" s="9" t="s">
        <v>26</v>
      </c>
      <c r="E756" s="8" t="s">
        <v>3361</v>
      </c>
      <c r="F756" s="9" t="s">
        <v>3362</v>
      </c>
      <c r="G756" s="24" t="s">
        <v>80</v>
      </c>
      <c r="H756" s="25"/>
      <c r="I756" s="25"/>
      <c r="J756" s="25"/>
      <c r="K756" s="25"/>
      <c r="L756" s="25"/>
      <c r="M756" s="11" t="s">
        <v>823</v>
      </c>
    </row>
    <row r="757">
      <c r="A757" s="6" t="s">
        <v>3333</v>
      </c>
      <c r="B757" s="6" t="s">
        <v>3363</v>
      </c>
      <c r="C757" s="6" t="s">
        <v>3364</v>
      </c>
      <c r="D757" s="7" t="s">
        <v>3365</v>
      </c>
      <c r="E757" s="8" t="s">
        <v>3366</v>
      </c>
      <c r="F757" s="9" t="s">
        <v>3367</v>
      </c>
      <c r="G757" s="24" t="s">
        <v>80</v>
      </c>
      <c r="H757" s="25"/>
      <c r="I757" s="25"/>
      <c r="J757" s="25"/>
      <c r="K757" s="25"/>
      <c r="L757" s="25"/>
      <c r="M757" s="11" t="s">
        <v>823</v>
      </c>
    </row>
    <row r="758">
      <c r="A758" s="6" t="s">
        <v>3333</v>
      </c>
      <c r="B758" s="6" t="s">
        <v>3368</v>
      </c>
      <c r="C758" s="6" t="s">
        <v>3369</v>
      </c>
      <c r="D758" s="7" t="s">
        <v>3370</v>
      </c>
      <c r="E758" s="8" t="s">
        <v>3371</v>
      </c>
      <c r="F758" s="9" t="s">
        <v>26</v>
      </c>
      <c r="G758" s="24" t="s">
        <v>80</v>
      </c>
      <c r="H758" s="25"/>
      <c r="I758" s="25"/>
      <c r="J758" s="25"/>
      <c r="K758" s="25"/>
      <c r="L758" s="25"/>
      <c r="M758" s="11" t="s">
        <v>823</v>
      </c>
    </row>
    <row r="759">
      <c r="A759" s="6" t="s">
        <v>3333</v>
      </c>
      <c r="B759" s="6" t="s">
        <v>3372</v>
      </c>
      <c r="C759" s="6" t="s">
        <v>3373</v>
      </c>
      <c r="D759" s="9" t="s">
        <v>26</v>
      </c>
      <c r="E759" s="8" t="s">
        <v>3374</v>
      </c>
      <c r="F759" s="9" t="s">
        <v>3375</v>
      </c>
      <c r="G759" s="24" t="s">
        <v>80</v>
      </c>
      <c r="H759" s="25"/>
      <c r="I759" s="25"/>
      <c r="J759" s="25"/>
      <c r="K759" s="25"/>
      <c r="L759" s="25"/>
      <c r="M759" s="11" t="s">
        <v>823</v>
      </c>
    </row>
    <row r="760">
      <c r="A760" s="6" t="s">
        <v>3333</v>
      </c>
      <c r="B760" s="6" t="s">
        <v>3376</v>
      </c>
      <c r="C760" s="6" t="s">
        <v>3377</v>
      </c>
      <c r="D760" s="9" t="s">
        <v>26</v>
      </c>
      <c r="E760" s="8" t="s">
        <v>3378</v>
      </c>
      <c r="F760" s="9" t="s">
        <v>3379</v>
      </c>
      <c r="G760" s="24" t="s">
        <v>80</v>
      </c>
      <c r="H760" s="25"/>
      <c r="I760" s="25"/>
      <c r="J760" s="25"/>
      <c r="K760" s="25"/>
      <c r="L760" s="25"/>
      <c r="M760" s="11" t="s">
        <v>823</v>
      </c>
    </row>
    <row r="761">
      <c r="A761" s="6" t="s">
        <v>3333</v>
      </c>
      <c r="B761" s="6" t="s">
        <v>3380</v>
      </c>
      <c r="C761" s="6" t="s">
        <v>3381</v>
      </c>
      <c r="D761" s="7" t="s">
        <v>3382</v>
      </c>
      <c r="E761" s="8" t="s">
        <v>3383</v>
      </c>
      <c r="F761" s="9" t="s">
        <v>3384</v>
      </c>
      <c r="G761" s="24" t="s">
        <v>80</v>
      </c>
      <c r="H761" s="25"/>
      <c r="I761" s="25"/>
      <c r="J761" s="25"/>
      <c r="K761" s="25"/>
      <c r="L761" s="25"/>
      <c r="M761" s="11" t="s">
        <v>823</v>
      </c>
    </row>
    <row r="762">
      <c r="A762" s="6" t="s">
        <v>3385</v>
      </c>
      <c r="B762" s="6" t="s">
        <v>3386</v>
      </c>
      <c r="C762" s="6" t="s">
        <v>3387</v>
      </c>
      <c r="D762" s="7" t="s">
        <v>3388</v>
      </c>
      <c r="E762" s="6" t="s">
        <v>26</v>
      </c>
      <c r="F762" s="9" t="s">
        <v>3389</v>
      </c>
      <c r="G762" s="24" t="s">
        <v>80</v>
      </c>
      <c r="H762" s="25"/>
      <c r="I762" s="25"/>
      <c r="J762" s="25"/>
      <c r="K762" s="25"/>
      <c r="L762" s="25"/>
      <c r="M762" s="11" t="s">
        <v>823</v>
      </c>
    </row>
    <row r="763">
      <c r="A763" s="6" t="s">
        <v>3385</v>
      </c>
      <c r="B763" s="6" t="s">
        <v>3390</v>
      </c>
      <c r="C763" s="6" t="s">
        <v>3391</v>
      </c>
      <c r="D763" s="9" t="s">
        <v>26</v>
      </c>
      <c r="E763" s="6" t="s">
        <v>26</v>
      </c>
      <c r="F763" s="9" t="s">
        <v>3392</v>
      </c>
      <c r="G763" s="24" t="s">
        <v>80</v>
      </c>
      <c r="H763" s="25"/>
      <c r="I763" s="25"/>
      <c r="J763" s="25"/>
      <c r="K763" s="25"/>
      <c r="L763" s="25"/>
      <c r="M763" s="11" t="s">
        <v>823</v>
      </c>
    </row>
    <row r="764">
      <c r="A764" s="6" t="s">
        <v>3385</v>
      </c>
      <c r="B764" s="6" t="s">
        <v>3393</v>
      </c>
      <c r="C764" s="6" t="s">
        <v>26</v>
      </c>
      <c r="D764" s="7" t="s">
        <v>3394</v>
      </c>
      <c r="E764" s="8" t="s">
        <v>3395</v>
      </c>
      <c r="F764" s="9" t="s">
        <v>3396</v>
      </c>
      <c r="G764" s="24" t="s">
        <v>80</v>
      </c>
      <c r="H764" s="25"/>
      <c r="I764" s="25"/>
      <c r="J764" s="25"/>
      <c r="K764" s="25"/>
      <c r="L764" s="25"/>
      <c r="M764" s="11" t="s">
        <v>823</v>
      </c>
    </row>
    <row r="765">
      <c r="A765" s="6" t="s">
        <v>3385</v>
      </c>
      <c r="B765" s="6" t="s">
        <v>3397</v>
      </c>
      <c r="C765" s="6" t="s">
        <v>3398</v>
      </c>
      <c r="D765" s="9" t="s">
        <v>26</v>
      </c>
      <c r="E765" s="6" t="s">
        <v>26</v>
      </c>
      <c r="F765" s="9" t="s">
        <v>3399</v>
      </c>
      <c r="G765" s="24" t="s">
        <v>80</v>
      </c>
      <c r="H765" s="25"/>
      <c r="I765" s="25"/>
      <c r="J765" s="25"/>
      <c r="K765" s="25"/>
      <c r="L765" s="25"/>
      <c r="M765" s="11" t="s">
        <v>823</v>
      </c>
    </row>
    <row r="766">
      <c r="A766" s="6" t="s">
        <v>3385</v>
      </c>
      <c r="B766" s="6" t="s">
        <v>3400</v>
      </c>
      <c r="C766" s="6" t="s">
        <v>3401</v>
      </c>
      <c r="D766" s="9" t="s">
        <v>26</v>
      </c>
      <c r="E766" s="8" t="s">
        <v>3402</v>
      </c>
      <c r="F766" s="9" t="s">
        <v>3403</v>
      </c>
      <c r="G766" s="24" t="s">
        <v>80</v>
      </c>
      <c r="H766" s="25"/>
      <c r="I766" s="25"/>
      <c r="J766" s="25"/>
      <c r="K766" s="25"/>
      <c r="L766" s="25"/>
      <c r="M766" s="11" t="s">
        <v>823</v>
      </c>
    </row>
    <row r="767">
      <c r="A767" s="6" t="s">
        <v>3385</v>
      </c>
      <c r="B767" s="6" t="s">
        <v>3404</v>
      </c>
      <c r="C767" s="6" t="s">
        <v>3405</v>
      </c>
      <c r="D767" s="7" t="s">
        <v>3406</v>
      </c>
      <c r="E767" s="8" t="s">
        <v>3407</v>
      </c>
      <c r="F767" s="9" t="s">
        <v>3408</v>
      </c>
      <c r="G767" s="24" t="s">
        <v>80</v>
      </c>
      <c r="H767" s="25"/>
      <c r="I767" s="25"/>
      <c r="J767" s="25"/>
      <c r="K767" s="25"/>
      <c r="L767" s="25"/>
      <c r="M767" s="11" t="s">
        <v>823</v>
      </c>
    </row>
    <row r="768">
      <c r="A768" s="6" t="s">
        <v>3385</v>
      </c>
      <c r="B768" s="6" t="s">
        <v>3409</v>
      </c>
      <c r="C768" s="6" t="s">
        <v>3410</v>
      </c>
      <c r="D768" s="7" t="s">
        <v>3411</v>
      </c>
      <c r="E768" s="8" t="s">
        <v>3412</v>
      </c>
      <c r="F768" s="9" t="s">
        <v>3413</v>
      </c>
      <c r="G768" s="24" t="s">
        <v>80</v>
      </c>
      <c r="H768" s="25"/>
      <c r="I768" s="25"/>
      <c r="J768" s="25"/>
      <c r="K768" s="25"/>
      <c r="L768" s="25"/>
      <c r="M768" s="11" t="s">
        <v>823</v>
      </c>
    </row>
    <row r="769">
      <c r="A769" s="6" t="s">
        <v>3385</v>
      </c>
      <c r="B769" s="6" t="s">
        <v>3414</v>
      </c>
      <c r="C769" s="6" t="s">
        <v>3415</v>
      </c>
      <c r="D769" s="7" t="s">
        <v>3416</v>
      </c>
      <c r="E769" s="8" t="s">
        <v>3417</v>
      </c>
      <c r="F769" s="9" t="s">
        <v>3418</v>
      </c>
      <c r="G769" s="24" t="s">
        <v>80</v>
      </c>
      <c r="H769" s="25"/>
      <c r="I769" s="25"/>
      <c r="J769" s="25"/>
      <c r="K769" s="25"/>
      <c r="L769" s="25"/>
      <c r="M769" s="11" t="s">
        <v>823</v>
      </c>
    </row>
    <row r="770">
      <c r="A770" s="6" t="s">
        <v>3385</v>
      </c>
      <c r="B770" s="6" t="s">
        <v>765</v>
      </c>
      <c r="C770" s="6" t="s">
        <v>3419</v>
      </c>
      <c r="D770" s="9" t="s">
        <v>26</v>
      </c>
      <c r="E770" s="6" t="s">
        <v>26</v>
      </c>
      <c r="F770" s="9" t="s">
        <v>3420</v>
      </c>
      <c r="G770" s="24" t="s">
        <v>80</v>
      </c>
      <c r="H770" s="25"/>
      <c r="I770" s="25"/>
      <c r="J770" s="25"/>
      <c r="K770" s="25"/>
      <c r="L770" s="25"/>
      <c r="M770" s="11" t="s">
        <v>823</v>
      </c>
    </row>
    <row r="771">
      <c r="A771" s="6" t="s">
        <v>3385</v>
      </c>
      <c r="B771" s="6" t="s">
        <v>3421</v>
      </c>
      <c r="C771" s="6" t="s">
        <v>3422</v>
      </c>
      <c r="D771" s="9" t="s">
        <v>26</v>
      </c>
      <c r="E771" s="6" t="s">
        <v>26</v>
      </c>
      <c r="F771" s="9" t="s">
        <v>3423</v>
      </c>
      <c r="G771" s="24" t="s">
        <v>80</v>
      </c>
      <c r="H771" s="25"/>
      <c r="I771" s="25"/>
      <c r="J771" s="25"/>
      <c r="K771" s="25"/>
      <c r="L771" s="25"/>
      <c r="M771" s="11" t="s">
        <v>823</v>
      </c>
    </row>
    <row r="772">
      <c r="A772" s="6" t="s">
        <v>3385</v>
      </c>
      <c r="B772" s="6" t="s">
        <v>3424</v>
      </c>
      <c r="C772" s="6" t="s">
        <v>3425</v>
      </c>
      <c r="D772" s="9" t="s">
        <v>26</v>
      </c>
      <c r="E772" s="6" t="s">
        <v>26</v>
      </c>
      <c r="F772" s="9" t="s">
        <v>3426</v>
      </c>
      <c r="G772" s="24" t="s">
        <v>80</v>
      </c>
      <c r="H772" s="25"/>
      <c r="I772" s="25"/>
      <c r="J772" s="25"/>
      <c r="K772" s="25"/>
      <c r="L772" s="25"/>
      <c r="M772" s="11" t="s">
        <v>823</v>
      </c>
    </row>
    <row r="773">
      <c r="A773" s="6" t="s">
        <v>3385</v>
      </c>
      <c r="B773" s="6" t="s">
        <v>2984</v>
      </c>
      <c r="C773" s="6" t="s">
        <v>3427</v>
      </c>
      <c r="D773" s="9" t="s">
        <v>26</v>
      </c>
      <c r="E773" s="8" t="s">
        <v>3428</v>
      </c>
      <c r="F773" s="9" t="s">
        <v>26</v>
      </c>
      <c r="G773" s="24" t="s">
        <v>80</v>
      </c>
      <c r="H773" s="25"/>
      <c r="I773" s="25"/>
      <c r="J773" s="25"/>
      <c r="K773" s="25"/>
      <c r="L773" s="25"/>
      <c r="M773" s="11" t="s">
        <v>823</v>
      </c>
    </row>
    <row r="774">
      <c r="A774" s="6" t="s">
        <v>3385</v>
      </c>
      <c r="B774" s="6" t="s">
        <v>3429</v>
      </c>
      <c r="C774" s="6" t="s">
        <v>3430</v>
      </c>
      <c r="D774" s="7" t="s">
        <v>3431</v>
      </c>
      <c r="E774" s="8" t="s">
        <v>3432</v>
      </c>
      <c r="F774" s="9" t="s">
        <v>3433</v>
      </c>
      <c r="G774" s="24" t="s">
        <v>80</v>
      </c>
      <c r="H774" s="25"/>
      <c r="I774" s="25"/>
      <c r="J774" s="25"/>
      <c r="K774" s="25"/>
      <c r="L774" s="25"/>
      <c r="M774" s="11" t="s">
        <v>823</v>
      </c>
    </row>
    <row r="775">
      <c r="A775" s="6" t="s">
        <v>3385</v>
      </c>
      <c r="B775" s="6" t="s">
        <v>3434</v>
      </c>
      <c r="C775" s="6" t="s">
        <v>3435</v>
      </c>
      <c r="D775" s="7" t="s">
        <v>3436</v>
      </c>
      <c r="E775" s="8" t="s">
        <v>3437</v>
      </c>
      <c r="F775" s="9" t="s">
        <v>3438</v>
      </c>
      <c r="G775" s="24" t="s">
        <v>80</v>
      </c>
      <c r="H775" s="25"/>
      <c r="I775" s="25"/>
      <c r="J775" s="25"/>
      <c r="K775" s="25"/>
      <c r="L775" s="25"/>
      <c r="M775" s="11" t="s">
        <v>823</v>
      </c>
    </row>
    <row r="776">
      <c r="A776" s="6" t="s">
        <v>3385</v>
      </c>
      <c r="B776" s="6" t="s">
        <v>3439</v>
      </c>
      <c r="C776" s="6" t="s">
        <v>3440</v>
      </c>
      <c r="D776" s="9" t="s">
        <v>26</v>
      </c>
      <c r="E776" s="8" t="s">
        <v>3441</v>
      </c>
      <c r="F776" s="9" t="s">
        <v>3442</v>
      </c>
      <c r="G776" s="24" t="s">
        <v>80</v>
      </c>
      <c r="H776" s="25"/>
      <c r="I776" s="25"/>
      <c r="J776" s="25"/>
      <c r="K776" s="25"/>
      <c r="L776" s="25"/>
      <c r="M776" s="11" t="s">
        <v>823</v>
      </c>
    </row>
    <row r="777">
      <c r="A777" s="6" t="s">
        <v>3385</v>
      </c>
      <c r="B777" s="6" t="s">
        <v>3443</v>
      </c>
      <c r="C777" s="6" t="s">
        <v>3444</v>
      </c>
      <c r="D777" s="7" t="s">
        <v>3445</v>
      </c>
      <c r="E777" s="8" t="s">
        <v>3446</v>
      </c>
      <c r="F777" s="9" t="s">
        <v>3447</v>
      </c>
      <c r="G777" s="24" t="s">
        <v>80</v>
      </c>
      <c r="H777" s="25"/>
      <c r="I777" s="25"/>
      <c r="J777" s="25"/>
      <c r="K777" s="25"/>
      <c r="L777" s="25"/>
      <c r="M777" s="11" t="s">
        <v>823</v>
      </c>
    </row>
    <row r="778">
      <c r="A778" s="6" t="s">
        <v>3385</v>
      </c>
      <c r="B778" s="6" t="s">
        <v>3448</v>
      </c>
      <c r="C778" s="6" t="s">
        <v>3449</v>
      </c>
      <c r="D778" s="7" t="s">
        <v>3450</v>
      </c>
      <c r="E778" s="8" t="s">
        <v>3451</v>
      </c>
      <c r="F778" s="9" t="s">
        <v>3452</v>
      </c>
      <c r="G778" s="24" t="s">
        <v>80</v>
      </c>
      <c r="H778" s="25"/>
      <c r="I778" s="25"/>
      <c r="J778" s="25"/>
      <c r="K778" s="25"/>
      <c r="L778" s="25"/>
      <c r="M778" s="11" t="s">
        <v>823</v>
      </c>
    </row>
    <row r="779">
      <c r="A779" s="6" t="s">
        <v>3385</v>
      </c>
      <c r="B779" s="6" t="s">
        <v>3453</v>
      </c>
      <c r="C779" s="6" t="s">
        <v>26</v>
      </c>
      <c r="D779" s="9" t="s">
        <v>26</v>
      </c>
      <c r="E779" s="6" t="s">
        <v>26</v>
      </c>
      <c r="F779" s="9" t="s">
        <v>26</v>
      </c>
      <c r="G779" s="24" t="s">
        <v>80</v>
      </c>
      <c r="H779" s="25"/>
      <c r="I779" s="25"/>
      <c r="J779" s="25"/>
      <c r="K779" s="25"/>
      <c r="L779" s="25"/>
      <c r="M779" s="11" t="s">
        <v>823</v>
      </c>
    </row>
    <row r="780">
      <c r="A780" s="6" t="s">
        <v>3385</v>
      </c>
      <c r="B780" s="6" t="s">
        <v>3454</v>
      </c>
      <c r="C780" s="6">
        <v>9.174949536E9</v>
      </c>
      <c r="D780" s="9" t="s">
        <v>26</v>
      </c>
      <c r="E780" s="8" t="s">
        <v>3455</v>
      </c>
      <c r="F780" s="9" t="s">
        <v>26</v>
      </c>
      <c r="G780" s="24" t="s">
        <v>80</v>
      </c>
      <c r="H780" s="25"/>
      <c r="I780" s="25"/>
      <c r="J780" s="25"/>
      <c r="K780" s="25"/>
      <c r="L780" s="25"/>
      <c r="M780" s="11" t="s">
        <v>823</v>
      </c>
    </row>
    <row r="781">
      <c r="A781" s="6" t="s">
        <v>3456</v>
      </c>
      <c r="B781" s="6" t="s">
        <v>3457</v>
      </c>
      <c r="C781" s="6" t="s">
        <v>3458</v>
      </c>
      <c r="D781" s="7" t="s">
        <v>3459</v>
      </c>
      <c r="E781" s="8" t="s">
        <v>3460</v>
      </c>
      <c r="F781" s="9" t="s">
        <v>3461</v>
      </c>
      <c r="G781" s="24" t="s">
        <v>80</v>
      </c>
      <c r="H781" s="25"/>
      <c r="I781" s="25"/>
      <c r="J781" s="25"/>
      <c r="K781" s="25"/>
      <c r="L781" s="25"/>
      <c r="M781" s="11" t="s">
        <v>823</v>
      </c>
    </row>
    <row r="782">
      <c r="A782" s="6" t="s">
        <v>3456</v>
      </c>
      <c r="B782" s="6" t="s">
        <v>3462</v>
      </c>
      <c r="C782" s="6" t="s">
        <v>3463</v>
      </c>
      <c r="D782" s="7" t="s">
        <v>3464</v>
      </c>
      <c r="E782" s="8" t="s">
        <v>3465</v>
      </c>
      <c r="F782" s="9" t="s">
        <v>3466</v>
      </c>
      <c r="G782" s="24" t="s">
        <v>80</v>
      </c>
      <c r="H782" s="25"/>
      <c r="I782" s="25"/>
      <c r="J782" s="25"/>
      <c r="K782" s="25"/>
      <c r="L782" s="25"/>
      <c r="M782" s="11" t="s">
        <v>823</v>
      </c>
    </row>
    <row r="783">
      <c r="A783" s="6" t="s">
        <v>3456</v>
      </c>
      <c r="B783" s="6" t="s">
        <v>3467</v>
      </c>
      <c r="C783" s="6" t="s">
        <v>3468</v>
      </c>
      <c r="D783" s="9" t="s">
        <v>26</v>
      </c>
      <c r="E783" s="6" t="s">
        <v>26</v>
      </c>
      <c r="F783" s="9" t="s">
        <v>3469</v>
      </c>
      <c r="G783" s="24" t="s">
        <v>80</v>
      </c>
      <c r="H783" s="25"/>
      <c r="I783" s="25"/>
      <c r="J783" s="25"/>
      <c r="K783" s="25"/>
      <c r="L783" s="25"/>
      <c r="M783" s="11" t="s">
        <v>823</v>
      </c>
    </row>
    <row r="784">
      <c r="A784" s="6" t="s">
        <v>3456</v>
      </c>
      <c r="B784" s="6" t="s">
        <v>3470</v>
      </c>
      <c r="C784" s="6" t="s">
        <v>26</v>
      </c>
      <c r="D784" s="9" t="s">
        <v>26</v>
      </c>
      <c r="E784" s="6" t="s">
        <v>26</v>
      </c>
      <c r="F784" s="9" t="s">
        <v>26</v>
      </c>
      <c r="G784" s="24" t="s">
        <v>80</v>
      </c>
      <c r="H784" s="25"/>
      <c r="I784" s="25"/>
      <c r="J784" s="25"/>
      <c r="K784" s="25"/>
      <c r="L784" s="25"/>
      <c r="M784" s="11" t="s">
        <v>823</v>
      </c>
    </row>
    <row r="785">
      <c r="A785" s="6" t="s">
        <v>3456</v>
      </c>
      <c r="B785" s="6" t="s">
        <v>3471</v>
      </c>
      <c r="C785" s="6" t="s">
        <v>3472</v>
      </c>
      <c r="D785" s="9" t="s">
        <v>26</v>
      </c>
      <c r="E785" s="6" t="s">
        <v>26</v>
      </c>
      <c r="F785" s="9" t="s">
        <v>3473</v>
      </c>
      <c r="G785" s="24" t="s">
        <v>80</v>
      </c>
      <c r="H785" s="25"/>
      <c r="I785" s="25"/>
      <c r="J785" s="25"/>
      <c r="K785" s="25"/>
      <c r="L785" s="25"/>
      <c r="M785" s="11" t="s">
        <v>823</v>
      </c>
    </row>
    <row r="786">
      <c r="A786" s="6" t="s">
        <v>3456</v>
      </c>
      <c r="B786" s="6" t="s">
        <v>3474</v>
      </c>
      <c r="C786" s="6">
        <v>2.064465869E9</v>
      </c>
      <c r="D786" s="9" t="s">
        <v>26</v>
      </c>
      <c r="E786" s="8" t="s">
        <v>3475</v>
      </c>
      <c r="F786" s="9" t="s">
        <v>3476</v>
      </c>
      <c r="G786" s="24" t="s">
        <v>80</v>
      </c>
      <c r="H786" s="25"/>
      <c r="I786" s="25"/>
      <c r="J786" s="25"/>
      <c r="K786" s="25"/>
      <c r="L786" s="25"/>
      <c r="M786" s="11" t="s">
        <v>823</v>
      </c>
    </row>
    <row r="787">
      <c r="A787" s="6" t="s">
        <v>3456</v>
      </c>
      <c r="B787" s="6" t="s">
        <v>3477</v>
      </c>
      <c r="C787" s="6" t="s">
        <v>3478</v>
      </c>
      <c r="D787" s="9" t="s">
        <v>26</v>
      </c>
      <c r="E787" s="8" t="s">
        <v>3479</v>
      </c>
      <c r="F787" s="9" t="s">
        <v>3480</v>
      </c>
      <c r="G787" s="24" t="s">
        <v>80</v>
      </c>
      <c r="H787" s="25"/>
      <c r="I787" s="25"/>
      <c r="J787" s="25"/>
      <c r="K787" s="25"/>
      <c r="L787" s="25"/>
      <c r="M787" s="11" t="s">
        <v>823</v>
      </c>
    </row>
    <row r="788">
      <c r="A788" s="6" t="s">
        <v>3456</v>
      </c>
      <c r="B788" s="6" t="s">
        <v>3481</v>
      </c>
      <c r="C788" s="6" t="s">
        <v>3482</v>
      </c>
      <c r="D788" s="7" t="s">
        <v>3483</v>
      </c>
      <c r="E788" s="8" t="s">
        <v>3484</v>
      </c>
      <c r="F788" s="9" t="s">
        <v>3485</v>
      </c>
      <c r="G788" s="24" t="s">
        <v>80</v>
      </c>
      <c r="H788" s="25"/>
      <c r="I788" s="25"/>
      <c r="J788" s="25"/>
      <c r="K788" s="25"/>
      <c r="L788" s="25"/>
      <c r="M788" s="11" t="s">
        <v>823</v>
      </c>
    </row>
    <row r="789">
      <c r="A789" s="6" t="s">
        <v>3456</v>
      </c>
      <c r="B789" s="6" t="s">
        <v>3486</v>
      </c>
      <c r="C789" s="6" t="s">
        <v>3487</v>
      </c>
      <c r="D789" s="7" t="s">
        <v>3488</v>
      </c>
      <c r="E789" s="6" t="s">
        <v>26</v>
      </c>
      <c r="F789" s="9" t="s">
        <v>3489</v>
      </c>
      <c r="G789" s="24" t="s">
        <v>80</v>
      </c>
      <c r="H789" s="25"/>
      <c r="I789" s="25"/>
      <c r="J789" s="25"/>
      <c r="K789" s="25"/>
      <c r="L789" s="25"/>
      <c r="M789" s="11" t="s">
        <v>823</v>
      </c>
    </row>
    <row r="790">
      <c r="A790" s="6" t="s">
        <v>3456</v>
      </c>
      <c r="B790" s="6" t="s">
        <v>3490</v>
      </c>
      <c r="C790" s="6" t="s">
        <v>3491</v>
      </c>
      <c r="D790" s="7" t="s">
        <v>3492</v>
      </c>
      <c r="E790" s="6" t="s">
        <v>26</v>
      </c>
      <c r="F790" s="9" t="s">
        <v>3493</v>
      </c>
      <c r="G790" s="24" t="s">
        <v>80</v>
      </c>
      <c r="H790" s="25"/>
      <c r="I790" s="25"/>
      <c r="J790" s="25"/>
      <c r="K790" s="25"/>
      <c r="L790" s="25"/>
      <c r="M790" s="11" t="s">
        <v>823</v>
      </c>
    </row>
    <row r="791">
      <c r="A791" s="6" t="s">
        <v>3456</v>
      </c>
      <c r="B791" s="6" t="s">
        <v>3494</v>
      </c>
      <c r="C791" s="6" t="s">
        <v>3495</v>
      </c>
      <c r="D791" s="7" t="s">
        <v>3496</v>
      </c>
      <c r="E791" s="8" t="s">
        <v>3497</v>
      </c>
      <c r="F791" s="9" t="s">
        <v>26</v>
      </c>
      <c r="G791" s="24" t="s">
        <v>80</v>
      </c>
      <c r="H791" s="25"/>
      <c r="I791" s="25"/>
      <c r="J791" s="25"/>
      <c r="K791" s="25"/>
      <c r="L791" s="25"/>
      <c r="M791" s="11" t="s">
        <v>823</v>
      </c>
    </row>
    <row r="792">
      <c r="A792" s="6" t="s">
        <v>3456</v>
      </c>
      <c r="B792" s="6" t="s">
        <v>3498</v>
      </c>
      <c r="C792" s="6" t="s">
        <v>3499</v>
      </c>
      <c r="D792" s="7" t="s">
        <v>3500</v>
      </c>
      <c r="E792" s="8" t="s">
        <v>3501</v>
      </c>
      <c r="F792" s="9" t="s">
        <v>3502</v>
      </c>
      <c r="G792" s="24" t="s">
        <v>80</v>
      </c>
      <c r="H792" s="25"/>
      <c r="I792" s="25"/>
      <c r="J792" s="25"/>
      <c r="K792" s="25"/>
      <c r="L792" s="25"/>
      <c r="M792" s="11" t="s">
        <v>823</v>
      </c>
    </row>
    <row r="793">
      <c r="A793" s="6" t="s">
        <v>3456</v>
      </c>
      <c r="B793" s="6" t="s">
        <v>3503</v>
      </c>
      <c r="C793" s="6" t="s">
        <v>26</v>
      </c>
      <c r="D793" s="9" t="s">
        <v>26</v>
      </c>
      <c r="E793" s="6" t="s">
        <v>26</v>
      </c>
      <c r="F793" s="9" t="s">
        <v>3504</v>
      </c>
      <c r="G793" s="24" t="s">
        <v>80</v>
      </c>
      <c r="H793" s="25"/>
      <c r="I793" s="25"/>
      <c r="J793" s="25"/>
      <c r="K793" s="25"/>
      <c r="L793" s="25"/>
      <c r="M793" s="11" t="s">
        <v>823</v>
      </c>
    </row>
    <row r="794">
      <c r="A794" s="6" t="s">
        <v>3456</v>
      </c>
      <c r="B794" s="6" t="s">
        <v>3505</v>
      </c>
      <c r="C794" s="6" t="s">
        <v>3506</v>
      </c>
      <c r="D794" s="9" t="s">
        <v>26</v>
      </c>
      <c r="E794" s="8" t="s">
        <v>3507</v>
      </c>
      <c r="F794" s="9" t="s">
        <v>3508</v>
      </c>
      <c r="G794" s="24" t="s">
        <v>80</v>
      </c>
      <c r="H794" s="25"/>
      <c r="I794" s="25"/>
      <c r="J794" s="25"/>
      <c r="K794" s="25"/>
      <c r="L794" s="25"/>
      <c r="M794" s="11" t="s">
        <v>823</v>
      </c>
    </row>
    <row r="795">
      <c r="A795" s="6" t="s">
        <v>3456</v>
      </c>
      <c r="B795" s="6" t="s">
        <v>3509</v>
      </c>
      <c r="C795" s="6" t="s">
        <v>3510</v>
      </c>
      <c r="D795" s="7" t="s">
        <v>3511</v>
      </c>
      <c r="E795" s="6" t="s">
        <v>26</v>
      </c>
      <c r="F795" s="9" t="s">
        <v>3512</v>
      </c>
      <c r="G795" s="24" t="s">
        <v>80</v>
      </c>
      <c r="H795" s="25"/>
      <c r="I795" s="25"/>
      <c r="J795" s="25"/>
      <c r="K795" s="25"/>
      <c r="L795" s="25"/>
      <c r="M795" s="11" t="s">
        <v>823</v>
      </c>
    </row>
    <row r="796">
      <c r="A796" s="6" t="s">
        <v>3456</v>
      </c>
      <c r="B796" s="6" t="s">
        <v>3513</v>
      </c>
      <c r="C796" s="6" t="s">
        <v>3514</v>
      </c>
      <c r="D796" s="7" t="s">
        <v>3515</v>
      </c>
      <c r="E796" s="8" t="s">
        <v>3516</v>
      </c>
      <c r="F796" s="9" t="s">
        <v>3517</v>
      </c>
      <c r="G796" s="24" t="s">
        <v>80</v>
      </c>
      <c r="H796" s="25"/>
      <c r="I796" s="25"/>
      <c r="J796" s="25"/>
      <c r="K796" s="25"/>
      <c r="L796" s="25"/>
      <c r="M796" s="11" t="s">
        <v>823</v>
      </c>
    </row>
    <row r="797">
      <c r="A797" s="6" t="s">
        <v>3456</v>
      </c>
      <c r="B797" s="6" t="s">
        <v>3518</v>
      </c>
      <c r="C797" s="6" t="s">
        <v>3468</v>
      </c>
      <c r="D797" s="9" t="s">
        <v>26</v>
      </c>
      <c r="E797" s="6" t="s">
        <v>26</v>
      </c>
      <c r="F797" s="9" t="s">
        <v>3519</v>
      </c>
      <c r="G797" s="24" t="s">
        <v>80</v>
      </c>
      <c r="H797" s="25"/>
      <c r="I797" s="25"/>
      <c r="J797" s="25"/>
      <c r="K797" s="25"/>
      <c r="L797" s="25"/>
      <c r="M797" s="11" t="s">
        <v>823</v>
      </c>
    </row>
    <row r="798">
      <c r="A798" s="6" t="s">
        <v>3456</v>
      </c>
      <c r="B798" s="6" t="s">
        <v>3520</v>
      </c>
      <c r="C798" s="6" t="s">
        <v>3521</v>
      </c>
      <c r="D798" s="7" t="s">
        <v>3522</v>
      </c>
      <c r="E798" s="8" t="s">
        <v>3523</v>
      </c>
      <c r="F798" s="9" t="s">
        <v>3524</v>
      </c>
      <c r="G798" s="24" t="s">
        <v>80</v>
      </c>
      <c r="H798" s="25"/>
      <c r="I798" s="25"/>
      <c r="J798" s="25"/>
      <c r="K798" s="25"/>
      <c r="L798" s="25"/>
      <c r="M798" s="11" t="s">
        <v>823</v>
      </c>
    </row>
    <row r="799">
      <c r="A799" s="6" t="s">
        <v>3456</v>
      </c>
      <c r="B799" s="6" t="s">
        <v>3525</v>
      </c>
      <c r="C799" s="6" t="s">
        <v>26</v>
      </c>
      <c r="D799" s="9" t="s">
        <v>26</v>
      </c>
      <c r="E799" s="8" t="s">
        <v>3526</v>
      </c>
      <c r="F799" s="9" t="s">
        <v>3527</v>
      </c>
      <c r="G799" s="24" t="s">
        <v>80</v>
      </c>
      <c r="H799" s="25"/>
      <c r="I799" s="25"/>
      <c r="J799" s="25"/>
      <c r="K799" s="25"/>
      <c r="L799" s="25"/>
      <c r="M799" s="11" t="s">
        <v>823</v>
      </c>
    </row>
    <row r="800">
      <c r="A800" s="6" t="s">
        <v>3456</v>
      </c>
      <c r="B800" s="6" t="s">
        <v>3528</v>
      </c>
      <c r="C800" s="6" t="s">
        <v>3529</v>
      </c>
      <c r="D800" s="7" t="s">
        <v>3530</v>
      </c>
      <c r="E800" s="8" t="s">
        <v>3531</v>
      </c>
      <c r="F800" s="9" t="s">
        <v>3532</v>
      </c>
      <c r="G800" s="24" t="s">
        <v>80</v>
      </c>
      <c r="H800" s="25"/>
      <c r="I800" s="25"/>
      <c r="J800" s="25"/>
      <c r="K800" s="25"/>
      <c r="L800" s="25"/>
      <c r="M800" s="11" t="s">
        <v>823</v>
      </c>
    </row>
    <row r="801">
      <c r="A801" s="6" t="s">
        <v>3456</v>
      </c>
      <c r="B801" s="6" t="s">
        <v>3533</v>
      </c>
      <c r="C801" s="6" t="s">
        <v>3534</v>
      </c>
      <c r="D801" s="9" t="s">
        <v>26</v>
      </c>
      <c r="E801" s="8" t="s">
        <v>3535</v>
      </c>
      <c r="F801" s="9" t="s">
        <v>3536</v>
      </c>
      <c r="G801" s="24" t="s">
        <v>80</v>
      </c>
      <c r="H801" s="25"/>
      <c r="I801" s="25"/>
      <c r="J801" s="25"/>
      <c r="K801" s="25"/>
      <c r="L801" s="25"/>
      <c r="M801" s="11" t="s">
        <v>823</v>
      </c>
    </row>
    <row r="802">
      <c r="A802" s="6" t="s">
        <v>3456</v>
      </c>
      <c r="B802" s="6" t="s">
        <v>3537</v>
      </c>
      <c r="C802" s="6" t="s">
        <v>3538</v>
      </c>
      <c r="D802" s="7" t="s">
        <v>3539</v>
      </c>
      <c r="E802" s="8" t="s">
        <v>3540</v>
      </c>
      <c r="F802" s="9" t="s">
        <v>3541</v>
      </c>
      <c r="G802" s="24" t="s">
        <v>80</v>
      </c>
      <c r="H802" s="25"/>
      <c r="I802" s="25"/>
      <c r="J802" s="25"/>
      <c r="K802" s="25"/>
      <c r="L802" s="25"/>
      <c r="M802" s="11" t="s">
        <v>823</v>
      </c>
    </row>
    <row r="803">
      <c r="A803" s="6" t="s">
        <v>3456</v>
      </c>
      <c r="B803" s="6" t="s">
        <v>3542</v>
      </c>
      <c r="C803" s="6" t="s">
        <v>3543</v>
      </c>
      <c r="D803" s="7" t="s">
        <v>3544</v>
      </c>
      <c r="E803" s="8" t="s">
        <v>3545</v>
      </c>
      <c r="F803" s="9" t="s">
        <v>26</v>
      </c>
      <c r="G803" s="24" t="s">
        <v>80</v>
      </c>
      <c r="H803" s="25"/>
      <c r="I803" s="25"/>
      <c r="J803" s="25"/>
      <c r="K803" s="25"/>
      <c r="L803" s="25"/>
      <c r="M803" s="11" t="s">
        <v>823</v>
      </c>
    </row>
    <row r="804">
      <c r="A804" s="6" t="s">
        <v>3546</v>
      </c>
      <c r="B804" s="6" t="s">
        <v>3547</v>
      </c>
      <c r="C804" s="6" t="s">
        <v>3548</v>
      </c>
      <c r="D804" s="9" t="s">
        <v>26</v>
      </c>
      <c r="E804" s="8" t="s">
        <v>3549</v>
      </c>
      <c r="F804" s="9" t="s">
        <v>3550</v>
      </c>
      <c r="G804" s="24" t="s">
        <v>80</v>
      </c>
      <c r="H804" s="25"/>
      <c r="I804" s="25"/>
      <c r="J804" s="25"/>
      <c r="K804" s="25"/>
      <c r="L804" s="25"/>
      <c r="M804" s="11" t="s">
        <v>823</v>
      </c>
    </row>
    <row r="805">
      <c r="A805" s="6" t="s">
        <v>3546</v>
      </c>
      <c r="B805" s="6" t="s">
        <v>3551</v>
      </c>
      <c r="C805" s="6" t="s">
        <v>3552</v>
      </c>
      <c r="D805" s="7" t="s">
        <v>3553</v>
      </c>
      <c r="E805" s="6" t="s">
        <v>26</v>
      </c>
      <c r="F805" s="9" t="s">
        <v>26</v>
      </c>
      <c r="G805" s="24" t="s">
        <v>80</v>
      </c>
      <c r="H805" s="25"/>
      <c r="I805" s="25"/>
      <c r="J805" s="25"/>
      <c r="K805" s="25"/>
      <c r="L805" s="25"/>
      <c r="M805" s="11" t="s">
        <v>823</v>
      </c>
    </row>
    <row r="806">
      <c r="A806" s="6" t="s">
        <v>3546</v>
      </c>
      <c r="B806" s="6" t="s">
        <v>3554</v>
      </c>
      <c r="C806" s="6" t="s">
        <v>3555</v>
      </c>
      <c r="D806" s="9" t="s">
        <v>26</v>
      </c>
      <c r="E806" s="8" t="s">
        <v>3556</v>
      </c>
      <c r="F806" s="9" t="s">
        <v>26</v>
      </c>
      <c r="G806" s="24" t="s">
        <v>80</v>
      </c>
      <c r="H806" s="25"/>
      <c r="I806" s="25"/>
      <c r="J806" s="25"/>
      <c r="K806" s="25"/>
      <c r="L806" s="25"/>
      <c r="M806" s="11" t="s">
        <v>823</v>
      </c>
    </row>
    <row r="807">
      <c r="A807" s="6" t="s">
        <v>3546</v>
      </c>
      <c r="B807" s="6" t="s">
        <v>3557</v>
      </c>
      <c r="C807" s="6" t="s">
        <v>3558</v>
      </c>
      <c r="D807" s="7" t="s">
        <v>3559</v>
      </c>
      <c r="E807" s="8" t="s">
        <v>3560</v>
      </c>
      <c r="F807" s="9" t="s">
        <v>3561</v>
      </c>
      <c r="G807" s="24" t="s">
        <v>80</v>
      </c>
      <c r="H807" s="25"/>
      <c r="I807" s="25"/>
      <c r="J807" s="25"/>
      <c r="K807" s="25"/>
      <c r="L807" s="25"/>
      <c r="M807" s="11" t="s">
        <v>823</v>
      </c>
    </row>
    <row r="808">
      <c r="A808" s="6" t="s">
        <v>3546</v>
      </c>
      <c r="B808" s="6" t="s">
        <v>3562</v>
      </c>
      <c r="C808" s="6" t="s">
        <v>3563</v>
      </c>
      <c r="D808" s="7" t="s">
        <v>3564</v>
      </c>
      <c r="E808" s="8" t="s">
        <v>3565</v>
      </c>
      <c r="F808" s="9" t="s">
        <v>3566</v>
      </c>
      <c r="G808" s="24" t="s">
        <v>80</v>
      </c>
      <c r="H808" s="25"/>
      <c r="I808" s="25"/>
      <c r="J808" s="25"/>
      <c r="K808" s="25"/>
      <c r="L808" s="25"/>
      <c r="M808" s="11" t="s">
        <v>823</v>
      </c>
    </row>
    <row r="809">
      <c r="A809" s="6" t="s">
        <v>3546</v>
      </c>
      <c r="B809" s="6" t="s">
        <v>3567</v>
      </c>
      <c r="C809" s="6" t="s">
        <v>3568</v>
      </c>
      <c r="D809" s="9" t="s">
        <v>26</v>
      </c>
      <c r="E809" s="8" t="s">
        <v>3569</v>
      </c>
      <c r="F809" s="9" t="s">
        <v>3570</v>
      </c>
      <c r="G809" s="24" t="s">
        <v>80</v>
      </c>
      <c r="H809" s="25"/>
      <c r="I809" s="25"/>
      <c r="J809" s="25"/>
      <c r="K809" s="25"/>
      <c r="L809" s="25"/>
      <c r="M809" s="11" t="s">
        <v>823</v>
      </c>
    </row>
    <row r="810">
      <c r="A810" s="6" t="s">
        <v>3546</v>
      </c>
      <c r="B810" s="6" t="s">
        <v>3571</v>
      </c>
      <c r="C810" s="6" t="s">
        <v>3572</v>
      </c>
      <c r="D810" s="7" t="s">
        <v>3573</v>
      </c>
      <c r="E810" s="8" t="s">
        <v>3574</v>
      </c>
      <c r="F810" s="9" t="s">
        <v>3575</v>
      </c>
      <c r="G810" s="24" t="s">
        <v>80</v>
      </c>
      <c r="H810" s="25"/>
      <c r="I810" s="25"/>
      <c r="J810" s="25"/>
      <c r="K810" s="25"/>
      <c r="L810" s="25"/>
      <c r="M810" s="11" t="s">
        <v>823</v>
      </c>
    </row>
    <row r="811">
      <c r="A811" s="6" t="s">
        <v>3546</v>
      </c>
      <c r="B811" s="6" t="s">
        <v>1714</v>
      </c>
      <c r="C811" s="6" t="s">
        <v>3576</v>
      </c>
      <c r="D811" s="9" t="s">
        <v>26</v>
      </c>
      <c r="E811" s="8" t="s">
        <v>3577</v>
      </c>
      <c r="F811" s="9" t="s">
        <v>3578</v>
      </c>
      <c r="G811" s="24" t="s">
        <v>80</v>
      </c>
      <c r="H811" s="25"/>
      <c r="I811" s="25"/>
      <c r="J811" s="25"/>
      <c r="K811" s="25"/>
      <c r="L811" s="25"/>
      <c r="M811" s="11" t="s">
        <v>823</v>
      </c>
    </row>
    <row r="812">
      <c r="A812" s="6" t="s">
        <v>3546</v>
      </c>
      <c r="B812" s="6" t="s">
        <v>3579</v>
      </c>
      <c r="C812" s="6" t="s">
        <v>3580</v>
      </c>
      <c r="D812" s="9" t="s">
        <v>26</v>
      </c>
      <c r="E812" s="8" t="s">
        <v>3581</v>
      </c>
      <c r="F812" s="9" t="s">
        <v>3582</v>
      </c>
      <c r="G812" s="24" t="s">
        <v>80</v>
      </c>
      <c r="H812" s="25"/>
      <c r="I812" s="25"/>
      <c r="J812" s="25"/>
      <c r="K812" s="25"/>
      <c r="L812" s="25"/>
      <c r="M812" s="11" t="s">
        <v>823</v>
      </c>
    </row>
    <row r="813">
      <c r="A813" s="6" t="s">
        <v>3546</v>
      </c>
      <c r="B813" s="6" t="s">
        <v>3583</v>
      </c>
      <c r="C813" s="6" t="s">
        <v>3584</v>
      </c>
      <c r="D813" s="9" t="s">
        <v>26</v>
      </c>
      <c r="E813" s="6" t="s">
        <v>26</v>
      </c>
      <c r="F813" s="9" t="s">
        <v>3585</v>
      </c>
      <c r="G813" s="24" t="s">
        <v>80</v>
      </c>
      <c r="H813" s="25"/>
      <c r="I813" s="25"/>
      <c r="J813" s="25"/>
      <c r="K813" s="25"/>
      <c r="L813" s="25"/>
      <c r="M813" s="11" t="s">
        <v>823</v>
      </c>
    </row>
    <row r="814">
      <c r="A814" s="6" t="s">
        <v>3546</v>
      </c>
      <c r="B814" s="6" t="s">
        <v>3586</v>
      </c>
      <c r="C814" s="6" t="s">
        <v>3587</v>
      </c>
      <c r="D814" s="9" t="s">
        <v>26</v>
      </c>
      <c r="E814" s="6" t="s">
        <v>26</v>
      </c>
      <c r="F814" s="9" t="s">
        <v>3588</v>
      </c>
      <c r="G814" s="24" t="s">
        <v>80</v>
      </c>
      <c r="H814" s="25"/>
      <c r="I814" s="25"/>
      <c r="J814" s="25"/>
      <c r="K814" s="25"/>
      <c r="L814" s="25"/>
      <c r="M814" s="11" t="s">
        <v>823</v>
      </c>
    </row>
    <row r="815">
      <c r="A815" s="6" t="s">
        <v>3546</v>
      </c>
      <c r="B815" s="6" t="s">
        <v>3589</v>
      </c>
      <c r="C815" s="6" t="s">
        <v>3590</v>
      </c>
      <c r="D815" s="9" t="s">
        <v>26</v>
      </c>
      <c r="E815" s="8" t="s">
        <v>3591</v>
      </c>
      <c r="F815" s="9" t="s">
        <v>3592</v>
      </c>
      <c r="G815" s="24" t="s">
        <v>80</v>
      </c>
      <c r="H815" s="25"/>
      <c r="I815" s="25"/>
      <c r="J815" s="25"/>
      <c r="K815" s="25"/>
      <c r="L815" s="25"/>
      <c r="M815" s="11" t="s">
        <v>823</v>
      </c>
    </row>
    <row r="816">
      <c r="A816" s="6" t="s">
        <v>3546</v>
      </c>
      <c r="B816" s="6" t="s">
        <v>3593</v>
      </c>
      <c r="C816" s="6" t="s">
        <v>3594</v>
      </c>
      <c r="D816" s="9" t="s">
        <v>26</v>
      </c>
      <c r="E816" s="6" t="s">
        <v>26</v>
      </c>
      <c r="F816" s="9" t="s">
        <v>26</v>
      </c>
      <c r="G816" s="24" t="s">
        <v>80</v>
      </c>
      <c r="H816" s="25"/>
      <c r="I816" s="25"/>
      <c r="J816" s="25"/>
      <c r="K816" s="25"/>
      <c r="L816" s="25"/>
      <c r="M816" s="11" t="s">
        <v>823</v>
      </c>
    </row>
    <row r="817">
      <c r="A817" s="6" t="s">
        <v>3546</v>
      </c>
      <c r="B817" s="6" t="s">
        <v>3595</v>
      </c>
      <c r="C817" s="6" t="s">
        <v>3596</v>
      </c>
      <c r="D817" s="7" t="s">
        <v>3597</v>
      </c>
      <c r="E817" s="8" t="s">
        <v>3598</v>
      </c>
      <c r="F817" s="9" t="s">
        <v>3599</v>
      </c>
      <c r="G817" s="24" t="s">
        <v>80</v>
      </c>
      <c r="H817" s="25"/>
      <c r="I817" s="25"/>
      <c r="J817" s="25"/>
      <c r="K817" s="25"/>
      <c r="L817" s="25"/>
      <c r="M817" s="11" t="s">
        <v>823</v>
      </c>
    </row>
    <row r="818">
      <c r="A818" s="6" t="s">
        <v>3546</v>
      </c>
      <c r="B818" s="6" t="s">
        <v>3600</v>
      </c>
      <c r="C818" s="6" t="s">
        <v>26</v>
      </c>
      <c r="D818" s="7" t="s">
        <v>3601</v>
      </c>
      <c r="E818" s="8" t="s">
        <v>3602</v>
      </c>
      <c r="F818" s="9" t="s">
        <v>26</v>
      </c>
      <c r="G818" s="24" t="s">
        <v>80</v>
      </c>
      <c r="H818" s="25"/>
      <c r="I818" s="25"/>
      <c r="J818" s="25"/>
      <c r="K818" s="25"/>
      <c r="L818" s="25"/>
      <c r="M818" s="11" t="s">
        <v>823</v>
      </c>
    </row>
    <row r="819">
      <c r="A819" s="6" t="s">
        <v>3546</v>
      </c>
      <c r="B819" s="6" t="s">
        <v>3603</v>
      </c>
      <c r="C819" s="6" t="s">
        <v>3604</v>
      </c>
      <c r="D819" s="7" t="s">
        <v>3605</v>
      </c>
      <c r="E819" s="8" t="s">
        <v>3606</v>
      </c>
      <c r="F819" s="9" t="s">
        <v>3607</v>
      </c>
      <c r="G819" s="24" t="s">
        <v>80</v>
      </c>
      <c r="H819" s="25"/>
      <c r="I819" s="25"/>
      <c r="J819" s="25"/>
      <c r="K819" s="25"/>
      <c r="L819" s="25"/>
      <c r="M819" s="11" t="s">
        <v>823</v>
      </c>
    </row>
    <row r="820">
      <c r="A820" s="6" t="s">
        <v>3546</v>
      </c>
      <c r="B820" s="6" t="s">
        <v>3608</v>
      </c>
      <c r="C820" s="6" t="s">
        <v>3609</v>
      </c>
      <c r="D820" s="7" t="s">
        <v>3610</v>
      </c>
      <c r="E820" s="8" t="s">
        <v>3611</v>
      </c>
      <c r="F820" s="9" t="s">
        <v>3612</v>
      </c>
      <c r="G820" s="24" t="s">
        <v>80</v>
      </c>
      <c r="H820" s="25"/>
      <c r="I820" s="25"/>
      <c r="J820" s="25"/>
      <c r="K820" s="25"/>
      <c r="L820" s="25"/>
      <c r="M820" s="11" t="s">
        <v>823</v>
      </c>
    </row>
    <row r="821">
      <c r="A821" s="6" t="s">
        <v>3546</v>
      </c>
      <c r="B821" s="6" t="s">
        <v>3613</v>
      </c>
      <c r="C821" s="6" t="s">
        <v>3614</v>
      </c>
      <c r="D821" s="9" t="s">
        <v>26</v>
      </c>
      <c r="E821" s="8" t="s">
        <v>3615</v>
      </c>
      <c r="F821" s="9" t="s">
        <v>3616</v>
      </c>
      <c r="G821" s="24" t="s">
        <v>80</v>
      </c>
      <c r="H821" s="25"/>
      <c r="I821" s="25"/>
      <c r="J821" s="25"/>
      <c r="K821" s="25"/>
      <c r="L821" s="25"/>
      <c r="M821" s="11" t="s">
        <v>823</v>
      </c>
    </row>
    <row r="822">
      <c r="A822" s="6" t="s">
        <v>3546</v>
      </c>
      <c r="B822" s="6" t="s">
        <v>3617</v>
      </c>
      <c r="C822" s="6" t="s">
        <v>3618</v>
      </c>
      <c r="D822" s="7" t="s">
        <v>3619</v>
      </c>
      <c r="E822" s="8" t="s">
        <v>3620</v>
      </c>
      <c r="F822" s="9" t="s">
        <v>3621</v>
      </c>
      <c r="G822" s="24" t="s">
        <v>80</v>
      </c>
      <c r="H822" s="25"/>
      <c r="I822" s="25"/>
      <c r="J822" s="25"/>
      <c r="K822" s="25"/>
      <c r="L822" s="25"/>
      <c r="M822" s="11" t="s">
        <v>823</v>
      </c>
    </row>
    <row r="823">
      <c r="A823" s="6" t="s">
        <v>3546</v>
      </c>
      <c r="B823" s="6" t="s">
        <v>3622</v>
      </c>
      <c r="C823" s="6" t="s">
        <v>3623</v>
      </c>
      <c r="D823" s="9" t="s">
        <v>26</v>
      </c>
      <c r="E823" s="8" t="s">
        <v>3624</v>
      </c>
      <c r="F823" s="9" t="s">
        <v>3625</v>
      </c>
      <c r="G823" s="24" t="s">
        <v>80</v>
      </c>
      <c r="H823" s="25"/>
      <c r="I823" s="25"/>
      <c r="J823" s="25"/>
      <c r="K823" s="25"/>
      <c r="L823" s="25"/>
      <c r="M823" s="11" t="s">
        <v>823</v>
      </c>
    </row>
    <row r="824">
      <c r="A824" s="6" t="s">
        <v>3546</v>
      </c>
      <c r="B824" s="6" t="s">
        <v>3626</v>
      </c>
      <c r="C824" s="6" t="s">
        <v>3627</v>
      </c>
      <c r="D824" s="7" t="s">
        <v>3628</v>
      </c>
      <c r="E824" s="8" t="s">
        <v>3629</v>
      </c>
      <c r="F824" s="9" t="s">
        <v>3630</v>
      </c>
      <c r="G824" s="24" t="s">
        <v>80</v>
      </c>
      <c r="H824" s="25"/>
      <c r="I824" s="25"/>
      <c r="J824" s="25"/>
      <c r="K824" s="25"/>
      <c r="L824" s="25"/>
      <c r="M824" s="11" t="s">
        <v>823</v>
      </c>
    </row>
    <row r="825">
      <c r="A825" s="6" t="s">
        <v>3546</v>
      </c>
      <c r="B825" s="6" t="s">
        <v>3631</v>
      </c>
      <c r="C825" s="6">
        <v>7.139722761E9</v>
      </c>
      <c r="D825" s="7" t="s">
        <v>3632</v>
      </c>
      <c r="E825" s="8" t="s">
        <v>3633</v>
      </c>
      <c r="F825" s="9" t="s">
        <v>3634</v>
      </c>
      <c r="G825" s="24" t="s">
        <v>80</v>
      </c>
      <c r="H825" s="25"/>
      <c r="I825" s="25"/>
      <c r="J825" s="25"/>
      <c r="K825" s="25"/>
      <c r="L825" s="25"/>
      <c r="M825" s="11" t="s">
        <v>823</v>
      </c>
    </row>
    <row r="826">
      <c r="A826" s="6" t="s">
        <v>3546</v>
      </c>
      <c r="B826" s="6" t="s">
        <v>3635</v>
      </c>
      <c r="C826" s="6" t="s">
        <v>3636</v>
      </c>
      <c r="D826" s="7" t="s">
        <v>3637</v>
      </c>
      <c r="E826" s="8" t="s">
        <v>3638</v>
      </c>
      <c r="F826" s="9" t="s">
        <v>26</v>
      </c>
      <c r="G826" s="24" t="s">
        <v>80</v>
      </c>
      <c r="H826" s="25"/>
      <c r="I826" s="25"/>
      <c r="J826" s="25"/>
      <c r="K826" s="25"/>
      <c r="L826" s="25"/>
      <c r="M826" s="11" t="s">
        <v>823</v>
      </c>
    </row>
    <row r="827">
      <c r="A827" s="6" t="s">
        <v>3546</v>
      </c>
      <c r="B827" s="6" t="s">
        <v>3639</v>
      </c>
      <c r="C827" s="6" t="s">
        <v>3640</v>
      </c>
      <c r="D827" s="7" t="s">
        <v>3641</v>
      </c>
      <c r="E827" s="8" t="s">
        <v>3642</v>
      </c>
      <c r="F827" s="9" t="s">
        <v>3643</v>
      </c>
      <c r="G827" s="24" t="s">
        <v>80</v>
      </c>
      <c r="H827" s="25"/>
      <c r="I827" s="25"/>
      <c r="J827" s="25"/>
      <c r="K827" s="25"/>
      <c r="L827" s="25"/>
      <c r="M827" s="11" t="s">
        <v>823</v>
      </c>
    </row>
    <row r="828">
      <c r="A828" s="6" t="s">
        <v>3546</v>
      </c>
      <c r="B828" s="6" t="s">
        <v>3644</v>
      </c>
      <c r="C828" s="6" t="s">
        <v>3645</v>
      </c>
      <c r="D828" s="7" t="s">
        <v>3646</v>
      </c>
      <c r="E828" s="8" t="s">
        <v>3647</v>
      </c>
      <c r="F828" s="9" t="s">
        <v>3648</v>
      </c>
      <c r="G828" s="24" t="s">
        <v>80</v>
      </c>
      <c r="H828" s="25"/>
      <c r="I828" s="25"/>
      <c r="J828" s="25"/>
      <c r="K828" s="25"/>
      <c r="L828" s="25"/>
      <c r="M828" s="11" t="s">
        <v>823</v>
      </c>
    </row>
    <row r="829">
      <c r="A829" s="6" t="s">
        <v>3546</v>
      </c>
      <c r="B829" s="6" t="s">
        <v>3649</v>
      </c>
      <c r="C829" s="6" t="s">
        <v>3563</v>
      </c>
      <c r="D829" s="7" t="s">
        <v>3650</v>
      </c>
      <c r="E829" s="8" t="s">
        <v>3651</v>
      </c>
      <c r="F829" s="9" t="s">
        <v>3652</v>
      </c>
      <c r="G829" s="24" t="s">
        <v>80</v>
      </c>
      <c r="H829" s="25"/>
      <c r="I829" s="25"/>
      <c r="J829" s="25"/>
      <c r="K829" s="25"/>
      <c r="L829" s="25"/>
      <c r="M829" s="11" t="s">
        <v>823</v>
      </c>
    </row>
    <row r="830">
      <c r="A830" s="6" t="s">
        <v>3546</v>
      </c>
      <c r="B830" s="6" t="s">
        <v>3653</v>
      </c>
      <c r="C830" s="6" t="s">
        <v>3654</v>
      </c>
      <c r="D830" s="9" t="s">
        <v>26</v>
      </c>
      <c r="E830" s="8" t="s">
        <v>3655</v>
      </c>
      <c r="F830" s="9" t="s">
        <v>26</v>
      </c>
      <c r="G830" s="24" t="s">
        <v>80</v>
      </c>
      <c r="H830" s="25"/>
      <c r="I830" s="25"/>
      <c r="J830" s="25"/>
      <c r="K830" s="25"/>
      <c r="L830" s="25"/>
      <c r="M830" s="11" t="s">
        <v>823</v>
      </c>
    </row>
    <row r="831">
      <c r="A831" s="6" t="s">
        <v>3546</v>
      </c>
      <c r="B831" s="6" t="s">
        <v>3656</v>
      </c>
      <c r="C831" s="6" t="s">
        <v>3657</v>
      </c>
      <c r="D831" s="7" t="s">
        <v>3658</v>
      </c>
      <c r="E831" s="8" t="s">
        <v>3659</v>
      </c>
      <c r="F831" s="9" t="s">
        <v>3660</v>
      </c>
      <c r="G831" s="24" t="s">
        <v>80</v>
      </c>
      <c r="H831" s="25"/>
      <c r="I831" s="25"/>
      <c r="J831" s="25"/>
      <c r="K831" s="25"/>
      <c r="L831" s="25"/>
      <c r="M831" s="11" t="s">
        <v>823</v>
      </c>
    </row>
    <row r="832">
      <c r="A832" s="6" t="s">
        <v>3546</v>
      </c>
      <c r="B832" s="6" t="s">
        <v>3661</v>
      </c>
      <c r="C832" s="6" t="s">
        <v>3662</v>
      </c>
      <c r="D832" s="7" t="s">
        <v>3663</v>
      </c>
      <c r="E832" s="8" t="s">
        <v>3664</v>
      </c>
      <c r="F832" s="9" t="s">
        <v>26</v>
      </c>
      <c r="G832" s="24" t="s">
        <v>80</v>
      </c>
      <c r="H832" s="25"/>
      <c r="I832" s="25"/>
      <c r="J832" s="25"/>
      <c r="K832" s="25"/>
      <c r="L832" s="25"/>
      <c r="M832" s="11" t="s">
        <v>823</v>
      </c>
    </row>
    <row r="833">
      <c r="A833" s="6" t="s">
        <v>3546</v>
      </c>
      <c r="B833" s="6" t="s">
        <v>3665</v>
      </c>
      <c r="C833" s="6" t="s">
        <v>3666</v>
      </c>
      <c r="D833" s="7" t="s">
        <v>3667</v>
      </c>
      <c r="E833" s="8" t="s">
        <v>3668</v>
      </c>
      <c r="F833" s="9" t="s">
        <v>3669</v>
      </c>
      <c r="G833" s="24" t="s">
        <v>80</v>
      </c>
      <c r="H833" s="25"/>
      <c r="I833" s="25"/>
      <c r="J833" s="25"/>
      <c r="K833" s="25"/>
      <c r="L833" s="25"/>
      <c r="M833" s="11" t="s">
        <v>823</v>
      </c>
    </row>
    <row r="834">
      <c r="A834" s="6" t="s">
        <v>3546</v>
      </c>
      <c r="B834" s="6" t="s">
        <v>3670</v>
      </c>
      <c r="C834" s="6" t="s">
        <v>3671</v>
      </c>
      <c r="D834" s="7" t="s">
        <v>3672</v>
      </c>
      <c r="E834" s="8" t="s">
        <v>3673</v>
      </c>
      <c r="F834" s="9" t="s">
        <v>3674</v>
      </c>
      <c r="G834" s="24" t="s">
        <v>80</v>
      </c>
      <c r="H834" s="25"/>
      <c r="I834" s="25"/>
      <c r="J834" s="25"/>
      <c r="K834" s="25"/>
      <c r="L834" s="25"/>
      <c r="M834" s="11" t="s">
        <v>823</v>
      </c>
    </row>
    <row r="835">
      <c r="A835" s="6" t="s">
        <v>3546</v>
      </c>
      <c r="B835" s="6" t="s">
        <v>3675</v>
      </c>
      <c r="C835" s="6" t="s">
        <v>3676</v>
      </c>
      <c r="D835" s="9" t="s">
        <v>26</v>
      </c>
      <c r="E835" s="6" t="s">
        <v>26</v>
      </c>
      <c r="F835" s="9" t="s">
        <v>26</v>
      </c>
      <c r="G835" s="24" t="s">
        <v>80</v>
      </c>
      <c r="H835" s="25"/>
      <c r="I835" s="25"/>
      <c r="J835" s="25"/>
      <c r="K835" s="25"/>
      <c r="L835" s="25"/>
      <c r="M835" s="11" t="s">
        <v>823</v>
      </c>
    </row>
    <row r="836">
      <c r="A836" s="6" t="s">
        <v>3546</v>
      </c>
      <c r="B836" s="6" t="s">
        <v>3677</v>
      </c>
      <c r="C836" s="6" t="s">
        <v>3678</v>
      </c>
      <c r="D836" s="7" t="s">
        <v>3679</v>
      </c>
      <c r="E836" s="8" t="s">
        <v>3680</v>
      </c>
      <c r="F836" s="9" t="s">
        <v>3681</v>
      </c>
      <c r="G836" s="24" t="s">
        <v>80</v>
      </c>
      <c r="H836" s="25"/>
      <c r="I836" s="25"/>
      <c r="J836" s="25"/>
      <c r="K836" s="25"/>
      <c r="L836" s="25"/>
      <c r="M836" s="11" t="s">
        <v>823</v>
      </c>
    </row>
    <row r="837">
      <c r="A837" s="6" t="s">
        <v>3546</v>
      </c>
      <c r="B837" s="6" t="s">
        <v>3682</v>
      </c>
      <c r="C837" s="6" t="s">
        <v>3683</v>
      </c>
      <c r="D837" s="7" t="s">
        <v>3684</v>
      </c>
      <c r="E837" s="8" t="s">
        <v>3685</v>
      </c>
      <c r="F837" s="9" t="s">
        <v>3686</v>
      </c>
      <c r="G837" s="24" t="s">
        <v>80</v>
      </c>
      <c r="H837" s="25"/>
      <c r="I837" s="25"/>
      <c r="J837" s="25"/>
      <c r="K837" s="25"/>
      <c r="L837" s="25"/>
      <c r="M837" s="11" t="s">
        <v>823</v>
      </c>
    </row>
    <row r="838">
      <c r="A838" s="6" t="s">
        <v>3546</v>
      </c>
      <c r="B838" s="6" t="s">
        <v>3687</v>
      </c>
      <c r="C838" s="6" t="s">
        <v>3688</v>
      </c>
      <c r="D838" s="7" t="s">
        <v>3689</v>
      </c>
      <c r="E838" s="8" t="s">
        <v>3690</v>
      </c>
      <c r="F838" s="9" t="s">
        <v>3691</v>
      </c>
      <c r="G838" s="24" t="s">
        <v>80</v>
      </c>
      <c r="H838" s="25"/>
      <c r="I838" s="25"/>
      <c r="J838" s="25"/>
      <c r="K838" s="25"/>
      <c r="L838" s="25"/>
      <c r="M838" s="11" t="s">
        <v>823</v>
      </c>
    </row>
    <row r="839">
      <c r="A839" s="6" t="s">
        <v>3546</v>
      </c>
      <c r="B839" s="6" t="s">
        <v>3692</v>
      </c>
      <c r="C839" s="6" t="s">
        <v>26</v>
      </c>
      <c r="D839" s="9" t="s">
        <v>26</v>
      </c>
      <c r="E839" s="8" t="s">
        <v>3693</v>
      </c>
      <c r="F839" s="9" t="s">
        <v>3694</v>
      </c>
      <c r="G839" s="24" t="s">
        <v>80</v>
      </c>
      <c r="H839" s="25"/>
      <c r="I839" s="25"/>
      <c r="J839" s="25"/>
      <c r="K839" s="25"/>
      <c r="L839" s="25"/>
      <c r="M839" s="11" t="s">
        <v>823</v>
      </c>
    </row>
    <row r="840">
      <c r="A840" s="6" t="s">
        <v>3546</v>
      </c>
      <c r="B840" s="6" t="s">
        <v>3695</v>
      </c>
      <c r="C840" s="6" t="s">
        <v>3696</v>
      </c>
      <c r="D840" s="7" t="s">
        <v>3697</v>
      </c>
      <c r="E840" s="8" t="s">
        <v>3602</v>
      </c>
      <c r="F840" s="9" t="s">
        <v>3698</v>
      </c>
      <c r="G840" s="24" t="s">
        <v>80</v>
      </c>
      <c r="H840" s="25"/>
      <c r="I840" s="25"/>
      <c r="J840" s="25"/>
      <c r="K840" s="25"/>
      <c r="L840" s="25"/>
      <c r="M840" s="11" t="s">
        <v>823</v>
      </c>
    </row>
    <row r="841">
      <c r="A841" s="6" t="s">
        <v>3546</v>
      </c>
      <c r="B841" s="6" t="s">
        <v>3699</v>
      </c>
      <c r="C841" s="6" t="s">
        <v>3700</v>
      </c>
      <c r="D841" s="9" t="s">
        <v>26</v>
      </c>
      <c r="E841" s="6" t="s">
        <v>26</v>
      </c>
      <c r="F841" s="9" t="s">
        <v>3701</v>
      </c>
      <c r="G841" s="24" t="s">
        <v>80</v>
      </c>
      <c r="H841" s="25"/>
      <c r="I841" s="25"/>
      <c r="J841" s="25"/>
      <c r="K841" s="25"/>
      <c r="L841" s="25"/>
      <c r="M841" s="11" t="s">
        <v>823</v>
      </c>
    </row>
    <row r="842">
      <c r="A842" s="6" t="s">
        <v>3546</v>
      </c>
      <c r="B842" s="6" t="s">
        <v>3702</v>
      </c>
      <c r="C842" s="6" t="s">
        <v>3703</v>
      </c>
      <c r="D842" s="7" t="s">
        <v>3704</v>
      </c>
      <c r="E842" s="8" t="s">
        <v>3705</v>
      </c>
      <c r="F842" s="9" t="s">
        <v>3706</v>
      </c>
      <c r="G842" s="24" t="s">
        <v>80</v>
      </c>
      <c r="H842" s="25"/>
      <c r="I842" s="25"/>
      <c r="J842" s="25"/>
      <c r="K842" s="25"/>
      <c r="L842" s="25"/>
      <c r="M842" s="11" t="s">
        <v>823</v>
      </c>
    </row>
    <row r="843">
      <c r="A843" s="6" t="s">
        <v>3546</v>
      </c>
      <c r="B843" s="6" t="s">
        <v>3707</v>
      </c>
      <c r="C843" s="6" t="s">
        <v>3708</v>
      </c>
      <c r="D843" s="9" t="s">
        <v>26</v>
      </c>
      <c r="E843" s="8" t="s">
        <v>3709</v>
      </c>
      <c r="F843" s="9" t="s">
        <v>3710</v>
      </c>
      <c r="G843" s="24" t="s">
        <v>80</v>
      </c>
      <c r="H843" s="25"/>
      <c r="I843" s="25"/>
      <c r="J843" s="25"/>
      <c r="K843" s="25"/>
      <c r="L843" s="25"/>
      <c r="M843" s="11" t="s">
        <v>823</v>
      </c>
    </row>
    <row r="844">
      <c r="A844" s="6" t="s">
        <v>3546</v>
      </c>
      <c r="B844" s="6" t="s">
        <v>3711</v>
      </c>
      <c r="C844" s="6" t="s">
        <v>3712</v>
      </c>
      <c r="D844" s="7" t="s">
        <v>3713</v>
      </c>
      <c r="E844" s="8" t="s">
        <v>3714</v>
      </c>
      <c r="F844" s="9" t="s">
        <v>3715</v>
      </c>
      <c r="G844" s="24" t="s">
        <v>80</v>
      </c>
      <c r="H844" s="25"/>
      <c r="I844" s="25"/>
      <c r="J844" s="25"/>
      <c r="K844" s="25"/>
      <c r="L844" s="25"/>
      <c r="M844" s="11" t="s">
        <v>823</v>
      </c>
    </row>
    <row r="845">
      <c r="A845" s="6" t="s">
        <v>3546</v>
      </c>
      <c r="B845" s="6" t="s">
        <v>3716</v>
      </c>
      <c r="C845" s="6" t="s">
        <v>3717</v>
      </c>
      <c r="D845" s="7" t="s">
        <v>3718</v>
      </c>
      <c r="E845" s="8" t="s">
        <v>3719</v>
      </c>
      <c r="F845" s="9" t="s">
        <v>3720</v>
      </c>
      <c r="G845" s="24" t="s">
        <v>80</v>
      </c>
      <c r="H845" s="25"/>
      <c r="I845" s="25"/>
      <c r="J845" s="25"/>
      <c r="K845" s="25"/>
      <c r="L845" s="25"/>
      <c r="M845" s="11" t="s">
        <v>823</v>
      </c>
    </row>
    <row r="846">
      <c r="A846" s="6" t="s">
        <v>3546</v>
      </c>
      <c r="B846" s="6" t="s">
        <v>3721</v>
      </c>
      <c r="C846" s="6" t="s">
        <v>3722</v>
      </c>
      <c r="D846" s="9" t="s">
        <v>26</v>
      </c>
      <c r="E846" s="8" t="s">
        <v>3723</v>
      </c>
      <c r="F846" s="9" t="s">
        <v>26</v>
      </c>
      <c r="G846" s="24" t="s">
        <v>80</v>
      </c>
      <c r="H846" s="25"/>
      <c r="I846" s="25"/>
      <c r="J846" s="25"/>
      <c r="K846" s="25"/>
      <c r="L846" s="25"/>
      <c r="M846" s="11" t="s">
        <v>823</v>
      </c>
    </row>
    <row r="847">
      <c r="A847" s="6" t="s">
        <v>3546</v>
      </c>
      <c r="B847" s="6" t="s">
        <v>3724</v>
      </c>
      <c r="C847" s="6" t="s">
        <v>3725</v>
      </c>
      <c r="D847" s="7" t="s">
        <v>3726</v>
      </c>
      <c r="E847" s="8" t="s">
        <v>3727</v>
      </c>
      <c r="F847" s="9" t="s">
        <v>3728</v>
      </c>
      <c r="G847" s="24" t="s">
        <v>80</v>
      </c>
      <c r="H847" s="25"/>
      <c r="I847" s="25"/>
      <c r="J847" s="25"/>
      <c r="K847" s="25"/>
      <c r="L847" s="25"/>
      <c r="M847" s="11" t="s">
        <v>823</v>
      </c>
    </row>
    <row r="848">
      <c r="A848" s="6" t="s">
        <v>3546</v>
      </c>
      <c r="B848" s="6" t="s">
        <v>3729</v>
      </c>
      <c r="C848" s="6" t="s">
        <v>3730</v>
      </c>
      <c r="D848" s="9" t="s">
        <v>26</v>
      </c>
      <c r="E848" s="8" t="s">
        <v>3731</v>
      </c>
      <c r="F848" s="9" t="s">
        <v>3732</v>
      </c>
      <c r="G848" s="24" t="s">
        <v>80</v>
      </c>
      <c r="H848" s="25"/>
      <c r="I848" s="25"/>
      <c r="J848" s="25"/>
      <c r="K848" s="25"/>
      <c r="L848" s="25"/>
      <c r="M848" s="11" t="s">
        <v>823</v>
      </c>
    </row>
    <row r="849">
      <c r="A849" s="6" t="s">
        <v>3546</v>
      </c>
      <c r="B849" s="6" t="s">
        <v>3733</v>
      </c>
      <c r="C849" s="6" t="s">
        <v>3734</v>
      </c>
      <c r="D849" s="7" t="s">
        <v>3735</v>
      </c>
      <c r="E849" s="8" t="s">
        <v>3736</v>
      </c>
      <c r="F849" s="9" t="s">
        <v>26</v>
      </c>
      <c r="G849" s="24" t="s">
        <v>80</v>
      </c>
      <c r="H849" s="25"/>
      <c r="I849" s="25"/>
      <c r="J849" s="25"/>
      <c r="K849" s="25"/>
      <c r="L849" s="25"/>
      <c r="M849" s="11" t="s">
        <v>823</v>
      </c>
    </row>
    <row r="850">
      <c r="A850" s="6" t="s">
        <v>3546</v>
      </c>
      <c r="B850" s="6" t="s">
        <v>3737</v>
      </c>
      <c r="C850" s="6" t="s">
        <v>3738</v>
      </c>
      <c r="D850" s="7" t="s">
        <v>3739</v>
      </c>
      <c r="E850" s="8" t="s">
        <v>3740</v>
      </c>
      <c r="F850" s="9" t="s">
        <v>26</v>
      </c>
      <c r="G850" s="24" t="s">
        <v>80</v>
      </c>
      <c r="H850" s="25"/>
      <c r="I850" s="25"/>
      <c r="J850" s="25"/>
      <c r="K850" s="25"/>
      <c r="L850" s="25"/>
      <c r="M850" s="11" t="s">
        <v>823</v>
      </c>
    </row>
    <row r="851">
      <c r="A851" s="6" t="s">
        <v>3546</v>
      </c>
      <c r="B851" s="6" t="s">
        <v>3741</v>
      </c>
      <c r="C851" s="6" t="s">
        <v>3742</v>
      </c>
      <c r="D851" s="9" t="s">
        <v>26</v>
      </c>
      <c r="E851" s="6" t="s">
        <v>26</v>
      </c>
      <c r="F851" s="9" t="s">
        <v>3743</v>
      </c>
      <c r="G851" s="24" t="s">
        <v>80</v>
      </c>
      <c r="H851" s="25"/>
      <c r="I851" s="25"/>
      <c r="J851" s="25"/>
      <c r="K851" s="25"/>
      <c r="L851" s="25"/>
      <c r="M851" s="11" t="s">
        <v>823</v>
      </c>
    </row>
    <row r="852">
      <c r="A852" s="6" t="s">
        <v>3546</v>
      </c>
      <c r="B852" s="6" t="s">
        <v>3744</v>
      </c>
      <c r="C852" s="6" t="s">
        <v>3745</v>
      </c>
      <c r="D852" s="7" t="s">
        <v>3746</v>
      </c>
      <c r="E852" s="8" t="s">
        <v>3747</v>
      </c>
      <c r="F852" s="9" t="s">
        <v>3748</v>
      </c>
      <c r="G852" s="24" t="s">
        <v>80</v>
      </c>
      <c r="H852" s="25"/>
      <c r="I852" s="25"/>
      <c r="J852" s="25"/>
      <c r="K852" s="25"/>
      <c r="L852" s="25"/>
      <c r="M852" s="11" t="s">
        <v>823</v>
      </c>
    </row>
    <row r="853">
      <c r="A853" s="6" t="s">
        <v>3749</v>
      </c>
      <c r="B853" s="6" t="s">
        <v>3750</v>
      </c>
      <c r="C853" s="6" t="s">
        <v>3751</v>
      </c>
      <c r="D853" s="9" t="s">
        <v>26</v>
      </c>
      <c r="E853" s="8" t="s">
        <v>3752</v>
      </c>
      <c r="F853" s="9" t="s">
        <v>3753</v>
      </c>
      <c r="G853" s="24" t="s">
        <v>80</v>
      </c>
      <c r="H853" s="25"/>
      <c r="I853" s="25"/>
      <c r="J853" s="25"/>
      <c r="K853" s="25"/>
      <c r="L853" s="25"/>
      <c r="M853" s="11" t="s">
        <v>823</v>
      </c>
    </row>
    <row r="854">
      <c r="A854" s="6" t="s">
        <v>3749</v>
      </c>
      <c r="B854" s="6" t="s">
        <v>3754</v>
      </c>
      <c r="C854" s="6" t="s">
        <v>3755</v>
      </c>
      <c r="D854" s="9" t="s">
        <v>26</v>
      </c>
      <c r="E854" s="8" t="s">
        <v>3756</v>
      </c>
      <c r="F854" s="9" t="s">
        <v>3757</v>
      </c>
      <c r="G854" s="24" t="s">
        <v>80</v>
      </c>
      <c r="H854" s="25"/>
      <c r="I854" s="25"/>
      <c r="J854" s="25"/>
      <c r="K854" s="25"/>
      <c r="L854" s="25"/>
      <c r="M854" s="11" t="s">
        <v>823</v>
      </c>
    </row>
    <row r="855">
      <c r="A855" s="6" t="s">
        <v>3749</v>
      </c>
      <c r="B855" s="6" t="s">
        <v>3758</v>
      </c>
      <c r="C855" s="6" t="s">
        <v>3759</v>
      </c>
      <c r="D855" s="7" t="s">
        <v>3760</v>
      </c>
      <c r="E855" s="8" t="s">
        <v>3761</v>
      </c>
      <c r="F855" s="9" t="s">
        <v>3762</v>
      </c>
      <c r="G855" s="24" t="s">
        <v>80</v>
      </c>
      <c r="H855" s="25"/>
      <c r="I855" s="25"/>
      <c r="J855" s="25"/>
      <c r="K855" s="25"/>
      <c r="L855" s="25"/>
      <c r="M855" s="11" t="s">
        <v>823</v>
      </c>
    </row>
    <row r="856">
      <c r="A856" s="6" t="s">
        <v>3749</v>
      </c>
      <c r="B856" s="6" t="s">
        <v>3763</v>
      </c>
      <c r="C856" s="6" t="s">
        <v>3764</v>
      </c>
      <c r="D856" s="9" t="s">
        <v>26</v>
      </c>
      <c r="E856" s="6" t="s">
        <v>26</v>
      </c>
      <c r="F856" s="9" t="s">
        <v>3765</v>
      </c>
      <c r="G856" s="24" t="s">
        <v>80</v>
      </c>
      <c r="H856" s="25"/>
      <c r="I856" s="25"/>
      <c r="J856" s="25"/>
      <c r="K856" s="25"/>
      <c r="L856" s="25"/>
      <c r="M856" s="11" t="s">
        <v>823</v>
      </c>
    </row>
    <row r="857">
      <c r="A857" s="6" t="s">
        <v>3749</v>
      </c>
      <c r="B857" s="6" t="s">
        <v>3766</v>
      </c>
      <c r="C857" s="6" t="s">
        <v>3767</v>
      </c>
      <c r="D857" s="9" t="s">
        <v>26</v>
      </c>
      <c r="E857" s="6" t="s">
        <v>26</v>
      </c>
      <c r="F857" s="9" t="s">
        <v>3768</v>
      </c>
      <c r="G857" s="24" t="s">
        <v>80</v>
      </c>
      <c r="H857" s="25"/>
      <c r="I857" s="25"/>
      <c r="J857" s="25"/>
      <c r="K857" s="25"/>
      <c r="L857" s="25"/>
      <c r="M857" s="11" t="s">
        <v>823</v>
      </c>
    </row>
    <row r="858">
      <c r="A858" s="6" t="s">
        <v>3749</v>
      </c>
      <c r="B858" s="6" t="s">
        <v>3769</v>
      </c>
      <c r="C858" s="6" t="s">
        <v>3770</v>
      </c>
      <c r="D858" s="9" t="s">
        <v>26</v>
      </c>
      <c r="E858" s="8" t="s">
        <v>3771</v>
      </c>
      <c r="F858" s="9" t="s">
        <v>3772</v>
      </c>
      <c r="G858" s="24" t="s">
        <v>80</v>
      </c>
      <c r="H858" s="25"/>
      <c r="I858" s="25"/>
      <c r="J858" s="25"/>
      <c r="K858" s="25"/>
      <c r="L858" s="25"/>
      <c r="M858" s="11" t="s">
        <v>823</v>
      </c>
    </row>
    <row r="859">
      <c r="A859" s="6" t="s">
        <v>3749</v>
      </c>
      <c r="B859" s="6" t="s">
        <v>3773</v>
      </c>
      <c r="C859" s="6" t="s">
        <v>3774</v>
      </c>
      <c r="D859" s="7" t="s">
        <v>3775</v>
      </c>
      <c r="E859" s="8" t="s">
        <v>3776</v>
      </c>
      <c r="F859" s="9" t="s">
        <v>3777</v>
      </c>
      <c r="G859" s="24" t="s">
        <v>80</v>
      </c>
      <c r="H859" s="25"/>
      <c r="I859" s="25"/>
      <c r="J859" s="25"/>
      <c r="K859" s="25"/>
      <c r="L859" s="25"/>
      <c r="M859" s="11" t="s">
        <v>823</v>
      </c>
    </row>
    <row r="860">
      <c r="A860" s="6" t="s">
        <v>3749</v>
      </c>
      <c r="B860" s="6" t="s">
        <v>3778</v>
      </c>
      <c r="C860" s="6" t="s">
        <v>3779</v>
      </c>
      <c r="D860" s="7" t="s">
        <v>3780</v>
      </c>
      <c r="E860" s="8" t="s">
        <v>3781</v>
      </c>
      <c r="F860" s="9" t="s">
        <v>3782</v>
      </c>
      <c r="G860" s="24" t="s">
        <v>80</v>
      </c>
      <c r="H860" s="25"/>
      <c r="I860" s="25"/>
      <c r="J860" s="25"/>
      <c r="K860" s="25"/>
      <c r="L860" s="25"/>
      <c r="M860" s="11" t="s">
        <v>823</v>
      </c>
    </row>
    <row r="861">
      <c r="A861" s="6" t="s">
        <v>3749</v>
      </c>
      <c r="B861" s="6" t="s">
        <v>3783</v>
      </c>
      <c r="C861" s="6" t="s">
        <v>3784</v>
      </c>
      <c r="D861" s="9" t="s">
        <v>26</v>
      </c>
      <c r="E861" s="8" t="s">
        <v>3785</v>
      </c>
      <c r="F861" s="9" t="s">
        <v>3786</v>
      </c>
      <c r="G861" s="24" t="s">
        <v>80</v>
      </c>
      <c r="H861" s="25"/>
      <c r="I861" s="25"/>
      <c r="J861" s="25"/>
      <c r="K861" s="25"/>
      <c r="L861" s="25"/>
      <c r="M861" s="11" t="s">
        <v>823</v>
      </c>
    </row>
    <row r="862">
      <c r="A862" s="6" t="s">
        <v>3749</v>
      </c>
      <c r="B862" s="6" t="s">
        <v>3787</v>
      </c>
      <c r="C862" s="6" t="s">
        <v>3788</v>
      </c>
      <c r="D862" s="9" t="s">
        <v>26</v>
      </c>
      <c r="E862" s="8" t="s">
        <v>3789</v>
      </c>
      <c r="F862" s="9" t="s">
        <v>3790</v>
      </c>
      <c r="G862" s="24" t="s">
        <v>80</v>
      </c>
      <c r="H862" s="25"/>
      <c r="I862" s="25"/>
      <c r="J862" s="25"/>
      <c r="K862" s="25"/>
      <c r="L862" s="25"/>
      <c r="M862" s="11" t="s">
        <v>823</v>
      </c>
    </row>
    <row r="863">
      <c r="A863" s="6" t="s">
        <v>3749</v>
      </c>
      <c r="B863" s="6" t="s">
        <v>3791</v>
      </c>
      <c r="C863" s="6" t="s">
        <v>3792</v>
      </c>
      <c r="D863" s="9" t="s">
        <v>26</v>
      </c>
      <c r="E863" s="6" t="s">
        <v>26</v>
      </c>
      <c r="F863" s="9" t="s">
        <v>3793</v>
      </c>
      <c r="G863" s="24" t="s">
        <v>80</v>
      </c>
      <c r="H863" s="25"/>
      <c r="I863" s="25"/>
      <c r="J863" s="25"/>
      <c r="K863" s="25"/>
      <c r="L863" s="25"/>
      <c r="M863" s="11" t="s">
        <v>823</v>
      </c>
    </row>
    <row r="864">
      <c r="A864" s="6" t="s">
        <v>3749</v>
      </c>
      <c r="B864" s="6" t="s">
        <v>3794</v>
      </c>
      <c r="C864" s="6" t="s">
        <v>3795</v>
      </c>
      <c r="D864" s="7" t="s">
        <v>3796</v>
      </c>
      <c r="E864" s="8" t="s">
        <v>3797</v>
      </c>
      <c r="F864" s="9" t="s">
        <v>3798</v>
      </c>
      <c r="G864" s="24" t="s">
        <v>80</v>
      </c>
      <c r="H864" s="25"/>
      <c r="I864" s="25"/>
      <c r="J864" s="25"/>
      <c r="K864" s="25"/>
      <c r="L864" s="25"/>
      <c r="M864" s="11" t="s">
        <v>823</v>
      </c>
    </row>
    <row r="865">
      <c r="A865" s="6" t="s">
        <v>3749</v>
      </c>
      <c r="B865" s="6" t="s">
        <v>3799</v>
      </c>
      <c r="C865" s="6" t="s">
        <v>3800</v>
      </c>
      <c r="D865" s="9" t="s">
        <v>26</v>
      </c>
      <c r="E865" s="6" t="s">
        <v>26</v>
      </c>
      <c r="F865" s="9" t="s">
        <v>3801</v>
      </c>
      <c r="G865" s="24" t="s">
        <v>80</v>
      </c>
      <c r="H865" s="25"/>
      <c r="I865" s="25"/>
      <c r="J865" s="25"/>
      <c r="K865" s="25"/>
      <c r="L865" s="25"/>
      <c r="M865" s="11" t="s">
        <v>823</v>
      </c>
    </row>
    <row r="866">
      <c r="A866" s="6" t="s">
        <v>3749</v>
      </c>
      <c r="B866" s="6" t="s">
        <v>3802</v>
      </c>
      <c r="C866" s="6" t="s">
        <v>3803</v>
      </c>
      <c r="D866" s="9" t="s">
        <v>26</v>
      </c>
      <c r="E866" s="8" t="s">
        <v>3804</v>
      </c>
      <c r="F866" s="9" t="s">
        <v>3805</v>
      </c>
      <c r="G866" s="24" t="s">
        <v>80</v>
      </c>
      <c r="H866" s="25"/>
      <c r="I866" s="25"/>
      <c r="J866" s="25"/>
      <c r="K866" s="25"/>
      <c r="L866" s="25"/>
      <c r="M866" s="11" t="s">
        <v>823</v>
      </c>
    </row>
    <row r="867">
      <c r="A867" s="6" t="s">
        <v>3749</v>
      </c>
      <c r="B867" s="6" t="s">
        <v>3806</v>
      </c>
      <c r="C867" s="6" t="s">
        <v>3807</v>
      </c>
      <c r="D867" s="9" t="s">
        <v>26</v>
      </c>
      <c r="E867" s="8" t="s">
        <v>3808</v>
      </c>
      <c r="F867" s="9" t="s">
        <v>3809</v>
      </c>
      <c r="G867" s="24" t="s">
        <v>80</v>
      </c>
      <c r="H867" s="25"/>
      <c r="I867" s="25"/>
      <c r="J867" s="25"/>
      <c r="K867" s="25"/>
      <c r="L867" s="25"/>
      <c r="M867" s="11" t="s">
        <v>823</v>
      </c>
    </row>
    <row r="868">
      <c r="A868" s="6" t="s">
        <v>3749</v>
      </c>
      <c r="B868" s="6" t="s">
        <v>3810</v>
      </c>
      <c r="C868" s="6" t="s">
        <v>3811</v>
      </c>
      <c r="D868" s="9" t="s">
        <v>26</v>
      </c>
      <c r="E868" s="8" t="s">
        <v>3812</v>
      </c>
      <c r="F868" s="9" t="s">
        <v>3813</v>
      </c>
      <c r="G868" s="24" t="s">
        <v>80</v>
      </c>
      <c r="H868" s="25"/>
      <c r="I868" s="25"/>
      <c r="J868" s="25"/>
      <c r="K868" s="25"/>
      <c r="L868" s="25"/>
      <c r="M868" s="11" t="s">
        <v>823</v>
      </c>
    </row>
    <row r="869">
      <c r="A869" s="6" t="s">
        <v>3749</v>
      </c>
      <c r="B869" s="6" t="s">
        <v>3814</v>
      </c>
      <c r="C869" s="6" t="s">
        <v>3815</v>
      </c>
      <c r="D869" s="9" t="s">
        <v>26</v>
      </c>
      <c r="E869" s="8" t="s">
        <v>3816</v>
      </c>
      <c r="F869" s="9" t="s">
        <v>3817</v>
      </c>
      <c r="G869" s="24" t="s">
        <v>80</v>
      </c>
      <c r="H869" s="25"/>
      <c r="I869" s="25"/>
      <c r="J869" s="25"/>
      <c r="K869" s="25"/>
      <c r="L869" s="25"/>
      <c r="M869" s="11" t="s">
        <v>823</v>
      </c>
    </row>
    <row r="870">
      <c r="A870" s="6" t="s">
        <v>3749</v>
      </c>
      <c r="B870" s="6" t="s">
        <v>3818</v>
      </c>
      <c r="C870" s="6" t="s">
        <v>3819</v>
      </c>
      <c r="D870" s="9" t="s">
        <v>26</v>
      </c>
      <c r="E870" s="6" t="s">
        <v>26</v>
      </c>
      <c r="F870" s="9" t="s">
        <v>3820</v>
      </c>
      <c r="G870" s="24" t="s">
        <v>80</v>
      </c>
      <c r="H870" s="25"/>
      <c r="I870" s="25"/>
      <c r="J870" s="25"/>
      <c r="K870" s="25"/>
      <c r="L870" s="25"/>
      <c r="M870" s="11" t="s">
        <v>823</v>
      </c>
    </row>
    <row r="871">
      <c r="A871" s="6" t="s">
        <v>3821</v>
      </c>
      <c r="B871" s="6" t="s">
        <v>3822</v>
      </c>
      <c r="C871" s="6" t="s">
        <v>3823</v>
      </c>
      <c r="D871" s="9" t="s">
        <v>26</v>
      </c>
      <c r="E871" s="8" t="s">
        <v>3824</v>
      </c>
      <c r="F871" s="9" t="s">
        <v>3825</v>
      </c>
      <c r="G871" s="24" t="s">
        <v>80</v>
      </c>
      <c r="H871" s="25"/>
      <c r="I871" s="25"/>
      <c r="J871" s="25"/>
      <c r="K871" s="25"/>
      <c r="L871" s="25"/>
      <c r="M871" s="11" t="s">
        <v>823</v>
      </c>
    </row>
    <row r="872">
      <c r="A872" s="6" t="s">
        <v>3821</v>
      </c>
      <c r="B872" s="6" t="s">
        <v>3826</v>
      </c>
      <c r="C872" s="6" t="s">
        <v>3827</v>
      </c>
      <c r="D872" s="9" t="s">
        <v>26</v>
      </c>
      <c r="E872" s="8" t="s">
        <v>3828</v>
      </c>
      <c r="F872" s="9" t="s">
        <v>3829</v>
      </c>
      <c r="G872" s="24" t="s">
        <v>80</v>
      </c>
      <c r="H872" s="25"/>
      <c r="I872" s="25"/>
      <c r="J872" s="25"/>
      <c r="K872" s="25"/>
      <c r="L872" s="25"/>
      <c r="M872" s="11" t="s">
        <v>823</v>
      </c>
    </row>
    <row r="873">
      <c r="A873" s="6" t="s">
        <v>3821</v>
      </c>
      <c r="B873" s="6" t="s">
        <v>3830</v>
      </c>
      <c r="C873" s="6" t="s">
        <v>3831</v>
      </c>
      <c r="D873" s="9" t="s">
        <v>26</v>
      </c>
      <c r="E873" s="6" t="s">
        <v>26</v>
      </c>
      <c r="F873" s="9" t="s">
        <v>26</v>
      </c>
      <c r="G873" s="24" t="s">
        <v>80</v>
      </c>
      <c r="H873" s="25"/>
      <c r="I873" s="25"/>
      <c r="J873" s="25"/>
      <c r="K873" s="25"/>
      <c r="L873" s="25"/>
      <c r="M873" s="11" t="s">
        <v>823</v>
      </c>
    </row>
    <row r="874">
      <c r="A874" s="6" t="s">
        <v>3821</v>
      </c>
      <c r="B874" s="6" t="s">
        <v>3832</v>
      </c>
      <c r="C874" s="6" t="s">
        <v>3833</v>
      </c>
      <c r="D874" s="7" t="s">
        <v>3834</v>
      </c>
      <c r="E874" s="6" t="s">
        <v>26</v>
      </c>
      <c r="F874" s="9" t="s">
        <v>3835</v>
      </c>
      <c r="G874" s="24" t="s">
        <v>80</v>
      </c>
      <c r="H874" s="25"/>
      <c r="I874" s="25"/>
      <c r="J874" s="25"/>
      <c r="K874" s="25"/>
      <c r="L874" s="25"/>
      <c r="M874" s="11" t="s">
        <v>823</v>
      </c>
    </row>
    <row r="875">
      <c r="A875" s="6" t="s">
        <v>3821</v>
      </c>
      <c r="B875" s="6" t="s">
        <v>3836</v>
      </c>
      <c r="C875" s="6" t="s">
        <v>3837</v>
      </c>
      <c r="D875" s="9" t="s">
        <v>26</v>
      </c>
      <c r="E875" s="6" t="s">
        <v>26</v>
      </c>
      <c r="F875" s="9" t="s">
        <v>3838</v>
      </c>
      <c r="G875" s="24" t="s">
        <v>80</v>
      </c>
      <c r="H875" s="25"/>
      <c r="I875" s="25"/>
      <c r="J875" s="25"/>
      <c r="K875" s="25"/>
      <c r="L875" s="25"/>
      <c r="M875" s="11" t="s">
        <v>823</v>
      </c>
    </row>
    <row r="876">
      <c r="A876" s="6" t="s">
        <v>3821</v>
      </c>
      <c r="B876" s="6" t="s">
        <v>3839</v>
      </c>
      <c r="C876" s="6" t="s">
        <v>3840</v>
      </c>
      <c r="D876" s="9" t="s">
        <v>26</v>
      </c>
      <c r="E876" s="6" t="s">
        <v>26</v>
      </c>
      <c r="F876" s="9" t="s">
        <v>3841</v>
      </c>
      <c r="G876" s="24" t="s">
        <v>80</v>
      </c>
      <c r="H876" s="25"/>
      <c r="I876" s="25"/>
      <c r="J876" s="25"/>
      <c r="K876" s="25"/>
      <c r="L876" s="25"/>
      <c r="M876" s="11" t="s">
        <v>823</v>
      </c>
    </row>
    <row r="877">
      <c r="A877" s="6" t="s">
        <v>3821</v>
      </c>
      <c r="B877" s="6" t="s">
        <v>3842</v>
      </c>
      <c r="C877" s="6" t="s">
        <v>3843</v>
      </c>
      <c r="D877" s="7" t="s">
        <v>3844</v>
      </c>
      <c r="E877" s="6" t="s">
        <v>26</v>
      </c>
      <c r="F877" s="9" t="s">
        <v>3845</v>
      </c>
      <c r="G877" s="24" t="s">
        <v>80</v>
      </c>
      <c r="H877" s="25"/>
      <c r="I877" s="25"/>
      <c r="J877" s="25"/>
      <c r="K877" s="25"/>
      <c r="L877" s="25"/>
      <c r="M877" s="11" t="s">
        <v>823</v>
      </c>
    </row>
    <row r="878">
      <c r="A878" s="6" t="s">
        <v>3821</v>
      </c>
      <c r="B878" s="6" t="s">
        <v>3846</v>
      </c>
      <c r="C878" s="6" t="s">
        <v>3847</v>
      </c>
      <c r="D878" s="9" t="s">
        <v>26</v>
      </c>
      <c r="E878" s="6" t="s">
        <v>26</v>
      </c>
      <c r="F878" s="9" t="s">
        <v>3848</v>
      </c>
      <c r="G878" s="24" t="s">
        <v>80</v>
      </c>
      <c r="H878" s="25"/>
      <c r="I878" s="25"/>
      <c r="J878" s="25"/>
      <c r="K878" s="25"/>
      <c r="L878" s="25"/>
      <c r="M878" s="11" t="s">
        <v>823</v>
      </c>
    </row>
    <row r="879">
      <c r="A879" s="6" t="s">
        <v>3821</v>
      </c>
      <c r="B879" s="6" t="s">
        <v>3849</v>
      </c>
      <c r="C879" s="6" t="s">
        <v>3850</v>
      </c>
      <c r="D879" s="9" t="s">
        <v>26</v>
      </c>
      <c r="E879" s="8" t="s">
        <v>3851</v>
      </c>
      <c r="F879" s="9" t="s">
        <v>3852</v>
      </c>
      <c r="G879" s="24" t="s">
        <v>80</v>
      </c>
      <c r="H879" s="25"/>
      <c r="I879" s="25"/>
      <c r="J879" s="25"/>
      <c r="K879" s="25"/>
      <c r="L879" s="25"/>
      <c r="M879" s="11" t="s">
        <v>823</v>
      </c>
    </row>
    <row r="880">
      <c r="A880" s="6" t="s">
        <v>3821</v>
      </c>
      <c r="B880" s="6" t="s">
        <v>3853</v>
      </c>
      <c r="C880" s="6" t="s">
        <v>3854</v>
      </c>
      <c r="D880" s="7" t="s">
        <v>3855</v>
      </c>
      <c r="E880" s="8" t="s">
        <v>3856</v>
      </c>
      <c r="F880" s="9" t="s">
        <v>3857</v>
      </c>
      <c r="G880" s="24" t="s">
        <v>80</v>
      </c>
      <c r="H880" s="25"/>
      <c r="I880" s="25"/>
      <c r="J880" s="25"/>
      <c r="K880" s="25"/>
      <c r="L880" s="25"/>
      <c r="M880" s="11" t="s">
        <v>823</v>
      </c>
    </row>
    <row r="881">
      <c r="A881" s="6" t="s">
        <v>3821</v>
      </c>
      <c r="B881" s="6" t="s">
        <v>3858</v>
      </c>
      <c r="C881" s="6" t="s">
        <v>3859</v>
      </c>
      <c r="D881" s="7" t="s">
        <v>3860</v>
      </c>
      <c r="E881" s="8" t="s">
        <v>3861</v>
      </c>
      <c r="F881" s="9" t="s">
        <v>26</v>
      </c>
      <c r="G881" s="24" t="s">
        <v>80</v>
      </c>
      <c r="H881" s="25"/>
      <c r="I881" s="25"/>
      <c r="J881" s="25"/>
      <c r="K881" s="25"/>
      <c r="L881" s="25"/>
      <c r="M881" s="11" t="s">
        <v>823</v>
      </c>
    </row>
    <row r="882">
      <c r="A882" s="6" t="s">
        <v>3821</v>
      </c>
      <c r="B882" s="6" t="s">
        <v>3862</v>
      </c>
      <c r="C882" s="6" t="s">
        <v>3863</v>
      </c>
      <c r="D882" s="9" t="s">
        <v>26</v>
      </c>
      <c r="E882" s="8" t="s">
        <v>3864</v>
      </c>
      <c r="F882" s="9" t="s">
        <v>3865</v>
      </c>
      <c r="G882" s="24" t="s">
        <v>80</v>
      </c>
      <c r="H882" s="25"/>
      <c r="I882" s="25"/>
      <c r="J882" s="25"/>
      <c r="K882" s="25"/>
      <c r="L882" s="25"/>
      <c r="M882" s="11" t="s">
        <v>823</v>
      </c>
    </row>
    <row r="883">
      <c r="A883" s="6" t="s">
        <v>3821</v>
      </c>
      <c r="B883" s="6" t="s">
        <v>3866</v>
      </c>
      <c r="C883" s="6" t="s">
        <v>26</v>
      </c>
      <c r="D883" s="9" t="s">
        <v>26</v>
      </c>
      <c r="E883" s="8" t="s">
        <v>3867</v>
      </c>
      <c r="F883" s="9" t="s">
        <v>3868</v>
      </c>
      <c r="G883" s="24" t="s">
        <v>80</v>
      </c>
      <c r="H883" s="25"/>
      <c r="I883" s="25"/>
      <c r="J883" s="25"/>
      <c r="K883" s="25"/>
      <c r="L883" s="25"/>
      <c r="M883" s="11" t="s">
        <v>823</v>
      </c>
    </row>
    <row r="884">
      <c r="A884" s="6" t="s">
        <v>3821</v>
      </c>
      <c r="B884" s="6" t="s">
        <v>3869</v>
      </c>
      <c r="C884" s="6" t="s">
        <v>3870</v>
      </c>
      <c r="D884" s="7" t="s">
        <v>3871</v>
      </c>
      <c r="E884" s="6" t="s">
        <v>26</v>
      </c>
      <c r="F884" s="9" t="s">
        <v>3872</v>
      </c>
      <c r="G884" s="24" t="s">
        <v>80</v>
      </c>
      <c r="H884" s="25"/>
      <c r="I884" s="25"/>
      <c r="J884" s="25"/>
      <c r="K884" s="25"/>
      <c r="L884" s="25"/>
      <c r="M884" s="11" t="s">
        <v>823</v>
      </c>
    </row>
    <row r="885">
      <c r="A885" s="6" t="s">
        <v>3821</v>
      </c>
      <c r="B885" s="6" t="s">
        <v>3873</v>
      </c>
      <c r="C885" s="6" t="s">
        <v>3874</v>
      </c>
      <c r="D885" s="7" t="s">
        <v>3875</v>
      </c>
      <c r="E885" s="8" t="s">
        <v>3876</v>
      </c>
      <c r="F885" s="9" t="s">
        <v>3877</v>
      </c>
      <c r="G885" s="24" t="s">
        <v>80</v>
      </c>
      <c r="H885" s="25"/>
      <c r="I885" s="25"/>
      <c r="J885" s="25"/>
      <c r="K885" s="25"/>
      <c r="L885" s="25"/>
      <c r="M885" s="11" t="s">
        <v>823</v>
      </c>
    </row>
    <row r="886">
      <c r="A886" s="6" t="s">
        <v>3821</v>
      </c>
      <c r="B886" s="6" t="s">
        <v>3878</v>
      </c>
      <c r="C886" s="6" t="s">
        <v>3879</v>
      </c>
      <c r="D886" s="7" t="s">
        <v>3880</v>
      </c>
      <c r="E886" s="6" t="s">
        <v>26</v>
      </c>
      <c r="F886" s="9" t="s">
        <v>3881</v>
      </c>
      <c r="G886" s="24" t="s">
        <v>80</v>
      </c>
      <c r="H886" s="25"/>
      <c r="I886" s="25"/>
      <c r="J886" s="25"/>
      <c r="K886" s="25"/>
      <c r="L886" s="25"/>
      <c r="M886" s="11" t="s">
        <v>823</v>
      </c>
    </row>
    <row r="887">
      <c r="A887" s="6" t="s">
        <v>3821</v>
      </c>
      <c r="B887" s="6" t="s">
        <v>2984</v>
      </c>
      <c r="C887" s="6" t="s">
        <v>3882</v>
      </c>
      <c r="D887" s="9" t="s">
        <v>26</v>
      </c>
      <c r="E887" s="8" t="s">
        <v>3883</v>
      </c>
      <c r="F887" s="9" t="s">
        <v>3884</v>
      </c>
      <c r="G887" s="24" t="s">
        <v>80</v>
      </c>
      <c r="H887" s="25"/>
      <c r="I887" s="25"/>
      <c r="J887" s="25"/>
      <c r="K887" s="25"/>
      <c r="L887" s="25"/>
      <c r="M887" s="11" t="s">
        <v>823</v>
      </c>
    </row>
    <row r="888">
      <c r="A888" s="6" t="s">
        <v>3821</v>
      </c>
      <c r="B888" s="6" t="s">
        <v>3885</v>
      </c>
      <c r="C888" s="6" t="s">
        <v>3886</v>
      </c>
      <c r="D888" s="7" t="s">
        <v>3887</v>
      </c>
      <c r="E888" s="8" t="s">
        <v>3888</v>
      </c>
      <c r="F888" s="9" t="s">
        <v>3889</v>
      </c>
      <c r="G888" s="24" t="s">
        <v>80</v>
      </c>
      <c r="H888" s="25"/>
      <c r="I888" s="25"/>
      <c r="J888" s="25"/>
      <c r="K888" s="25"/>
      <c r="L888" s="25"/>
      <c r="M888" s="11" t="s">
        <v>823</v>
      </c>
    </row>
    <row r="889">
      <c r="A889" s="6" t="s">
        <v>3821</v>
      </c>
      <c r="B889" s="6" t="s">
        <v>3890</v>
      </c>
      <c r="C889" s="6" t="s">
        <v>3891</v>
      </c>
      <c r="D889" s="7" t="s">
        <v>3892</v>
      </c>
      <c r="E889" s="8" t="s">
        <v>3893</v>
      </c>
      <c r="F889" s="9" t="s">
        <v>3894</v>
      </c>
      <c r="G889" s="24" t="s">
        <v>80</v>
      </c>
      <c r="H889" s="25"/>
      <c r="I889" s="25"/>
      <c r="J889" s="25"/>
      <c r="K889" s="25"/>
      <c r="L889" s="25"/>
      <c r="M889" s="11" t="s">
        <v>823</v>
      </c>
    </row>
    <row r="890">
      <c r="A890" s="6" t="s">
        <v>3821</v>
      </c>
      <c r="B890" s="6" t="s">
        <v>3895</v>
      </c>
      <c r="C890" s="6" t="s">
        <v>3896</v>
      </c>
      <c r="D890" s="9" t="s">
        <v>26</v>
      </c>
      <c r="E890" s="8" t="s">
        <v>3897</v>
      </c>
      <c r="F890" s="9" t="s">
        <v>3898</v>
      </c>
      <c r="G890" s="24" t="s">
        <v>80</v>
      </c>
      <c r="H890" s="25"/>
      <c r="I890" s="25"/>
      <c r="J890" s="25"/>
      <c r="K890" s="25"/>
      <c r="L890" s="25"/>
      <c r="M890" s="11" t="s">
        <v>823</v>
      </c>
    </row>
    <row r="891">
      <c r="A891" s="6" t="s">
        <v>3821</v>
      </c>
      <c r="B891" s="6" t="s">
        <v>429</v>
      </c>
      <c r="C891" s="6" t="s">
        <v>3899</v>
      </c>
      <c r="D891" s="7" t="s">
        <v>3900</v>
      </c>
      <c r="E891" s="8" t="s">
        <v>3901</v>
      </c>
      <c r="F891" s="9" t="s">
        <v>3902</v>
      </c>
      <c r="G891" s="24" t="s">
        <v>80</v>
      </c>
      <c r="H891" s="25"/>
      <c r="I891" s="25"/>
      <c r="J891" s="25"/>
      <c r="K891" s="25"/>
      <c r="L891" s="25"/>
      <c r="M891" s="11" t="s">
        <v>823</v>
      </c>
    </row>
    <row r="892">
      <c r="A892" s="6" t="s">
        <v>3821</v>
      </c>
      <c r="B892" s="6" t="s">
        <v>3903</v>
      </c>
      <c r="C892" s="6" t="s">
        <v>3899</v>
      </c>
      <c r="D892" s="9" t="s">
        <v>26</v>
      </c>
      <c r="E892" s="8" t="s">
        <v>3901</v>
      </c>
      <c r="F892" s="9" t="s">
        <v>3902</v>
      </c>
      <c r="G892" s="24" t="s">
        <v>80</v>
      </c>
      <c r="H892" s="25"/>
      <c r="I892" s="25"/>
      <c r="J892" s="25"/>
      <c r="K892" s="25"/>
      <c r="L892" s="25"/>
      <c r="M892" s="11" t="s">
        <v>823</v>
      </c>
    </row>
    <row r="893">
      <c r="A893" s="6" t="s">
        <v>3821</v>
      </c>
      <c r="B893" s="6" t="s">
        <v>3904</v>
      </c>
      <c r="C893" s="6" t="s">
        <v>3905</v>
      </c>
      <c r="D893" s="7" t="s">
        <v>3906</v>
      </c>
      <c r="E893" s="6" t="s">
        <v>26</v>
      </c>
      <c r="F893" s="9" t="s">
        <v>3907</v>
      </c>
      <c r="G893" s="24" t="s">
        <v>80</v>
      </c>
      <c r="H893" s="25"/>
      <c r="I893" s="25"/>
      <c r="J893" s="25"/>
      <c r="K893" s="25"/>
      <c r="L893" s="25"/>
      <c r="M893" s="11" t="s">
        <v>823</v>
      </c>
    </row>
    <row r="894">
      <c r="A894" s="6" t="s">
        <v>3821</v>
      </c>
      <c r="B894" s="6" t="s">
        <v>3908</v>
      </c>
      <c r="C894" s="6" t="s">
        <v>3909</v>
      </c>
      <c r="D894" s="9" t="s">
        <v>26</v>
      </c>
      <c r="E894" s="8" t="s">
        <v>3910</v>
      </c>
      <c r="F894" s="9" t="s">
        <v>26</v>
      </c>
      <c r="G894" s="24" t="s">
        <v>80</v>
      </c>
      <c r="H894" s="25"/>
      <c r="I894" s="25"/>
      <c r="J894" s="25"/>
      <c r="K894" s="25"/>
      <c r="L894" s="25"/>
      <c r="M894" s="11" t="s">
        <v>823</v>
      </c>
    </row>
    <row r="895">
      <c r="A895" s="6" t="s">
        <v>3821</v>
      </c>
      <c r="B895" s="6" t="s">
        <v>3537</v>
      </c>
      <c r="C895" s="6" t="s">
        <v>3911</v>
      </c>
      <c r="D895" s="7" t="s">
        <v>3912</v>
      </c>
      <c r="E895" s="8" t="s">
        <v>3913</v>
      </c>
      <c r="F895" s="9" t="s">
        <v>3914</v>
      </c>
      <c r="G895" s="24" t="s">
        <v>80</v>
      </c>
      <c r="H895" s="25"/>
      <c r="I895" s="25"/>
      <c r="J895" s="25"/>
      <c r="K895" s="25"/>
      <c r="L895" s="25"/>
      <c r="M895" s="11" t="s">
        <v>823</v>
      </c>
    </row>
    <row r="896">
      <c r="A896" s="6" t="s">
        <v>3821</v>
      </c>
      <c r="B896" s="6" t="s">
        <v>3915</v>
      </c>
      <c r="C896" s="6" t="s">
        <v>3916</v>
      </c>
      <c r="D896" s="9" t="s">
        <v>26</v>
      </c>
      <c r="E896" s="8" t="s">
        <v>3917</v>
      </c>
      <c r="F896" s="9" t="s">
        <v>3918</v>
      </c>
      <c r="G896" s="24" t="s">
        <v>80</v>
      </c>
      <c r="H896" s="25"/>
      <c r="I896" s="25"/>
      <c r="J896" s="25"/>
      <c r="K896" s="25"/>
      <c r="L896" s="25"/>
      <c r="M896" s="11" t="s">
        <v>823</v>
      </c>
    </row>
    <row r="897">
      <c r="A897" s="6" t="s">
        <v>3821</v>
      </c>
      <c r="B897" s="6" t="s">
        <v>3919</v>
      </c>
      <c r="C897" s="6" t="s">
        <v>3920</v>
      </c>
      <c r="D897" s="7" t="s">
        <v>3921</v>
      </c>
      <c r="E897" s="6" t="s">
        <v>26</v>
      </c>
      <c r="F897" s="9" t="s">
        <v>3922</v>
      </c>
      <c r="G897" s="24" t="s">
        <v>80</v>
      </c>
      <c r="H897" s="25"/>
      <c r="I897" s="25"/>
      <c r="J897" s="25"/>
      <c r="K897" s="25"/>
      <c r="L897" s="25"/>
      <c r="M897" s="11" t="s">
        <v>823</v>
      </c>
    </row>
    <row r="898">
      <c r="A898" s="6" t="s">
        <v>3923</v>
      </c>
      <c r="B898" s="6" t="s">
        <v>3924</v>
      </c>
      <c r="C898" s="6" t="s">
        <v>3925</v>
      </c>
      <c r="D898" s="7" t="s">
        <v>3926</v>
      </c>
      <c r="E898" s="8" t="s">
        <v>3927</v>
      </c>
      <c r="F898" s="9" t="s">
        <v>3928</v>
      </c>
      <c r="G898" s="24" t="s">
        <v>80</v>
      </c>
      <c r="H898" s="25"/>
      <c r="I898" s="25"/>
      <c r="J898" s="25"/>
      <c r="K898" s="25"/>
      <c r="L898" s="25"/>
      <c r="M898" s="11" t="s">
        <v>823</v>
      </c>
    </row>
    <row r="899">
      <c r="A899" s="6" t="s">
        <v>3923</v>
      </c>
      <c r="B899" s="6" t="s">
        <v>3929</v>
      </c>
      <c r="C899" s="6" t="s">
        <v>3930</v>
      </c>
      <c r="D899" s="7" t="s">
        <v>3931</v>
      </c>
      <c r="E899" s="8" t="s">
        <v>3932</v>
      </c>
      <c r="F899" s="9" t="s">
        <v>3933</v>
      </c>
      <c r="G899" s="24" t="s">
        <v>80</v>
      </c>
      <c r="H899" s="25"/>
      <c r="I899" s="25"/>
      <c r="J899" s="25"/>
      <c r="K899" s="25"/>
      <c r="L899" s="25"/>
      <c r="M899" s="11" t="s">
        <v>823</v>
      </c>
    </row>
    <row r="900">
      <c r="A900" s="6" t="s">
        <v>3923</v>
      </c>
      <c r="B900" s="6" t="s">
        <v>3934</v>
      </c>
      <c r="C900" s="6" t="s">
        <v>3935</v>
      </c>
      <c r="D900" s="7" t="s">
        <v>3936</v>
      </c>
      <c r="E900" s="8" t="s">
        <v>3937</v>
      </c>
      <c r="F900" s="9" t="s">
        <v>3938</v>
      </c>
      <c r="G900" s="24" t="s">
        <v>80</v>
      </c>
      <c r="H900" s="25"/>
      <c r="I900" s="25"/>
      <c r="J900" s="25"/>
      <c r="K900" s="25"/>
      <c r="L900" s="25"/>
      <c r="M900" s="11" t="s">
        <v>823</v>
      </c>
    </row>
    <row r="901">
      <c r="A901" s="6" t="s">
        <v>3923</v>
      </c>
      <c r="B901" s="6" t="s">
        <v>3939</v>
      </c>
      <c r="C901" s="6">
        <v>7.144823649E9</v>
      </c>
      <c r="D901" s="7" t="s">
        <v>3940</v>
      </c>
      <c r="E901" s="8" t="s">
        <v>3941</v>
      </c>
      <c r="F901" s="9" t="s">
        <v>3942</v>
      </c>
      <c r="G901" s="24" t="s">
        <v>80</v>
      </c>
      <c r="H901" s="25"/>
      <c r="I901" s="25"/>
      <c r="J901" s="25"/>
      <c r="K901" s="25"/>
      <c r="L901" s="25"/>
      <c r="M901" s="11" t="s">
        <v>823</v>
      </c>
    </row>
    <row r="902">
      <c r="A902" s="6" t="s">
        <v>3923</v>
      </c>
      <c r="B902" s="6" t="s">
        <v>3943</v>
      </c>
      <c r="C902" s="6" t="s">
        <v>3909</v>
      </c>
      <c r="D902" s="7" t="s">
        <v>3944</v>
      </c>
      <c r="E902" s="8" t="s">
        <v>3945</v>
      </c>
      <c r="F902" s="9" t="s">
        <v>3946</v>
      </c>
      <c r="G902" s="24" t="s">
        <v>80</v>
      </c>
      <c r="H902" s="25"/>
      <c r="I902" s="25"/>
      <c r="J902" s="25"/>
      <c r="K902" s="25"/>
      <c r="L902" s="25"/>
      <c r="M902" s="11" t="s">
        <v>823</v>
      </c>
    </row>
    <row r="903">
      <c r="A903" s="6" t="s">
        <v>3923</v>
      </c>
      <c r="B903" s="6" t="s">
        <v>3947</v>
      </c>
      <c r="C903" s="6" t="s">
        <v>3948</v>
      </c>
      <c r="D903" s="7" t="s">
        <v>3949</v>
      </c>
      <c r="E903" s="8" t="s">
        <v>3950</v>
      </c>
      <c r="F903" s="9" t="s">
        <v>3951</v>
      </c>
      <c r="G903" s="24" t="s">
        <v>80</v>
      </c>
      <c r="H903" s="25"/>
      <c r="I903" s="25"/>
      <c r="J903" s="25"/>
      <c r="K903" s="25"/>
      <c r="L903" s="25"/>
      <c r="M903" s="11" t="s">
        <v>823</v>
      </c>
    </row>
    <row r="904">
      <c r="A904" s="6" t="s">
        <v>3923</v>
      </c>
      <c r="B904" s="6" t="s">
        <v>3952</v>
      </c>
      <c r="C904" s="6" t="s">
        <v>3953</v>
      </c>
      <c r="D904" s="9" t="s">
        <v>26</v>
      </c>
      <c r="E904" s="6" t="s">
        <v>26</v>
      </c>
      <c r="F904" s="9" t="s">
        <v>3954</v>
      </c>
      <c r="G904" s="24" t="s">
        <v>80</v>
      </c>
      <c r="H904" s="25"/>
      <c r="I904" s="25"/>
      <c r="J904" s="25"/>
      <c r="K904" s="25"/>
      <c r="L904" s="25"/>
      <c r="M904" s="11" t="s">
        <v>823</v>
      </c>
    </row>
    <row r="905">
      <c r="A905" s="6" t="s">
        <v>3923</v>
      </c>
      <c r="B905" s="6" t="s">
        <v>3955</v>
      </c>
      <c r="C905" s="6" t="s">
        <v>3956</v>
      </c>
      <c r="D905" s="9" t="s">
        <v>26</v>
      </c>
      <c r="E905" s="8" t="s">
        <v>3957</v>
      </c>
      <c r="F905" s="9" t="s">
        <v>3958</v>
      </c>
      <c r="G905" s="24" t="s">
        <v>80</v>
      </c>
      <c r="H905" s="25"/>
      <c r="I905" s="25"/>
      <c r="J905" s="25"/>
      <c r="K905" s="25"/>
      <c r="L905" s="25"/>
      <c r="M905" s="11" t="s">
        <v>823</v>
      </c>
    </row>
    <row r="906">
      <c r="A906" s="6" t="s">
        <v>3923</v>
      </c>
      <c r="B906" s="6" t="s">
        <v>3959</v>
      </c>
      <c r="C906" s="6" t="s">
        <v>3960</v>
      </c>
      <c r="D906" s="7" t="s">
        <v>3961</v>
      </c>
      <c r="E906" s="8" t="s">
        <v>3962</v>
      </c>
      <c r="F906" s="9" t="s">
        <v>3963</v>
      </c>
      <c r="G906" s="24" t="s">
        <v>80</v>
      </c>
      <c r="H906" s="25"/>
      <c r="I906" s="25"/>
      <c r="J906" s="25"/>
      <c r="K906" s="25"/>
      <c r="L906" s="25"/>
      <c r="M906" s="11" t="s">
        <v>823</v>
      </c>
    </row>
    <row r="907">
      <c r="A907" s="6" t="s">
        <v>3923</v>
      </c>
      <c r="B907" s="6" t="s">
        <v>3964</v>
      </c>
      <c r="C907" s="6" t="s">
        <v>3965</v>
      </c>
      <c r="D907" s="7" t="s">
        <v>3966</v>
      </c>
      <c r="E907" s="8" t="s">
        <v>3967</v>
      </c>
      <c r="F907" s="9" t="s">
        <v>26</v>
      </c>
      <c r="G907" s="24" t="s">
        <v>80</v>
      </c>
      <c r="H907" s="25"/>
      <c r="I907" s="25"/>
      <c r="J907" s="25"/>
      <c r="K907" s="25"/>
      <c r="L907" s="25"/>
      <c r="M907" s="11" t="s">
        <v>823</v>
      </c>
    </row>
    <row r="908">
      <c r="A908" s="6" t="s">
        <v>3923</v>
      </c>
      <c r="B908" s="6" t="s">
        <v>3968</v>
      </c>
      <c r="C908" s="6" t="s">
        <v>3969</v>
      </c>
      <c r="D908" s="7" t="s">
        <v>3970</v>
      </c>
      <c r="E908" s="8" t="s">
        <v>3971</v>
      </c>
      <c r="F908" s="9" t="s">
        <v>26</v>
      </c>
      <c r="G908" s="24" t="s">
        <v>80</v>
      </c>
      <c r="H908" s="25"/>
      <c r="I908" s="25"/>
      <c r="J908" s="25"/>
      <c r="K908" s="25"/>
      <c r="L908" s="25"/>
      <c r="M908" s="11" t="s">
        <v>823</v>
      </c>
    </row>
    <row r="909">
      <c r="A909" s="6" t="s">
        <v>3923</v>
      </c>
      <c r="B909" s="6" t="s">
        <v>3972</v>
      </c>
      <c r="C909" s="6" t="s">
        <v>3973</v>
      </c>
      <c r="D909" s="7" t="s">
        <v>3974</v>
      </c>
      <c r="E909" s="8" t="s">
        <v>3975</v>
      </c>
      <c r="F909" s="9" t="s">
        <v>3976</v>
      </c>
      <c r="G909" s="24" t="s">
        <v>80</v>
      </c>
      <c r="H909" s="25"/>
      <c r="I909" s="25"/>
      <c r="J909" s="25"/>
      <c r="K909" s="25"/>
      <c r="L909" s="25"/>
      <c r="M909" s="11" t="s">
        <v>823</v>
      </c>
    </row>
    <row r="910">
      <c r="A910" s="6" t="s">
        <v>3923</v>
      </c>
      <c r="B910" s="6" t="s">
        <v>3977</v>
      </c>
      <c r="C910" s="6" t="s">
        <v>3978</v>
      </c>
      <c r="D910" s="7" t="s">
        <v>3979</v>
      </c>
      <c r="E910" s="8" t="s">
        <v>3980</v>
      </c>
      <c r="F910" s="9" t="s">
        <v>3981</v>
      </c>
      <c r="G910" s="24" t="s">
        <v>80</v>
      </c>
      <c r="H910" s="25"/>
      <c r="I910" s="25"/>
      <c r="J910" s="25"/>
      <c r="K910" s="25"/>
      <c r="L910" s="25"/>
      <c r="M910" s="11" t="s">
        <v>823</v>
      </c>
    </row>
    <row r="911">
      <c r="A911" s="6" t="s">
        <v>3923</v>
      </c>
      <c r="B911" s="6" t="s">
        <v>3982</v>
      </c>
      <c r="C911" s="6" t="s">
        <v>3983</v>
      </c>
      <c r="D911" s="7" t="s">
        <v>3984</v>
      </c>
      <c r="E911" s="8" t="s">
        <v>3985</v>
      </c>
      <c r="F911" s="9" t="s">
        <v>3986</v>
      </c>
      <c r="G911" s="24" t="s">
        <v>80</v>
      </c>
      <c r="H911" s="25"/>
      <c r="I911" s="25"/>
      <c r="J911" s="25"/>
      <c r="K911" s="25"/>
      <c r="L911" s="25"/>
      <c r="M911" s="11" t="s">
        <v>823</v>
      </c>
    </row>
    <row r="912">
      <c r="A912" s="6" t="s">
        <v>3923</v>
      </c>
      <c r="B912" s="6" t="s">
        <v>3987</v>
      </c>
      <c r="C912" s="6" t="s">
        <v>3988</v>
      </c>
      <c r="D912" s="7" t="s">
        <v>3989</v>
      </c>
      <c r="E912" s="8" t="s">
        <v>3990</v>
      </c>
      <c r="F912" s="9" t="s">
        <v>3991</v>
      </c>
      <c r="G912" s="24" t="s">
        <v>80</v>
      </c>
      <c r="H912" s="25"/>
      <c r="I912" s="25"/>
      <c r="J912" s="25"/>
      <c r="K912" s="25"/>
      <c r="L912" s="25"/>
      <c r="M912" s="11" t="s">
        <v>823</v>
      </c>
    </row>
    <row r="913">
      <c r="A913" s="6" t="s">
        <v>3923</v>
      </c>
      <c r="B913" s="6" t="s">
        <v>3992</v>
      </c>
      <c r="C913" s="6" t="s">
        <v>3993</v>
      </c>
      <c r="D913" s="7" t="s">
        <v>3994</v>
      </c>
      <c r="E913" s="8" t="s">
        <v>3995</v>
      </c>
      <c r="F913" s="9" t="s">
        <v>3996</v>
      </c>
      <c r="G913" s="24" t="s">
        <v>80</v>
      </c>
      <c r="H913" s="25"/>
      <c r="I913" s="25"/>
      <c r="J913" s="25"/>
      <c r="K913" s="25"/>
      <c r="L913" s="25"/>
      <c r="M913" s="11" t="s">
        <v>823</v>
      </c>
    </row>
    <row r="914">
      <c r="A914" s="6" t="s">
        <v>3923</v>
      </c>
      <c r="B914" s="6" t="s">
        <v>3997</v>
      </c>
      <c r="C914" s="6" t="s">
        <v>3998</v>
      </c>
      <c r="D914" s="7" t="s">
        <v>3999</v>
      </c>
      <c r="E914" s="8" t="s">
        <v>4000</v>
      </c>
      <c r="F914" s="9" t="s">
        <v>4001</v>
      </c>
      <c r="G914" s="24" t="s">
        <v>80</v>
      </c>
      <c r="H914" s="25"/>
      <c r="I914" s="25"/>
      <c r="J914" s="25"/>
      <c r="K914" s="25"/>
      <c r="L914" s="25"/>
      <c r="M914" s="11" t="s">
        <v>823</v>
      </c>
    </row>
    <row r="915">
      <c r="A915" s="6" t="s">
        <v>3923</v>
      </c>
      <c r="B915" s="6" t="s">
        <v>4002</v>
      </c>
      <c r="C915" s="6" t="s">
        <v>4003</v>
      </c>
      <c r="D915" s="9" t="s">
        <v>26</v>
      </c>
      <c r="E915" s="8" t="s">
        <v>4004</v>
      </c>
      <c r="F915" s="9" t="s">
        <v>26</v>
      </c>
      <c r="G915" s="24" t="s">
        <v>80</v>
      </c>
      <c r="H915" s="25"/>
      <c r="I915" s="25"/>
      <c r="J915" s="25"/>
      <c r="K915" s="25"/>
      <c r="L915" s="25"/>
      <c r="M915" s="11" t="s">
        <v>823</v>
      </c>
    </row>
    <row r="916">
      <c r="A916" s="6" t="s">
        <v>3923</v>
      </c>
      <c r="B916" s="6" t="s">
        <v>4005</v>
      </c>
      <c r="C916" s="6" t="s">
        <v>4006</v>
      </c>
      <c r="D916" s="7" t="s">
        <v>4007</v>
      </c>
      <c r="E916" s="8" t="s">
        <v>4008</v>
      </c>
      <c r="F916" s="9" t="s">
        <v>4009</v>
      </c>
      <c r="G916" s="24" t="s">
        <v>80</v>
      </c>
      <c r="H916" s="25"/>
      <c r="I916" s="25"/>
      <c r="J916" s="25"/>
      <c r="K916" s="25"/>
      <c r="L916" s="25"/>
      <c r="M916" s="11" t="s">
        <v>823</v>
      </c>
    </row>
    <row r="917">
      <c r="A917" s="6" t="s">
        <v>3923</v>
      </c>
      <c r="B917" s="6" t="s">
        <v>4010</v>
      </c>
      <c r="C917" s="6" t="s">
        <v>4011</v>
      </c>
      <c r="D917" s="7" t="s">
        <v>4012</v>
      </c>
      <c r="E917" s="6" t="s">
        <v>26</v>
      </c>
      <c r="F917" s="9" t="s">
        <v>4013</v>
      </c>
      <c r="G917" s="24" t="s">
        <v>80</v>
      </c>
      <c r="H917" s="25"/>
      <c r="I917" s="25"/>
      <c r="J917" s="25"/>
      <c r="K917" s="25"/>
      <c r="L917" s="25"/>
      <c r="M917" s="11" t="s">
        <v>823</v>
      </c>
    </row>
    <row r="918">
      <c r="A918" s="6" t="s">
        <v>4014</v>
      </c>
      <c r="B918" s="6" t="s">
        <v>4015</v>
      </c>
      <c r="C918" s="6" t="s">
        <v>4016</v>
      </c>
      <c r="D918" s="7" t="s">
        <v>4017</v>
      </c>
      <c r="E918" s="6" t="s">
        <v>26</v>
      </c>
      <c r="F918" s="9" t="s">
        <v>4018</v>
      </c>
      <c r="G918" s="24" t="s">
        <v>80</v>
      </c>
      <c r="H918" s="25"/>
      <c r="I918" s="25"/>
      <c r="J918" s="25"/>
      <c r="K918" s="25"/>
      <c r="L918" s="25"/>
      <c r="M918" s="11" t="s">
        <v>81</v>
      </c>
    </row>
    <row r="919">
      <c r="A919" s="6" t="s">
        <v>4014</v>
      </c>
      <c r="B919" s="6" t="s">
        <v>4019</v>
      </c>
      <c r="C919" s="6" t="s">
        <v>4020</v>
      </c>
      <c r="D919" s="7" t="s">
        <v>4021</v>
      </c>
      <c r="E919" s="8" t="s">
        <v>4022</v>
      </c>
      <c r="F919" s="9" t="s">
        <v>4023</v>
      </c>
      <c r="G919" s="10">
        <v>45927.0</v>
      </c>
      <c r="H919" s="11" t="s">
        <v>19</v>
      </c>
      <c r="I919" s="11" t="s">
        <v>19</v>
      </c>
      <c r="J919" s="11" t="s">
        <v>19</v>
      </c>
      <c r="K919" s="11" t="s">
        <v>20</v>
      </c>
      <c r="L919" s="11" t="s">
        <v>20</v>
      </c>
      <c r="M919" s="11" t="s">
        <v>21</v>
      </c>
    </row>
    <row r="920">
      <c r="A920" s="6" t="s">
        <v>4014</v>
      </c>
      <c r="B920" s="6" t="s">
        <v>4024</v>
      </c>
      <c r="C920" s="6" t="s">
        <v>4025</v>
      </c>
      <c r="D920" s="7" t="s">
        <v>4026</v>
      </c>
      <c r="E920" s="8" t="s">
        <v>4027</v>
      </c>
      <c r="F920" s="9" t="s">
        <v>4028</v>
      </c>
      <c r="G920" s="10">
        <v>45927.0</v>
      </c>
      <c r="H920" s="11" t="s">
        <v>19</v>
      </c>
      <c r="I920" s="11" t="s">
        <v>19</v>
      </c>
      <c r="J920" s="11" t="s">
        <v>19</v>
      </c>
      <c r="K920" s="11" t="s">
        <v>20</v>
      </c>
      <c r="L920" s="11" t="s">
        <v>20</v>
      </c>
      <c r="M920" s="11" t="s">
        <v>21</v>
      </c>
    </row>
    <row r="921">
      <c r="A921" s="6" t="s">
        <v>4014</v>
      </c>
      <c r="B921" s="6" t="s">
        <v>4029</v>
      </c>
      <c r="C921" s="6" t="s">
        <v>4030</v>
      </c>
      <c r="D921" s="7" t="s">
        <v>4031</v>
      </c>
      <c r="E921" s="8" t="s">
        <v>4032</v>
      </c>
      <c r="F921" s="9" t="s">
        <v>4033</v>
      </c>
      <c r="G921" s="10">
        <v>45927.0</v>
      </c>
      <c r="H921" s="11" t="s">
        <v>19</v>
      </c>
      <c r="I921" s="11" t="s">
        <v>19</v>
      </c>
      <c r="J921" s="11" t="s">
        <v>20</v>
      </c>
      <c r="K921" s="11" t="s">
        <v>20</v>
      </c>
      <c r="L921" s="11" t="s">
        <v>20</v>
      </c>
      <c r="M921" s="11" t="s">
        <v>21</v>
      </c>
    </row>
    <row r="922">
      <c r="A922" s="6" t="s">
        <v>4014</v>
      </c>
      <c r="B922" s="6" t="s">
        <v>4034</v>
      </c>
      <c r="C922" s="6">
        <v>8.43379552E9</v>
      </c>
      <c r="D922" s="7" t="s">
        <v>4035</v>
      </c>
      <c r="E922" s="8" t="s">
        <v>4036</v>
      </c>
      <c r="F922" s="9" t="s">
        <v>26</v>
      </c>
      <c r="G922" s="10">
        <v>45927.0</v>
      </c>
      <c r="H922" s="11" t="s">
        <v>19</v>
      </c>
      <c r="I922" s="11" t="s">
        <v>20</v>
      </c>
      <c r="J922" s="11" t="s">
        <v>19</v>
      </c>
      <c r="K922" s="11" t="s">
        <v>20</v>
      </c>
      <c r="M922" s="11" t="s">
        <v>21</v>
      </c>
    </row>
    <row r="923">
      <c r="A923" s="6" t="s">
        <v>4014</v>
      </c>
      <c r="B923" s="6" t="s">
        <v>4037</v>
      </c>
      <c r="C923" s="6" t="s">
        <v>4038</v>
      </c>
      <c r="D923" s="7" t="s">
        <v>4039</v>
      </c>
      <c r="E923" s="8" t="s">
        <v>4040</v>
      </c>
      <c r="F923" s="9" t="s">
        <v>4041</v>
      </c>
      <c r="G923" s="10">
        <v>45927.0</v>
      </c>
      <c r="H923" s="11" t="s">
        <v>19</v>
      </c>
      <c r="I923" s="11" t="s">
        <v>19</v>
      </c>
      <c r="J923" s="11" t="s">
        <v>19</v>
      </c>
      <c r="K923" s="11" t="s">
        <v>20</v>
      </c>
      <c r="L923" s="11" t="s">
        <v>20</v>
      </c>
      <c r="M923" s="11" t="s">
        <v>21</v>
      </c>
    </row>
    <row r="924">
      <c r="A924" s="6" t="s">
        <v>4014</v>
      </c>
      <c r="B924" s="6" t="s">
        <v>4042</v>
      </c>
      <c r="C924" s="6" t="s">
        <v>4043</v>
      </c>
      <c r="D924" s="7" t="s">
        <v>4044</v>
      </c>
      <c r="E924" s="8" t="s">
        <v>4045</v>
      </c>
      <c r="F924" s="9" t="s">
        <v>4046</v>
      </c>
      <c r="G924" s="10">
        <v>45927.0</v>
      </c>
      <c r="H924" s="11" t="s">
        <v>19</v>
      </c>
      <c r="I924" s="11" t="s">
        <v>19</v>
      </c>
      <c r="J924" s="11" t="s">
        <v>19</v>
      </c>
      <c r="K924" s="11" t="s">
        <v>20</v>
      </c>
      <c r="L924" s="11" t="s">
        <v>20</v>
      </c>
      <c r="M924" s="11" t="s">
        <v>21</v>
      </c>
    </row>
    <row r="925">
      <c r="A925" s="6" t="s">
        <v>4014</v>
      </c>
      <c r="B925" s="6" t="s">
        <v>4047</v>
      </c>
      <c r="C925" s="6" t="s">
        <v>4048</v>
      </c>
      <c r="D925" s="7" t="s">
        <v>4049</v>
      </c>
      <c r="E925" s="8" t="s">
        <v>4050</v>
      </c>
      <c r="F925" s="9" t="s">
        <v>4051</v>
      </c>
      <c r="G925" s="10">
        <v>45927.0</v>
      </c>
      <c r="H925" s="11" t="s">
        <v>19</v>
      </c>
      <c r="I925" s="11" t="s">
        <v>19</v>
      </c>
      <c r="J925" s="11" t="s">
        <v>19</v>
      </c>
      <c r="K925" s="11" t="s">
        <v>20</v>
      </c>
      <c r="L925" s="11" t="s">
        <v>20</v>
      </c>
      <c r="M925" s="11" t="s">
        <v>21</v>
      </c>
    </row>
    <row r="926">
      <c r="A926" s="6" t="s">
        <v>4014</v>
      </c>
      <c r="B926" s="6" t="s">
        <v>4052</v>
      </c>
      <c r="C926" s="6" t="s">
        <v>4053</v>
      </c>
      <c r="D926" s="7" t="s">
        <v>4054</v>
      </c>
      <c r="E926" s="8" t="s">
        <v>4055</v>
      </c>
      <c r="F926" s="9" t="s">
        <v>4056</v>
      </c>
      <c r="G926" s="10">
        <v>45927.0</v>
      </c>
      <c r="H926" s="11" t="s">
        <v>20</v>
      </c>
      <c r="I926" s="11" t="s">
        <v>20</v>
      </c>
      <c r="J926" s="11" t="s">
        <v>20</v>
      </c>
      <c r="M926" s="11" t="s">
        <v>21</v>
      </c>
    </row>
    <row r="927">
      <c r="A927" s="6" t="s">
        <v>4014</v>
      </c>
      <c r="B927" s="6" t="s">
        <v>4057</v>
      </c>
      <c r="C927" s="6" t="s">
        <v>4058</v>
      </c>
      <c r="D927" s="7" t="s">
        <v>4059</v>
      </c>
      <c r="E927" s="8" t="s">
        <v>4060</v>
      </c>
      <c r="F927" s="9" t="s">
        <v>4061</v>
      </c>
      <c r="G927" s="10">
        <v>45927.0</v>
      </c>
      <c r="H927" s="11" t="s">
        <v>20</v>
      </c>
      <c r="I927" s="11" t="s">
        <v>20</v>
      </c>
      <c r="J927" s="11" t="s">
        <v>20</v>
      </c>
      <c r="M927" s="11" t="s">
        <v>21</v>
      </c>
    </row>
    <row r="928">
      <c r="A928" s="6" t="s">
        <v>4014</v>
      </c>
      <c r="B928" s="6" t="s">
        <v>4062</v>
      </c>
      <c r="C928" s="6" t="s">
        <v>26</v>
      </c>
      <c r="D928" s="9" t="s">
        <v>26</v>
      </c>
      <c r="E928" s="6" t="s">
        <v>26</v>
      </c>
      <c r="F928" s="9" t="s">
        <v>4063</v>
      </c>
      <c r="G928" s="12" t="s">
        <v>80</v>
      </c>
      <c r="H928" s="13"/>
      <c r="I928" s="13"/>
      <c r="J928" s="13"/>
      <c r="K928" s="13"/>
      <c r="L928" s="13"/>
      <c r="M928" s="11" t="s">
        <v>231</v>
      </c>
    </row>
    <row r="929">
      <c r="A929" s="6" t="s">
        <v>4014</v>
      </c>
      <c r="B929" s="6" t="s">
        <v>429</v>
      </c>
      <c r="C929" s="6" t="s">
        <v>4064</v>
      </c>
      <c r="D929" s="7" t="s">
        <v>4065</v>
      </c>
      <c r="E929" s="8" t="s">
        <v>4066</v>
      </c>
      <c r="F929" s="9" t="s">
        <v>4067</v>
      </c>
      <c r="G929" s="10">
        <v>45927.0</v>
      </c>
      <c r="H929" s="11" t="s">
        <v>20</v>
      </c>
      <c r="I929" s="11" t="s">
        <v>20</v>
      </c>
      <c r="J929" s="11" t="s">
        <v>19</v>
      </c>
      <c r="M929" s="11" t="s">
        <v>21</v>
      </c>
    </row>
    <row r="930">
      <c r="A930" s="6" t="s">
        <v>4014</v>
      </c>
      <c r="B930" s="6" t="s">
        <v>266</v>
      </c>
      <c r="C930" s="6" t="s">
        <v>4068</v>
      </c>
      <c r="D930" s="7" t="s">
        <v>4069</v>
      </c>
      <c r="E930" s="8" t="s">
        <v>4070</v>
      </c>
      <c r="F930" s="9" t="s">
        <v>4071</v>
      </c>
      <c r="G930" s="10">
        <v>45927.0</v>
      </c>
      <c r="H930" s="11" t="s">
        <v>19</v>
      </c>
      <c r="I930" s="11" t="s">
        <v>19</v>
      </c>
      <c r="J930" s="11" t="s">
        <v>19</v>
      </c>
      <c r="K930" s="11" t="s">
        <v>20</v>
      </c>
      <c r="L930" s="11" t="s">
        <v>20</v>
      </c>
      <c r="M930" s="11" t="s">
        <v>21</v>
      </c>
    </row>
    <row r="931">
      <c r="A931" s="6" t="s">
        <v>4014</v>
      </c>
      <c r="B931" s="6" t="s">
        <v>4072</v>
      </c>
      <c r="C931" s="6" t="s">
        <v>4073</v>
      </c>
      <c r="D931" s="7" t="s">
        <v>4074</v>
      </c>
      <c r="E931" s="8" t="s">
        <v>4075</v>
      </c>
      <c r="F931" s="9" t="s">
        <v>4076</v>
      </c>
      <c r="G931" s="10">
        <v>45927.0</v>
      </c>
      <c r="H931" s="11" t="s">
        <v>19</v>
      </c>
      <c r="I931" s="11" t="s">
        <v>20</v>
      </c>
      <c r="J931" s="11" t="s">
        <v>19</v>
      </c>
      <c r="K931" s="11" t="s">
        <v>20</v>
      </c>
      <c r="M931" s="11" t="s">
        <v>21</v>
      </c>
    </row>
    <row r="932">
      <c r="A932" s="6" t="s">
        <v>4077</v>
      </c>
      <c r="B932" s="6" t="s">
        <v>4078</v>
      </c>
      <c r="C932" s="6" t="s">
        <v>26</v>
      </c>
      <c r="D932" s="9" t="s">
        <v>26</v>
      </c>
      <c r="E932" s="8" t="s">
        <v>4079</v>
      </c>
      <c r="F932" s="9" t="s">
        <v>4080</v>
      </c>
      <c r="G932" s="24" t="s">
        <v>80</v>
      </c>
      <c r="H932" s="25"/>
      <c r="I932" s="25"/>
      <c r="J932" s="25"/>
      <c r="K932" s="25"/>
      <c r="L932" s="25"/>
      <c r="M932" s="11" t="s">
        <v>231</v>
      </c>
    </row>
    <row r="933">
      <c r="A933" s="6" t="s">
        <v>4077</v>
      </c>
      <c r="B933" s="6" t="s">
        <v>4081</v>
      </c>
      <c r="C933" s="6" t="s">
        <v>4082</v>
      </c>
      <c r="D933" s="7" t="s">
        <v>4083</v>
      </c>
      <c r="E933" s="8" t="s">
        <v>4084</v>
      </c>
      <c r="F933" s="9" t="s">
        <v>4085</v>
      </c>
      <c r="G933" s="10">
        <v>45925.0</v>
      </c>
      <c r="H933" s="11" t="s">
        <v>19</v>
      </c>
      <c r="I933" s="11" t="s">
        <v>19</v>
      </c>
      <c r="J933" s="11" t="s">
        <v>19</v>
      </c>
      <c r="K933" s="11" t="s">
        <v>20</v>
      </c>
      <c r="L933" s="11" t="s">
        <v>19</v>
      </c>
      <c r="M933" s="11" t="s">
        <v>21</v>
      </c>
    </row>
    <row r="934">
      <c r="A934" s="6" t="s">
        <v>4077</v>
      </c>
      <c r="B934" s="6" t="s">
        <v>4086</v>
      </c>
      <c r="C934" s="6" t="s">
        <v>4087</v>
      </c>
      <c r="D934" s="7" t="s">
        <v>4088</v>
      </c>
      <c r="E934" s="8" t="s">
        <v>4089</v>
      </c>
      <c r="F934" s="9" t="s">
        <v>4090</v>
      </c>
      <c r="G934" s="10">
        <v>45925.0</v>
      </c>
      <c r="H934" s="11" t="s">
        <v>19</v>
      </c>
      <c r="I934" s="11" t="s">
        <v>19</v>
      </c>
      <c r="J934" s="11" t="s">
        <v>19</v>
      </c>
      <c r="K934" s="11" t="s">
        <v>20</v>
      </c>
      <c r="L934" s="11" t="s">
        <v>19</v>
      </c>
      <c r="M934" s="11" t="s">
        <v>21</v>
      </c>
    </row>
    <row r="935">
      <c r="A935" s="6" t="s">
        <v>4077</v>
      </c>
      <c r="B935" s="6" t="s">
        <v>4091</v>
      </c>
      <c r="C935" s="6" t="s">
        <v>4092</v>
      </c>
      <c r="D935" s="7" t="s">
        <v>4093</v>
      </c>
      <c r="E935" s="8" t="s">
        <v>4094</v>
      </c>
      <c r="F935" s="9" t="s">
        <v>4095</v>
      </c>
      <c r="G935" s="10">
        <v>45925.0</v>
      </c>
      <c r="H935" s="11" t="s">
        <v>19</v>
      </c>
      <c r="I935" s="11" t="s">
        <v>19</v>
      </c>
      <c r="J935" s="11" t="s">
        <v>19</v>
      </c>
      <c r="K935" s="11" t="s">
        <v>20</v>
      </c>
      <c r="L935" s="11" t="s">
        <v>20</v>
      </c>
      <c r="M935" s="11" t="s">
        <v>21</v>
      </c>
    </row>
    <row r="936">
      <c r="A936" s="6" t="s">
        <v>4077</v>
      </c>
      <c r="B936" s="6" t="s">
        <v>1332</v>
      </c>
      <c r="C936" s="6" t="s">
        <v>26</v>
      </c>
      <c r="D936" s="17" t="s">
        <v>4096</v>
      </c>
      <c r="E936" s="8" t="s">
        <v>4097</v>
      </c>
      <c r="F936" s="9" t="s">
        <v>4098</v>
      </c>
      <c r="G936" s="10">
        <v>45925.0</v>
      </c>
      <c r="H936" s="11" t="s">
        <v>19</v>
      </c>
      <c r="I936" s="11" t="s">
        <v>19</v>
      </c>
      <c r="J936" s="11" t="s">
        <v>19</v>
      </c>
      <c r="K936" s="11" t="s">
        <v>20</v>
      </c>
      <c r="L936" s="11" t="s">
        <v>20</v>
      </c>
      <c r="M936" s="11" t="s">
        <v>21</v>
      </c>
    </row>
    <row r="937">
      <c r="A937" s="6" t="s">
        <v>4077</v>
      </c>
      <c r="B937" s="6" t="s">
        <v>123</v>
      </c>
      <c r="C937" s="6" t="s">
        <v>4099</v>
      </c>
      <c r="D937" s="7" t="s">
        <v>4100</v>
      </c>
      <c r="E937" s="8" t="s">
        <v>4101</v>
      </c>
      <c r="F937" s="9" t="s">
        <v>4102</v>
      </c>
      <c r="G937" s="10">
        <v>45925.0</v>
      </c>
      <c r="H937" s="11" t="s">
        <v>19</v>
      </c>
      <c r="I937" s="11" t="s">
        <v>19</v>
      </c>
      <c r="J937" s="11" t="s">
        <v>19</v>
      </c>
      <c r="K937" s="11" t="s">
        <v>20</v>
      </c>
      <c r="L937" s="11" t="s">
        <v>20</v>
      </c>
      <c r="M937" s="11" t="s">
        <v>21</v>
      </c>
    </row>
    <row r="938">
      <c r="A938" s="6" t="s">
        <v>4077</v>
      </c>
      <c r="B938" s="6" t="s">
        <v>4103</v>
      </c>
      <c r="C938" s="6" t="s">
        <v>4104</v>
      </c>
      <c r="D938" s="7" t="s">
        <v>4105</v>
      </c>
      <c r="E938" s="8" t="s">
        <v>4106</v>
      </c>
      <c r="F938" s="9" t="s">
        <v>26</v>
      </c>
      <c r="G938" s="10">
        <v>45925.0</v>
      </c>
      <c r="H938" s="11" t="s">
        <v>19</v>
      </c>
      <c r="I938" s="11" t="s">
        <v>20</v>
      </c>
      <c r="J938" s="11" t="s">
        <v>19</v>
      </c>
      <c r="K938" s="11" t="s">
        <v>20</v>
      </c>
      <c r="L938" s="11" t="s">
        <v>20</v>
      </c>
      <c r="M938" s="11" t="s">
        <v>21</v>
      </c>
    </row>
    <row r="939">
      <c r="A939" s="6" t="s">
        <v>4077</v>
      </c>
      <c r="B939" s="6" t="s">
        <v>630</v>
      </c>
      <c r="C939" s="6" t="s">
        <v>4107</v>
      </c>
      <c r="D939" s="7" t="s">
        <v>4108</v>
      </c>
      <c r="E939" s="8" t="s">
        <v>4109</v>
      </c>
      <c r="F939" s="9" t="s">
        <v>4110</v>
      </c>
      <c r="G939" s="10">
        <v>45925.0</v>
      </c>
      <c r="H939" s="11" t="s">
        <v>19</v>
      </c>
      <c r="I939" s="11" t="s">
        <v>20</v>
      </c>
      <c r="J939" s="11" t="s">
        <v>19</v>
      </c>
      <c r="K939" s="11" t="s">
        <v>20</v>
      </c>
      <c r="L939" s="11" t="s">
        <v>20</v>
      </c>
      <c r="M939" s="11" t="s">
        <v>21</v>
      </c>
    </row>
    <row r="940">
      <c r="A940" s="6" t="s">
        <v>4077</v>
      </c>
      <c r="B940" s="6" t="s">
        <v>4111</v>
      </c>
      <c r="C940" s="6" t="s">
        <v>4112</v>
      </c>
      <c r="D940" s="7" t="s">
        <v>4113</v>
      </c>
      <c r="E940" s="8" t="s">
        <v>4114</v>
      </c>
      <c r="F940" s="9" t="s">
        <v>4115</v>
      </c>
      <c r="G940" s="10">
        <v>45925.0</v>
      </c>
      <c r="H940" s="11" t="s">
        <v>19</v>
      </c>
      <c r="I940" s="11" t="s">
        <v>20</v>
      </c>
      <c r="J940" s="11" t="s">
        <v>19</v>
      </c>
      <c r="K940" s="11" t="s">
        <v>19</v>
      </c>
      <c r="M940" s="11" t="s">
        <v>21</v>
      </c>
    </row>
    <row r="941">
      <c r="A941" s="6" t="s">
        <v>4077</v>
      </c>
      <c r="B941" s="6" t="s">
        <v>4116</v>
      </c>
      <c r="C941" s="6" t="s">
        <v>4117</v>
      </c>
      <c r="D941" s="7" t="s">
        <v>4118</v>
      </c>
      <c r="E941" s="8" t="s">
        <v>4119</v>
      </c>
      <c r="F941" s="9" t="s">
        <v>4120</v>
      </c>
      <c r="G941" s="10">
        <v>45927.0</v>
      </c>
      <c r="H941" s="11" t="s">
        <v>20</v>
      </c>
      <c r="I941" s="11" t="s">
        <v>20</v>
      </c>
      <c r="J941" s="11" t="s">
        <v>20</v>
      </c>
      <c r="K941" s="11" t="s">
        <v>20</v>
      </c>
      <c r="L941" s="11" t="s">
        <v>20</v>
      </c>
      <c r="M941" s="11" t="s">
        <v>21</v>
      </c>
    </row>
    <row r="942">
      <c r="A942" s="6" t="s">
        <v>4077</v>
      </c>
      <c r="B942" s="6" t="s">
        <v>32</v>
      </c>
      <c r="C942" s="6" t="s">
        <v>4121</v>
      </c>
      <c r="D942" s="7" t="s">
        <v>4122</v>
      </c>
      <c r="E942" s="8" t="s">
        <v>4123</v>
      </c>
      <c r="F942" s="9" t="s">
        <v>4124</v>
      </c>
      <c r="G942" s="10">
        <v>45927.0</v>
      </c>
      <c r="H942" s="11" t="s">
        <v>20</v>
      </c>
      <c r="I942" s="11" t="s">
        <v>20</v>
      </c>
      <c r="J942" s="11" t="s">
        <v>19</v>
      </c>
      <c r="K942" s="11" t="s">
        <v>20</v>
      </c>
      <c r="L942" s="11" t="s">
        <v>20</v>
      </c>
      <c r="M942" s="11" t="s">
        <v>21</v>
      </c>
    </row>
    <row r="943">
      <c r="A943" s="6" t="s">
        <v>4077</v>
      </c>
      <c r="B943" s="6" t="s">
        <v>4125</v>
      </c>
      <c r="C943" s="6" t="s">
        <v>4126</v>
      </c>
      <c r="D943" s="7" t="s">
        <v>4127</v>
      </c>
      <c r="E943" s="8" t="s">
        <v>4128</v>
      </c>
      <c r="F943" s="9" t="s">
        <v>4129</v>
      </c>
      <c r="G943" s="10">
        <v>45927.0</v>
      </c>
      <c r="H943" s="11" t="s">
        <v>19</v>
      </c>
      <c r="I943" s="11" t="s">
        <v>19</v>
      </c>
      <c r="J943" s="11" t="s">
        <v>19</v>
      </c>
      <c r="K943" s="11" t="s">
        <v>20</v>
      </c>
      <c r="L943" s="11" t="s">
        <v>20</v>
      </c>
      <c r="M943" s="11" t="s">
        <v>21</v>
      </c>
    </row>
    <row r="944">
      <c r="A944" s="6" t="s">
        <v>4077</v>
      </c>
      <c r="B944" s="6" t="s">
        <v>4130</v>
      </c>
      <c r="C944" s="6" t="s">
        <v>4131</v>
      </c>
      <c r="D944" s="9" t="s">
        <v>26</v>
      </c>
      <c r="E944" s="6" t="s">
        <v>26</v>
      </c>
      <c r="F944" s="9" t="s">
        <v>4132</v>
      </c>
      <c r="G944" s="12" t="s">
        <v>80</v>
      </c>
      <c r="H944" s="13"/>
      <c r="I944" s="13"/>
      <c r="J944" s="13"/>
      <c r="K944" s="13"/>
      <c r="L944" s="13"/>
      <c r="M944" s="11" t="s">
        <v>231</v>
      </c>
    </row>
    <row r="945">
      <c r="A945" s="6" t="s">
        <v>4077</v>
      </c>
      <c r="B945" s="11" t="s">
        <v>4133</v>
      </c>
      <c r="C945" s="6" t="s">
        <v>26</v>
      </c>
      <c r="D945" s="14" t="s">
        <v>4134</v>
      </c>
      <c r="E945" s="6" t="s">
        <v>26</v>
      </c>
      <c r="F945" s="19" t="s">
        <v>4135</v>
      </c>
      <c r="G945" s="10">
        <v>45927.0</v>
      </c>
      <c r="H945" s="11" t="s">
        <v>20</v>
      </c>
      <c r="I945" s="11" t="s">
        <v>20</v>
      </c>
      <c r="J945" s="11" t="s">
        <v>20</v>
      </c>
      <c r="M945" s="11" t="s">
        <v>21</v>
      </c>
    </row>
    <row r="946">
      <c r="A946" s="6" t="s">
        <v>4077</v>
      </c>
      <c r="B946" s="6" t="s">
        <v>4136</v>
      </c>
      <c r="C946" s="6" t="s">
        <v>4137</v>
      </c>
      <c r="D946" s="9" t="s">
        <v>26</v>
      </c>
      <c r="E946" s="6" t="s">
        <v>26</v>
      </c>
      <c r="F946" s="9" t="s">
        <v>4138</v>
      </c>
      <c r="G946" s="12" t="s">
        <v>80</v>
      </c>
      <c r="H946" s="13"/>
      <c r="I946" s="13"/>
      <c r="J946" s="13"/>
      <c r="K946" s="13"/>
      <c r="L946" s="13"/>
      <c r="M946" s="11" t="s">
        <v>231</v>
      </c>
    </row>
    <row r="947">
      <c r="A947" s="6" t="s">
        <v>4077</v>
      </c>
      <c r="B947" s="6" t="s">
        <v>4139</v>
      </c>
      <c r="C947" s="6" t="s">
        <v>4140</v>
      </c>
      <c r="D947" s="9" t="s">
        <v>26</v>
      </c>
      <c r="E947" s="8" t="s">
        <v>4141</v>
      </c>
      <c r="F947" s="9" t="s">
        <v>26</v>
      </c>
      <c r="G947" s="12" t="s">
        <v>80</v>
      </c>
      <c r="H947" s="13"/>
      <c r="I947" s="13"/>
      <c r="J947" s="13"/>
      <c r="K947" s="13"/>
      <c r="L947" s="13"/>
      <c r="M947" s="11" t="s">
        <v>231</v>
      </c>
    </row>
    <row r="948">
      <c r="A948" s="6" t="s">
        <v>4077</v>
      </c>
      <c r="B948" s="6" t="s">
        <v>4142</v>
      </c>
      <c r="C948" s="6" t="s">
        <v>4143</v>
      </c>
      <c r="D948" s="7" t="s">
        <v>4144</v>
      </c>
      <c r="E948" s="8" t="s">
        <v>4145</v>
      </c>
      <c r="F948" s="9" t="s">
        <v>4146</v>
      </c>
      <c r="G948" s="10">
        <v>45927.0</v>
      </c>
      <c r="H948" s="11" t="s">
        <v>20</v>
      </c>
      <c r="I948" s="11" t="s">
        <v>20</v>
      </c>
      <c r="J948" s="11" t="s">
        <v>20</v>
      </c>
      <c r="M948" s="11" t="s">
        <v>21</v>
      </c>
    </row>
    <row r="949">
      <c r="A949" s="6" t="s">
        <v>4077</v>
      </c>
      <c r="B949" s="6" t="s">
        <v>4147</v>
      </c>
      <c r="C949" s="6" t="s">
        <v>4148</v>
      </c>
      <c r="D949" s="17" t="s">
        <v>4149</v>
      </c>
      <c r="E949" s="8" t="s">
        <v>4150</v>
      </c>
      <c r="F949" s="9" t="s">
        <v>4151</v>
      </c>
      <c r="G949" s="10">
        <v>45927.0</v>
      </c>
      <c r="H949" s="11" t="s">
        <v>19</v>
      </c>
      <c r="I949" s="11" t="s">
        <v>19</v>
      </c>
      <c r="J949" s="11" t="s">
        <v>19</v>
      </c>
      <c r="K949" s="11" t="s">
        <v>19</v>
      </c>
      <c r="L949" s="11" t="s">
        <v>20</v>
      </c>
      <c r="M949" s="11" t="s">
        <v>21</v>
      </c>
    </row>
    <row r="950">
      <c r="A950" s="6" t="s">
        <v>4077</v>
      </c>
      <c r="B950" s="6" t="s">
        <v>4152</v>
      </c>
      <c r="C950" s="6" t="s">
        <v>4153</v>
      </c>
      <c r="D950" s="7" t="s">
        <v>4154</v>
      </c>
      <c r="E950" s="8" t="s">
        <v>4155</v>
      </c>
      <c r="F950" s="9" t="s">
        <v>4156</v>
      </c>
      <c r="G950" s="10">
        <v>45927.0</v>
      </c>
      <c r="H950" s="11" t="s">
        <v>19</v>
      </c>
      <c r="I950" s="11" t="s">
        <v>20</v>
      </c>
      <c r="J950" s="11" t="s">
        <v>19</v>
      </c>
      <c r="K950" s="11" t="s">
        <v>20</v>
      </c>
      <c r="L950" s="11" t="s">
        <v>20</v>
      </c>
      <c r="M950" s="11" t="s">
        <v>21</v>
      </c>
    </row>
    <row r="951">
      <c r="A951" s="6" t="s">
        <v>4077</v>
      </c>
      <c r="B951" s="6" t="s">
        <v>4157</v>
      </c>
      <c r="C951" s="6" t="s">
        <v>26</v>
      </c>
      <c r="D951" s="7" t="s">
        <v>4158</v>
      </c>
      <c r="E951" s="6" t="s">
        <v>26</v>
      </c>
      <c r="F951" s="9" t="s">
        <v>4159</v>
      </c>
      <c r="G951" s="10">
        <v>45927.0</v>
      </c>
      <c r="H951" s="11" t="s">
        <v>19</v>
      </c>
      <c r="I951" s="11" t="s">
        <v>20</v>
      </c>
      <c r="J951" s="11" t="s">
        <v>20</v>
      </c>
      <c r="K951" s="11" t="s">
        <v>20</v>
      </c>
      <c r="M951" s="11" t="s">
        <v>21</v>
      </c>
    </row>
    <row r="952">
      <c r="A952" s="6" t="s">
        <v>4077</v>
      </c>
      <c r="B952" s="6" t="s">
        <v>4160</v>
      </c>
      <c r="C952" s="6" t="s">
        <v>26</v>
      </c>
      <c r="D952" s="7" t="s">
        <v>4161</v>
      </c>
      <c r="E952" s="8" t="s">
        <v>4162</v>
      </c>
      <c r="F952" s="9" t="s">
        <v>4163</v>
      </c>
      <c r="G952" s="10">
        <v>45927.0</v>
      </c>
      <c r="H952" s="11" t="s">
        <v>20</v>
      </c>
      <c r="I952" s="11" t="s">
        <v>20</v>
      </c>
      <c r="J952" s="11" t="s">
        <v>20</v>
      </c>
      <c r="M952" s="11" t="s">
        <v>21</v>
      </c>
    </row>
    <row r="953">
      <c r="A953" s="6" t="s">
        <v>4077</v>
      </c>
      <c r="B953" s="6" t="s">
        <v>4164</v>
      </c>
      <c r="C953" s="6" t="s">
        <v>4165</v>
      </c>
      <c r="D953" s="7" t="s">
        <v>4166</v>
      </c>
      <c r="E953" s="8" t="s">
        <v>4167</v>
      </c>
      <c r="F953" s="9" t="s">
        <v>4168</v>
      </c>
      <c r="G953" s="10">
        <v>45927.0</v>
      </c>
      <c r="H953" s="11" t="s">
        <v>19</v>
      </c>
      <c r="I953" s="11" t="s">
        <v>20</v>
      </c>
      <c r="J953" s="11" t="s">
        <v>20</v>
      </c>
      <c r="K953" s="11" t="s">
        <v>20</v>
      </c>
      <c r="M953" s="11" t="s">
        <v>21</v>
      </c>
    </row>
    <row r="954">
      <c r="A954" s="6" t="s">
        <v>4077</v>
      </c>
      <c r="B954" s="6" t="s">
        <v>793</v>
      </c>
      <c r="C954" s="6" t="s">
        <v>4169</v>
      </c>
      <c r="D954" s="7" t="s">
        <v>4170</v>
      </c>
      <c r="E954" s="6" t="s">
        <v>26</v>
      </c>
      <c r="F954" s="9" t="s">
        <v>4171</v>
      </c>
      <c r="G954" s="10">
        <v>45927.0</v>
      </c>
      <c r="H954" s="11" t="s">
        <v>19</v>
      </c>
      <c r="I954" s="11" t="s">
        <v>19</v>
      </c>
      <c r="J954" s="11" t="s">
        <v>19</v>
      </c>
      <c r="K954" s="11" t="s">
        <v>19</v>
      </c>
      <c r="L954" s="11" t="s">
        <v>20</v>
      </c>
      <c r="M954" s="11" t="s">
        <v>21</v>
      </c>
    </row>
    <row r="955">
      <c r="A955" s="6" t="s">
        <v>4077</v>
      </c>
      <c r="B955" s="6" t="s">
        <v>4172</v>
      </c>
      <c r="C955" s="6" t="s">
        <v>4173</v>
      </c>
      <c r="D955" s="7" t="s">
        <v>4174</v>
      </c>
      <c r="E955" s="8" t="s">
        <v>4175</v>
      </c>
      <c r="F955" s="9" t="s">
        <v>4176</v>
      </c>
      <c r="G955" s="10">
        <v>45924.0</v>
      </c>
      <c r="H955" s="11" t="s">
        <v>19</v>
      </c>
      <c r="I955" s="11" t="s">
        <v>19</v>
      </c>
      <c r="J955" s="11" t="s">
        <v>19</v>
      </c>
      <c r="K955" s="11" t="s">
        <v>20</v>
      </c>
      <c r="L955" s="11" t="s">
        <v>20</v>
      </c>
      <c r="M955" s="11" t="s">
        <v>21</v>
      </c>
    </row>
    <row r="956">
      <c r="A956" s="6" t="s">
        <v>4077</v>
      </c>
      <c r="B956" s="6" t="s">
        <v>4177</v>
      </c>
      <c r="D956" s="7" t="s">
        <v>4178</v>
      </c>
      <c r="E956" s="8" t="s">
        <v>4179</v>
      </c>
      <c r="F956" s="9" t="s">
        <v>4180</v>
      </c>
      <c r="G956" s="10">
        <v>45927.0</v>
      </c>
      <c r="H956" s="11" t="s">
        <v>19</v>
      </c>
      <c r="I956" s="11" t="s">
        <v>20</v>
      </c>
      <c r="J956" s="11" t="s">
        <v>19</v>
      </c>
      <c r="K956" s="11" t="s">
        <v>20</v>
      </c>
      <c r="M956" s="11" t="s">
        <v>21</v>
      </c>
    </row>
    <row r="957">
      <c r="A957" s="6" t="s">
        <v>4077</v>
      </c>
      <c r="B957" s="6" t="s">
        <v>4181</v>
      </c>
      <c r="C957" s="6" t="s">
        <v>4182</v>
      </c>
      <c r="D957" s="7" t="s">
        <v>4183</v>
      </c>
      <c r="E957" s="8" t="s">
        <v>4184</v>
      </c>
      <c r="F957" s="9" t="s">
        <v>4185</v>
      </c>
      <c r="G957" s="10">
        <v>45924.0</v>
      </c>
      <c r="H957" s="11" t="s">
        <v>20</v>
      </c>
      <c r="I957" s="11" t="s">
        <v>20</v>
      </c>
      <c r="J957" s="11" t="s">
        <v>19</v>
      </c>
      <c r="K957" s="11" t="s">
        <v>20</v>
      </c>
      <c r="M957" s="11" t="s">
        <v>21</v>
      </c>
    </row>
    <row r="958">
      <c r="A958" s="6" t="s">
        <v>4077</v>
      </c>
      <c r="B958" s="6" t="s">
        <v>4186</v>
      </c>
      <c r="C958" s="6" t="s">
        <v>4187</v>
      </c>
      <c r="D958" s="7" t="s">
        <v>4188</v>
      </c>
      <c r="E958" s="8" t="s">
        <v>4189</v>
      </c>
      <c r="F958" s="9" t="s">
        <v>4190</v>
      </c>
      <c r="G958" s="10">
        <v>45927.0</v>
      </c>
      <c r="H958" s="11" t="s">
        <v>19</v>
      </c>
      <c r="I958" s="11" t="s">
        <v>20</v>
      </c>
      <c r="J958" s="11" t="s">
        <v>20</v>
      </c>
      <c r="K958" s="11" t="s">
        <v>20</v>
      </c>
      <c r="M958" s="11" t="s">
        <v>21</v>
      </c>
    </row>
    <row r="959">
      <c r="A959" s="6" t="s">
        <v>4077</v>
      </c>
      <c r="B959" s="6" t="s">
        <v>4191</v>
      </c>
      <c r="C959" s="6" t="s">
        <v>4192</v>
      </c>
      <c r="D959" s="7" t="s">
        <v>4193</v>
      </c>
      <c r="E959" s="8" t="s">
        <v>4194</v>
      </c>
      <c r="F959" s="9" t="s">
        <v>4195</v>
      </c>
      <c r="G959" s="10">
        <v>45927.0</v>
      </c>
      <c r="H959" s="11" t="s">
        <v>19</v>
      </c>
      <c r="I959" s="11" t="s">
        <v>20</v>
      </c>
      <c r="J959" s="11" t="s">
        <v>20</v>
      </c>
      <c r="K959" s="11" t="s">
        <v>20</v>
      </c>
      <c r="M959" s="11" t="s">
        <v>21</v>
      </c>
    </row>
    <row r="960">
      <c r="A960" s="6" t="s">
        <v>4077</v>
      </c>
      <c r="B960" s="6" t="s">
        <v>4196</v>
      </c>
      <c r="C960" s="6" t="s">
        <v>4197</v>
      </c>
      <c r="D960" s="7" t="s">
        <v>4198</v>
      </c>
      <c r="E960" s="8" t="s">
        <v>4199</v>
      </c>
      <c r="F960" s="9" t="s">
        <v>4200</v>
      </c>
      <c r="G960" s="10">
        <v>45924.0</v>
      </c>
      <c r="H960" s="11" t="s">
        <v>19</v>
      </c>
      <c r="I960" s="11" t="s">
        <v>19</v>
      </c>
      <c r="J960" s="11" t="s">
        <v>20</v>
      </c>
      <c r="K960" s="11" t="s">
        <v>20</v>
      </c>
      <c r="L960" s="11" t="s">
        <v>20</v>
      </c>
      <c r="M960" s="11" t="s">
        <v>21</v>
      </c>
    </row>
    <row r="961">
      <c r="A961" s="6" t="s">
        <v>4077</v>
      </c>
      <c r="B961" s="6" t="s">
        <v>4201</v>
      </c>
      <c r="C961" s="6" t="s">
        <v>4202</v>
      </c>
      <c r="D961" s="7" t="s">
        <v>4203</v>
      </c>
      <c r="E961" s="8" t="s">
        <v>4204</v>
      </c>
      <c r="F961" s="9" t="s">
        <v>4205</v>
      </c>
      <c r="G961" s="10">
        <v>45927.0</v>
      </c>
      <c r="H961" s="11" t="s">
        <v>20</v>
      </c>
      <c r="I961" s="11" t="s">
        <v>20</v>
      </c>
      <c r="J961" s="11" t="s">
        <v>20</v>
      </c>
      <c r="M961" s="11" t="s">
        <v>21</v>
      </c>
    </row>
    <row r="962">
      <c r="A962" s="6" t="s">
        <v>4077</v>
      </c>
      <c r="B962" s="6" t="s">
        <v>266</v>
      </c>
      <c r="C962" s="6" t="s">
        <v>4206</v>
      </c>
      <c r="D962" s="7" t="s">
        <v>4207</v>
      </c>
      <c r="E962" s="8" t="s">
        <v>4208</v>
      </c>
      <c r="F962" s="9" t="s">
        <v>4209</v>
      </c>
      <c r="G962" s="10">
        <v>45927.0</v>
      </c>
      <c r="H962" s="11" t="s">
        <v>19</v>
      </c>
      <c r="I962" s="11" t="s">
        <v>20</v>
      </c>
      <c r="J962" s="11" t="s">
        <v>19</v>
      </c>
      <c r="K962" s="11" t="s">
        <v>20</v>
      </c>
      <c r="M962" s="11" t="s">
        <v>21</v>
      </c>
    </row>
    <row r="963">
      <c r="A963" s="6" t="s">
        <v>4077</v>
      </c>
      <c r="B963" s="6" t="s">
        <v>4210</v>
      </c>
      <c r="C963" s="6" t="s">
        <v>4211</v>
      </c>
      <c r="D963" s="7" t="s">
        <v>4212</v>
      </c>
      <c r="E963" s="8" t="s">
        <v>4213</v>
      </c>
      <c r="F963" s="9" t="s">
        <v>4214</v>
      </c>
      <c r="G963" s="10">
        <v>45927.0</v>
      </c>
      <c r="H963" s="11" t="s">
        <v>19</v>
      </c>
      <c r="I963" s="11" t="s">
        <v>19</v>
      </c>
      <c r="J963" s="11" t="s">
        <v>19</v>
      </c>
      <c r="K963" s="11" t="s">
        <v>20</v>
      </c>
      <c r="L963" s="11" t="s">
        <v>20</v>
      </c>
      <c r="M963" s="11" t="s">
        <v>21</v>
      </c>
    </row>
    <row r="964">
      <c r="A964" s="6" t="s">
        <v>4077</v>
      </c>
      <c r="B964" s="6" t="s">
        <v>4215</v>
      </c>
      <c r="C964" s="6" t="s">
        <v>4216</v>
      </c>
      <c r="D964" s="9" t="s">
        <v>26</v>
      </c>
      <c r="E964" s="8" t="s">
        <v>4217</v>
      </c>
      <c r="F964" s="9" t="s">
        <v>4218</v>
      </c>
      <c r="G964" s="12" t="s">
        <v>80</v>
      </c>
      <c r="H964" s="13"/>
      <c r="I964" s="13"/>
      <c r="J964" s="13"/>
      <c r="K964" s="13"/>
      <c r="L964" s="13"/>
      <c r="M964" s="11" t="s">
        <v>231</v>
      </c>
    </row>
    <row r="965">
      <c r="A965" s="6" t="s">
        <v>4077</v>
      </c>
      <c r="B965" s="6" t="s">
        <v>4219</v>
      </c>
      <c r="C965" s="6" t="s">
        <v>4220</v>
      </c>
      <c r="D965" s="7" t="s">
        <v>4221</v>
      </c>
      <c r="E965" s="8" t="s">
        <v>4222</v>
      </c>
      <c r="F965" s="9" t="s">
        <v>26</v>
      </c>
      <c r="G965" s="24" t="s">
        <v>80</v>
      </c>
      <c r="H965" s="25"/>
      <c r="I965" s="25"/>
      <c r="J965" s="25"/>
      <c r="K965" s="25"/>
      <c r="L965" s="25"/>
      <c r="M965" s="11" t="s">
        <v>4223</v>
      </c>
    </row>
    <row r="966">
      <c r="A966" s="6" t="s">
        <v>4077</v>
      </c>
      <c r="B966" s="6" t="s">
        <v>170</v>
      </c>
      <c r="C966" s="6" t="s">
        <v>4224</v>
      </c>
      <c r="D966" s="7" t="s">
        <v>4225</v>
      </c>
      <c r="E966" s="8" t="s">
        <v>4226</v>
      </c>
      <c r="F966" s="9" t="s">
        <v>4227</v>
      </c>
      <c r="G966" s="10">
        <v>45927.0</v>
      </c>
      <c r="H966" s="11" t="s">
        <v>19</v>
      </c>
      <c r="I966" s="11" t="s">
        <v>19</v>
      </c>
      <c r="J966" s="11" t="s">
        <v>19</v>
      </c>
      <c r="K966" s="11" t="s">
        <v>20</v>
      </c>
      <c r="L966" s="11" t="s">
        <v>20</v>
      </c>
      <c r="M966" s="11" t="s">
        <v>21</v>
      </c>
    </row>
    <row r="967">
      <c r="A967" s="6" t="s">
        <v>4228</v>
      </c>
      <c r="B967" s="6" t="s">
        <v>4229</v>
      </c>
      <c r="C967" s="6" t="s">
        <v>4230</v>
      </c>
      <c r="D967" s="7" t="s">
        <v>4231</v>
      </c>
      <c r="E967" s="8" t="s">
        <v>4232</v>
      </c>
      <c r="F967" s="9" t="s">
        <v>4233</v>
      </c>
      <c r="G967" s="10">
        <v>45924.0</v>
      </c>
      <c r="H967" s="11" t="s">
        <v>20</v>
      </c>
      <c r="I967" s="11" t="s">
        <v>20</v>
      </c>
      <c r="J967" s="11" t="s">
        <v>20</v>
      </c>
      <c r="M967" s="11" t="s">
        <v>21</v>
      </c>
    </row>
    <row r="968">
      <c r="A968" s="6" t="s">
        <v>4228</v>
      </c>
      <c r="B968" s="6" t="s">
        <v>4234</v>
      </c>
      <c r="C968" s="6" t="s">
        <v>4235</v>
      </c>
      <c r="D968" s="7" t="s">
        <v>4236</v>
      </c>
      <c r="E968" s="8" t="s">
        <v>4237</v>
      </c>
      <c r="F968" s="9" t="s">
        <v>4238</v>
      </c>
      <c r="G968" s="10">
        <v>45924.0</v>
      </c>
      <c r="H968" s="11" t="s">
        <v>19</v>
      </c>
      <c r="I968" s="11" t="s">
        <v>19</v>
      </c>
      <c r="J968" s="11" t="s">
        <v>19</v>
      </c>
      <c r="K968" s="11" t="s">
        <v>20</v>
      </c>
      <c r="L968" s="11" t="s">
        <v>19</v>
      </c>
      <c r="M968" s="11" t="s">
        <v>21</v>
      </c>
    </row>
    <row r="969">
      <c r="A969" s="6" t="s">
        <v>4228</v>
      </c>
      <c r="B969" s="6" t="s">
        <v>4239</v>
      </c>
      <c r="C969" s="6" t="s">
        <v>26</v>
      </c>
      <c r="D969" s="7" t="s">
        <v>4240</v>
      </c>
      <c r="E969" s="8" t="s">
        <v>4241</v>
      </c>
      <c r="F969" s="9" t="s">
        <v>4242</v>
      </c>
      <c r="G969" s="10">
        <v>45924.0</v>
      </c>
      <c r="H969" s="11" t="s">
        <v>19</v>
      </c>
      <c r="I969" s="11" t="s">
        <v>20</v>
      </c>
      <c r="J969" s="11" t="s">
        <v>19</v>
      </c>
      <c r="K969" s="11" t="s">
        <v>20</v>
      </c>
      <c r="M969" s="11" t="s">
        <v>21</v>
      </c>
    </row>
    <row r="970">
      <c r="A970" s="6" t="s">
        <v>4228</v>
      </c>
      <c r="B970" s="6" t="s">
        <v>734</v>
      </c>
      <c r="C970" s="6" t="s">
        <v>4243</v>
      </c>
      <c r="D970" s="7" t="s">
        <v>4244</v>
      </c>
      <c r="E970" s="8" t="s">
        <v>4245</v>
      </c>
      <c r="F970" s="9" t="s">
        <v>26</v>
      </c>
      <c r="G970" s="10">
        <v>45924.0</v>
      </c>
      <c r="H970" s="11" t="s">
        <v>20</v>
      </c>
      <c r="I970" s="11" t="s">
        <v>20</v>
      </c>
      <c r="J970" s="11" t="s">
        <v>20</v>
      </c>
      <c r="M970" s="11" t="s">
        <v>21</v>
      </c>
    </row>
    <row r="971">
      <c r="A971" s="6" t="s">
        <v>4228</v>
      </c>
      <c r="B971" s="6" t="s">
        <v>4246</v>
      </c>
      <c r="C971" s="6" t="s">
        <v>4247</v>
      </c>
      <c r="D971" s="7" t="s">
        <v>4248</v>
      </c>
      <c r="E971" s="6" t="s">
        <v>26</v>
      </c>
      <c r="F971" s="9" t="s">
        <v>4249</v>
      </c>
      <c r="G971" s="10">
        <v>45924.0</v>
      </c>
      <c r="H971" s="11" t="s">
        <v>20</v>
      </c>
      <c r="I971" s="11" t="s">
        <v>20</v>
      </c>
      <c r="J971" s="11" t="s">
        <v>20</v>
      </c>
      <c r="M971" s="11" t="s">
        <v>21</v>
      </c>
    </row>
    <row r="972">
      <c r="A972" s="6" t="s">
        <v>4228</v>
      </c>
      <c r="B972" s="6" t="s">
        <v>2686</v>
      </c>
      <c r="C972" s="6" t="s">
        <v>4250</v>
      </c>
      <c r="D972" s="7" t="s">
        <v>4251</v>
      </c>
      <c r="E972" s="8" t="s">
        <v>4252</v>
      </c>
      <c r="F972" s="9" t="s">
        <v>4253</v>
      </c>
      <c r="G972" s="10">
        <v>45924.0</v>
      </c>
      <c r="H972" s="11" t="s">
        <v>19</v>
      </c>
      <c r="I972" s="11" t="s">
        <v>19</v>
      </c>
      <c r="J972" s="11" t="s">
        <v>19</v>
      </c>
      <c r="K972" s="11" t="s">
        <v>20</v>
      </c>
      <c r="L972" s="11" t="s">
        <v>19</v>
      </c>
      <c r="M972" s="11" t="s">
        <v>21</v>
      </c>
    </row>
    <row r="973">
      <c r="A973" s="6" t="s">
        <v>4228</v>
      </c>
      <c r="B973" s="6" t="s">
        <v>4254</v>
      </c>
      <c r="C973" s="6" t="s">
        <v>4255</v>
      </c>
      <c r="D973" s="7" t="s">
        <v>4256</v>
      </c>
      <c r="E973" s="8" t="s">
        <v>4257</v>
      </c>
      <c r="F973" s="9" t="s">
        <v>4258</v>
      </c>
      <c r="G973" s="10">
        <v>45924.0</v>
      </c>
      <c r="H973" s="11" t="s">
        <v>19</v>
      </c>
      <c r="I973" s="11" t="s">
        <v>20</v>
      </c>
      <c r="J973" s="11" t="s">
        <v>19</v>
      </c>
      <c r="K973" s="11" t="s">
        <v>20</v>
      </c>
      <c r="L973" s="11" t="s">
        <v>19</v>
      </c>
      <c r="M973" s="11" t="s">
        <v>21</v>
      </c>
    </row>
    <row r="974">
      <c r="A974" s="6" t="s">
        <v>4228</v>
      </c>
      <c r="B974" s="6" t="s">
        <v>4259</v>
      </c>
      <c r="C974" s="6" t="s">
        <v>26</v>
      </c>
      <c r="D974" s="7" t="s">
        <v>4260</v>
      </c>
      <c r="E974" s="8" t="s">
        <v>4261</v>
      </c>
      <c r="F974" s="9" t="s">
        <v>4262</v>
      </c>
      <c r="G974" s="10">
        <v>45924.0</v>
      </c>
      <c r="H974" s="11" t="s">
        <v>19</v>
      </c>
      <c r="I974" s="11" t="s">
        <v>20</v>
      </c>
      <c r="J974" s="11" t="s">
        <v>19</v>
      </c>
      <c r="K974" s="11" t="s">
        <v>20</v>
      </c>
      <c r="L974" s="11" t="s">
        <v>20</v>
      </c>
      <c r="M974" s="11" t="s">
        <v>21</v>
      </c>
    </row>
    <row r="975">
      <c r="A975" s="6" t="s">
        <v>4228</v>
      </c>
      <c r="B975" s="6" t="s">
        <v>4263</v>
      </c>
      <c r="C975" s="6" t="s">
        <v>4264</v>
      </c>
      <c r="D975" s="7" t="s">
        <v>4265</v>
      </c>
      <c r="E975" s="8" t="s">
        <v>4266</v>
      </c>
      <c r="F975" s="9" t="s">
        <v>4267</v>
      </c>
      <c r="G975" s="10">
        <v>45924.0</v>
      </c>
      <c r="H975" s="11" t="s">
        <v>19</v>
      </c>
      <c r="I975" s="11" t="s">
        <v>19</v>
      </c>
      <c r="J975" s="11" t="s">
        <v>19</v>
      </c>
      <c r="K975" s="11" t="s">
        <v>20</v>
      </c>
      <c r="L975" s="11" t="s">
        <v>20</v>
      </c>
      <c r="M975" s="11" t="s">
        <v>21</v>
      </c>
    </row>
    <row r="976">
      <c r="A976" s="6" t="s">
        <v>4228</v>
      </c>
      <c r="B976" s="6" t="s">
        <v>51</v>
      </c>
      <c r="C976" s="6" t="s">
        <v>4268</v>
      </c>
      <c r="D976" s="7" t="s">
        <v>4269</v>
      </c>
      <c r="E976" s="8" t="s">
        <v>4270</v>
      </c>
      <c r="F976" s="9" t="s">
        <v>4271</v>
      </c>
      <c r="G976" s="10">
        <v>45924.0</v>
      </c>
      <c r="H976" s="11" t="s">
        <v>19</v>
      </c>
      <c r="I976" s="11" t="s">
        <v>19</v>
      </c>
      <c r="J976" s="11" t="s">
        <v>19</v>
      </c>
      <c r="K976" s="11" t="s">
        <v>20</v>
      </c>
      <c r="L976" s="11" t="s">
        <v>20</v>
      </c>
      <c r="M976" s="11" t="s">
        <v>21</v>
      </c>
    </row>
    <row r="977">
      <c r="A977" s="6" t="s">
        <v>4228</v>
      </c>
      <c r="B977" s="6" t="s">
        <v>2831</v>
      </c>
      <c r="C977" s="6" t="s">
        <v>26</v>
      </c>
      <c r="D977" s="7" t="s">
        <v>4272</v>
      </c>
      <c r="E977" s="8" t="s">
        <v>4273</v>
      </c>
      <c r="F977" s="9" t="s">
        <v>4274</v>
      </c>
      <c r="G977" s="10">
        <v>45924.0</v>
      </c>
      <c r="H977" s="11" t="s">
        <v>19</v>
      </c>
      <c r="I977" s="11" t="s">
        <v>19</v>
      </c>
      <c r="J977" s="11" t="s">
        <v>19</v>
      </c>
      <c r="K977" s="11" t="s">
        <v>20</v>
      </c>
      <c r="L977" s="11" t="s">
        <v>19</v>
      </c>
      <c r="M977" s="11" t="s">
        <v>21</v>
      </c>
    </row>
    <row r="978">
      <c r="A978" s="6" t="s">
        <v>4228</v>
      </c>
      <c r="B978" s="6" t="s">
        <v>4275</v>
      </c>
      <c r="C978" s="6" t="s">
        <v>4276</v>
      </c>
      <c r="D978" s="7" t="s">
        <v>4277</v>
      </c>
      <c r="E978" s="8" t="s">
        <v>4278</v>
      </c>
      <c r="F978" s="9" t="s">
        <v>4279</v>
      </c>
      <c r="G978" s="10">
        <v>45924.0</v>
      </c>
      <c r="H978" s="11" t="s">
        <v>19</v>
      </c>
      <c r="I978" s="11" t="s">
        <v>19</v>
      </c>
      <c r="J978" s="11" t="s">
        <v>19</v>
      </c>
      <c r="K978" s="11" t="s">
        <v>20</v>
      </c>
      <c r="L978" s="11" t="s">
        <v>19</v>
      </c>
      <c r="M978" s="11" t="s">
        <v>21</v>
      </c>
    </row>
    <row r="979">
      <c r="A979" s="6" t="s">
        <v>4228</v>
      </c>
      <c r="B979" s="6" t="s">
        <v>4280</v>
      </c>
      <c r="C979" s="6" t="s">
        <v>4281</v>
      </c>
      <c r="D979" s="7" t="s">
        <v>4282</v>
      </c>
      <c r="E979" s="8" t="s">
        <v>4283</v>
      </c>
      <c r="F979" s="9" t="s">
        <v>4284</v>
      </c>
      <c r="G979" s="10">
        <v>45924.0</v>
      </c>
      <c r="H979" s="11" t="s">
        <v>19</v>
      </c>
      <c r="I979" s="11" t="s">
        <v>19</v>
      </c>
      <c r="J979" s="11" t="s">
        <v>19</v>
      </c>
      <c r="K979" s="11" t="s">
        <v>20</v>
      </c>
      <c r="L979" s="11" t="s">
        <v>20</v>
      </c>
      <c r="M979" s="11" t="s">
        <v>21</v>
      </c>
    </row>
    <row r="980">
      <c r="A980" s="6" t="s">
        <v>4228</v>
      </c>
      <c r="B980" s="6" t="s">
        <v>4285</v>
      </c>
      <c r="C980" s="6" t="s">
        <v>4286</v>
      </c>
      <c r="D980" s="7" t="s">
        <v>4287</v>
      </c>
      <c r="E980" s="8" t="s">
        <v>4288</v>
      </c>
      <c r="F980" s="9" t="s">
        <v>4289</v>
      </c>
      <c r="G980" s="10">
        <v>45924.0</v>
      </c>
      <c r="H980" s="11" t="s">
        <v>19</v>
      </c>
      <c r="I980" s="11" t="s">
        <v>19</v>
      </c>
      <c r="J980" s="11" t="s">
        <v>19</v>
      </c>
      <c r="K980" s="11" t="s">
        <v>20</v>
      </c>
      <c r="L980" s="11" t="s">
        <v>19</v>
      </c>
      <c r="M980" s="11" t="s">
        <v>21</v>
      </c>
    </row>
    <row r="981">
      <c r="A981" s="6" t="s">
        <v>4228</v>
      </c>
      <c r="B981" s="6" t="s">
        <v>4290</v>
      </c>
      <c r="C981" s="6" t="s">
        <v>4291</v>
      </c>
      <c r="D981" s="7" t="s">
        <v>4292</v>
      </c>
      <c r="E981" s="8" t="s">
        <v>4293</v>
      </c>
      <c r="F981" s="9" t="s">
        <v>4294</v>
      </c>
      <c r="G981" s="10">
        <v>45924.0</v>
      </c>
      <c r="H981" s="11" t="s">
        <v>19</v>
      </c>
      <c r="I981" s="11" t="s">
        <v>19</v>
      </c>
      <c r="J981" s="11" t="s">
        <v>19</v>
      </c>
      <c r="K981" s="11" t="s">
        <v>19</v>
      </c>
      <c r="L981" s="11" t="s">
        <v>19</v>
      </c>
      <c r="M981" s="11" t="s">
        <v>21</v>
      </c>
    </row>
    <row r="982">
      <c r="A982" s="6" t="s">
        <v>4228</v>
      </c>
      <c r="B982" s="6" t="s">
        <v>4295</v>
      </c>
      <c r="C982" s="6" t="s">
        <v>4296</v>
      </c>
      <c r="D982" s="7" t="s">
        <v>4297</v>
      </c>
      <c r="E982" s="8" t="s">
        <v>4298</v>
      </c>
      <c r="F982" s="9" t="s">
        <v>4299</v>
      </c>
      <c r="G982" s="10">
        <v>45924.0</v>
      </c>
      <c r="H982" s="11" t="s">
        <v>20</v>
      </c>
      <c r="I982" s="11" t="s">
        <v>20</v>
      </c>
      <c r="J982" s="11" t="s">
        <v>19</v>
      </c>
      <c r="M982" s="11" t="s">
        <v>21</v>
      </c>
    </row>
    <row r="983">
      <c r="A983" s="6" t="s">
        <v>4228</v>
      </c>
      <c r="B983" s="6" t="s">
        <v>4300</v>
      </c>
      <c r="C983" s="6" t="s">
        <v>26</v>
      </c>
      <c r="D983" s="7" t="s">
        <v>4301</v>
      </c>
      <c r="E983" s="8" t="s">
        <v>4302</v>
      </c>
      <c r="F983" s="9" t="s">
        <v>26</v>
      </c>
      <c r="G983" s="10">
        <v>45924.0</v>
      </c>
      <c r="H983" s="11" t="s">
        <v>20</v>
      </c>
      <c r="I983" s="11" t="s">
        <v>20</v>
      </c>
      <c r="J983" s="11" t="s">
        <v>19</v>
      </c>
      <c r="M983" s="11" t="s">
        <v>21</v>
      </c>
    </row>
    <row r="984">
      <c r="A984" s="6" t="s">
        <v>4228</v>
      </c>
      <c r="B984" s="6" t="s">
        <v>4303</v>
      </c>
      <c r="C984" s="6" t="s">
        <v>4304</v>
      </c>
      <c r="D984" s="7" t="s">
        <v>4305</v>
      </c>
      <c r="E984" s="6" t="s">
        <v>26</v>
      </c>
      <c r="F984" s="9" t="s">
        <v>4306</v>
      </c>
      <c r="G984" s="10">
        <v>45924.0</v>
      </c>
      <c r="H984" s="11" t="s">
        <v>19</v>
      </c>
      <c r="I984" s="11" t="s">
        <v>20</v>
      </c>
      <c r="J984" s="11" t="s">
        <v>19</v>
      </c>
      <c r="K984" s="11" t="s">
        <v>20</v>
      </c>
      <c r="L984" s="11" t="s">
        <v>19</v>
      </c>
      <c r="M984" s="11" t="s">
        <v>21</v>
      </c>
    </row>
    <row r="985">
      <c r="A985" s="6" t="s">
        <v>4228</v>
      </c>
      <c r="B985" s="6" t="s">
        <v>4307</v>
      </c>
      <c r="C985" s="6" t="s">
        <v>4304</v>
      </c>
      <c r="D985" s="7" t="s">
        <v>4308</v>
      </c>
      <c r="E985" s="8" t="s">
        <v>4309</v>
      </c>
      <c r="F985" s="9" t="s">
        <v>4310</v>
      </c>
      <c r="G985" s="10">
        <v>45924.0</v>
      </c>
      <c r="H985" s="11" t="s">
        <v>20</v>
      </c>
      <c r="I985" s="11" t="s">
        <v>20</v>
      </c>
      <c r="J985" s="11" t="s">
        <v>19</v>
      </c>
      <c r="M985" s="11" t="s">
        <v>21</v>
      </c>
    </row>
    <row r="986">
      <c r="A986" s="6" t="s">
        <v>4228</v>
      </c>
      <c r="B986" s="6" t="s">
        <v>4311</v>
      </c>
      <c r="C986" s="6" t="s">
        <v>4312</v>
      </c>
      <c r="D986" s="7" t="s">
        <v>4313</v>
      </c>
      <c r="E986" s="8" t="s">
        <v>4314</v>
      </c>
      <c r="F986" s="9" t="s">
        <v>4315</v>
      </c>
      <c r="G986" s="10">
        <v>45924.0</v>
      </c>
      <c r="H986" s="11" t="s">
        <v>20</v>
      </c>
      <c r="I986" s="11" t="s">
        <v>20</v>
      </c>
      <c r="J986" s="11" t="s">
        <v>19</v>
      </c>
      <c r="M986" s="11" t="s">
        <v>21</v>
      </c>
    </row>
    <row r="987">
      <c r="A987" s="6" t="s">
        <v>4228</v>
      </c>
      <c r="B987" s="6" t="s">
        <v>4316</v>
      </c>
      <c r="C987" s="6" t="s">
        <v>4317</v>
      </c>
      <c r="D987" s="7" t="s">
        <v>4318</v>
      </c>
      <c r="E987" s="8" t="s">
        <v>4319</v>
      </c>
      <c r="F987" s="9" t="s">
        <v>4320</v>
      </c>
      <c r="G987" s="10">
        <v>45924.0</v>
      </c>
      <c r="H987" s="11" t="s">
        <v>20</v>
      </c>
      <c r="I987" s="11" t="s">
        <v>20</v>
      </c>
      <c r="J987" s="11" t="s">
        <v>20</v>
      </c>
      <c r="M987" s="11" t="s">
        <v>21</v>
      </c>
    </row>
    <row r="988">
      <c r="A988" s="6" t="s">
        <v>4228</v>
      </c>
      <c r="B988" s="6" t="s">
        <v>4321</v>
      </c>
      <c r="C988" s="6" t="s">
        <v>26</v>
      </c>
      <c r="D988" s="7" t="s">
        <v>4322</v>
      </c>
      <c r="E988" s="8" t="s">
        <v>4323</v>
      </c>
      <c r="F988" s="9" t="s">
        <v>4324</v>
      </c>
      <c r="G988" s="10">
        <v>45924.0</v>
      </c>
      <c r="H988" s="11" t="s">
        <v>20</v>
      </c>
      <c r="I988" s="11" t="s">
        <v>20</v>
      </c>
      <c r="J988" s="11" t="s">
        <v>19</v>
      </c>
      <c r="M988" s="11" t="s">
        <v>21</v>
      </c>
    </row>
    <row r="989">
      <c r="A989" s="6" t="s">
        <v>4228</v>
      </c>
      <c r="B989" s="6" t="s">
        <v>266</v>
      </c>
      <c r="C989" s="6" t="s">
        <v>4325</v>
      </c>
      <c r="D989" s="7" t="s">
        <v>4326</v>
      </c>
      <c r="E989" s="8" t="s">
        <v>4327</v>
      </c>
      <c r="F989" s="9" t="s">
        <v>4328</v>
      </c>
      <c r="G989" s="10">
        <v>45924.0</v>
      </c>
      <c r="H989" s="11" t="s">
        <v>20</v>
      </c>
      <c r="I989" s="11" t="s">
        <v>20</v>
      </c>
      <c r="J989" s="11" t="s">
        <v>19</v>
      </c>
      <c r="M989" s="11" t="s">
        <v>21</v>
      </c>
    </row>
    <row r="990">
      <c r="A990" s="6" t="s">
        <v>4228</v>
      </c>
      <c r="B990" s="6" t="s">
        <v>4329</v>
      </c>
      <c r="C990" s="6" t="s">
        <v>26</v>
      </c>
      <c r="D990" s="7" t="s">
        <v>4330</v>
      </c>
      <c r="E990" s="8" t="s">
        <v>4331</v>
      </c>
      <c r="F990" s="9" t="s">
        <v>4332</v>
      </c>
      <c r="G990" s="10">
        <v>45924.0</v>
      </c>
      <c r="H990" s="11" t="s">
        <v>19</v>
      </c>
      <c r="I990" s="11" t="s">
        <v>19</v>
      </c>
      <c r="J990" s="11" t="s">
        <v>19</v>
      </c>
      <c r="K990" s="11" t="s">
        <v>20</v>
      </c>
      <c r="L990" s="11" t="s">
        <v>19</v>
      </c>
      <c r="M990" s="11" t="s">
        <v>21</v>
      </c>
    </row>
    <row r="991">
      <c r="A991" s="6" t="s">
        <v>4333</v>
      </c>
      <c r="B991" s="6" t="s">
        <v>4334</v>
      </c>
      <c r="C991" s="6" t="s">
        <v>4335</v>
      </c>
      <c r="D991" s="7" t="s">
        <v>4336</v>
      </c>
      <c r="E991" s="8" t="s">
        <v>4337</v>
      </c>
      <c r="F991" s="9" t="s">
        <v>4338</v>
      </c>
      <c r="G991" s="12" t="s">
        <v>80</v>
      </c>
      <c r="H991" s="13"/>
      <c r="I991" s="13"/>
      <c r="J991" s="13"/>
      <c r="K991" s="13"/>
      <c r="L991" s="13"/>
      <c r="M991" s="11" t="s">
        <v>81</v>
      </c>
    </row>
    <row r="992">
      <c r="A992" s="6" t="s">
        <v>4333</v>
      </c>
      <c r="B992" s="6" t="s">
        <v>4339</v>
      </c>
      <c r="C992" s="6" t="s">
        <v>4340</v>
      </c>
      <c r="D992" s="9" t="s">
        <v>26</v>
      </c>
      <c r="E992" s="8" t="s">
        <v>4341</v>
      </c>
      <c r="F992" s="9" t="s">
        <v>4342</v>
      </c>
      <c r="G992" s="12" t="s">
        <v>80</v>
      </c>
      <c r="H992" s="13"/>
      <c r="I992" s="13"/>
      <c r="J992" s="13"/>
      <c r="K992" s="13"/>
      <c r="L992" s="13"/>
      <c r="M992" s="11" t="s">
        <v>231</v>
      </c>
    </row>
    <row r="993">
      <c r="A993" s="6" t="s">
        <v>4333</v>
      </c>
      <c r="B993" s="6" t="s">
        <v>4343</v>
      </c>
      <c r="C993" s="6" t="s">
        <v>26</v>
      </c>
      <c r="D993" s="9" t="s">
        <v>26</v>
      </c>
      <c r="E993" s="6" t="s">
        <v>26</v>
      </c>
      <c r="F993" s="9" t="s">
        <v>4344</v>
      </c>
      <c r="G993" s="12" t="s">
        <v>80</v>
      </c>
      <c r="H993" s="13"/>
      <c r="I993" s="13"/>
      <c r="J993" s="13"/>
      <c r="K993" s="13"/>
      <c r="L993" s="13"/>
      <c r="M993" s="11" t="s">
        <v>231</v>
      </c>
    </row>
    <row r="994">
      <c r="A994" s="6" t="s">
        <v>4333</v>
      </c>
      <c r="B994" s="6" t="s">
        <v>4345</v>
      </c>
      <c r="C994" s="6" t="s">
        <v>4346</v>
      </c>
      <c r="D994" s="7" t="s">
        <v>4347</v>
      </c>
      <c r="E994" s="8" t="s">
        <v>4348</v>
      </c>
      <c r="F994" s="9" t="s">
        <v>4349</v>
      </c>
      <c r="G994" s="10">
        <v>45925.0</v>
      </c>
      <c r="H994" s="11" t="s">
        <v>19</v>
      </c>
      <c r="I994" s="11" t="s">
        <v>19</v>
      </c>
      <c r="J994" s="11" t="s">
        <v>19</v>
      </c>
      <c r="K994" s="11" t="s">
        <v>20</v>
      </c>
      <c r="L994" s="11" t="s">
        <v>20</v>
      </c>
      <c r="M994" s="11" t="s">
        <v>21</v>
      </c>
    </row>
    <row r="995">
      <c r="A995" s="6" t="s">
        <v>4333</v>
      </c>
      <c r="B995" s="6" t="s">
        <v>601</v>
      </c>
      <c r="C995" s="6" t="s">
        <v>26</v>
      </c>
      <c r="D995" s="9" t="s">
        <v>26</v>
      </c>
      <c r="E995" s="6" t="s">
        <v>26</v>
      </c>
      <c r="F995" s="9" t="s">
        <v>26</v>
      </c>
      <c r="G995" s="12" t="s">
        <v>80</v>
      </c>
      <c r="H995" s="13"/>
      <c r="I995" s="13"/>
      <c r="J995" s="13"/>
      <c r="K995" s="13"/>
      <c r="L995" s="13"/>
      <c r="M995" s="11" t="s">
        <v>231</v>
      </c>
    </row>
    <row r="996">
      <c r="A996" s="6" t="s">
        <v>4333</v>
      </c>
      <c r="B996" s="6" t="s">
        <v>4350</v>
      </c>
      <c r="C996" s="6" t="s">
        <v>4351</v>
      </c>
      <c r="D996" s="9" t="s">
        <v>26</v>
      </c>
      <c r="E996" s="6" t="s">
        <v>26</v>
      </c>
      <c r="F996" s="9" t="s">
        <v>26</v>
      </c>
      <c r="G996" s="12" t="s">
        <v>80</v>
      </c>
      <c r="H996" s="13"/>
      <c r="I996" s="13"/>
      <c r="J996" s="13"/>
      <c r="K996" s="13"/>
      <c r="L996" s="13"/>
      <c r="M996" s="11" t="s">
        <v>231</v>
      </c>
    </row>
    <row r="997">
      <c r="A997" s="6" t="s">
        <v>4333</v>
      </c>
      <c r="B997" s="6" t="s">
        <v>4352</v>
      </c>
      <c r="C997" s="6" t="s">
        <v>4353</v>
      </c>
      <c r="D997" s="7" t="s">
        <v>4354</v>
      </c>
      <c r="E997" s="8" t="s">
        <v>4355</v>
      </c>
      <c r="F997" s="9" t="s">
        <v>4356</v>
      </c>
      <c r="G997" s="10">
        <v>45925.0</v>
      </c>
      <c r="H997" s="11" t="s">
        <v>19</v>
      </c>
      <c r="I997" s="11" t="s">
        <v>19</v>
      </c>
      <c r="J997" s="11" t="s">
        <v>20</v>
      </c>
      <c r="K997" s="11" t="s">
        <v>20</v>
      </c>
      <c r="L997" s="11" t="s">
        <v>20</v>
      </c>
      <c r="M997" s="11" t="s">
        <v>21</v>
      </c>
    </row>
    <row r="998">
      <c r="A998" s="6" t="s">
        <v>4333</v>
      </c>
      <c r="B998" s="6" t="s">
        <v>4357</v>
      </c>
      <c r="C998" s="6" t="s">
        <v>4358</v>
      </c>
      <c r="D998" s="9" t="s">
        <v>26</v>
      </c>
      <c r="E998" s="6" t="s">
        <v>26</v>
      </c>
      <c r="F998" s="9" t="s">
        <v>26</v>
      </c>
      <c r="G998" s="12" t="s">
        <v>80</v>
      </c>
      <c r="H998" s="13"/>
      <c r="I998" s="13"/>
      <c r="J998" s="13"/>
      <c r="K998" s="13"/>
      <c r="L998" s="13"/>
      <c r="M998" s="11" t="s">
        <v>231</v>
      </c>
    </row>
    <row r="999">
      <c r="A999" s="6" t="s">
        <v>4333</v>
      </c>
      <c r="B999" s="6" t="s">
        <v>4359</v>
      </c>
      <c r="C999" s="6" t="s">
        <v>4360</v>
      </c>
      <c r="D999" s="7" t="s">
        <v>4361</v>
      </c>
      <c r="E999" s="8" t="s">
        <v>4362</v>
      </c>
      <c r="F999" s="9" t="s">
        <v>4363</v>
      </c>
      <c r="G999" s="10">
        <v>45925.0</v>
      </c>
      <c r="H999" s="11" t="s">
        <v>19</v>
      </c>
      <c r="I999" s="11" t="s">
        <v>19</v>
      </c>
      <c r="J999" s="11" t="s">
        <v>19</v>
      </c>
      <c r="K999" s="11" t="s">
        <v>20</v>
      </c>
      <c r="L999" s="11" t="s">
        <v>20</v>
      </c>
      <c r="M999" s="11" t="s">
        <v>21</v>
      </c>
    </row>
    <row r="1000">
      <c r="A1000" s="6" t="s">
        <v>4333</v>
      </c>
      <c r="B1000" s="6" t="s">
        <v>4364</v>
      </c>
      <c r="C1000" s="6" t="s">
        <v>4365</v>
      </c>
      <c r="D1000" s="7" t="s">
        <v>4366</v>
      </c>
      <c r="E1000" s="8" t="s">
        <v>4367</v>
      </c>
      <c r="F1000" s="9" t="s">
        <v>4368</v>
      </c>
      <c r="G1000" s="10">
        <v>45925.0</v>
      </c>
      <c r="H1000" s="11" t="s">
        <v>20</v>
      </c>
      <c r="I1000" s="11" t="s">
        <v>20</v>
      </c>
      <c r="J1000" s="11" t="s">
        <v>20</v>
      </c>
      <c r="M1000" s="11" t="s">
        <v>21</v>
      </c>
    </row>
    <row r="1001">
      <c r="A1001" s="6" t="s">
        <v>4333</v>
      </c>
      <c r="B1001" s="6" t="s">
        <v>527</v>
      </c>
      <c r="C1001" s="6" t="s">
        <v>4369</v>
      </c>
      <c r="D1001" s="7" t="s">
        <v>4370</v>
      </c>
      <c r="E1001" s="8" t="s">
        <v>4371</v>
      </c>
      <c r="F1001" s="9" t="s">
        <v>26</v>
      </c>
      <c r="G1001" s="10">
        <v>45925.0</v>
      </c>
      <c r="H1001" s="11" t="s">
        <v>19</v>
      </c>
      <c r="I1001" s="11" t="s">
        <v>19</v>
      </c>
      <c r="J1001" s="11" t="s">
        <v>19</v>
      </c>
      <c r="K1001" s="11" t="s">
        <v>20</v>
      </c>
      <c r="L1001" s="11" t="s">
        <v>20</v>
      </c>
      <c r="M1001" s="11" t="s">
        <v>21</v>
      </c>
    </row>
    <row r="1002">
      <c r="A1002" s="6" t="s">
        <v>4333</v>
      </c>
      <c r="B1002" s="6" t="s">
        <v>527</v>
      </c>
      <c r="C1002" s="6" t="s">
        <v>4372</v>
      </c>
      <c r="D1002" s="7" t="s">
        <v>4373</v>
      </c>
      <c r="E1002" s="8" t="s">
        <v>4374</v>
      </c>
      <c r="F1002" s="9" t="s">
        <v>4375</v>
      </c>
      <c r="G1002" s="10">
        <v>45925.0</v>
      </c>
      <c r="H1002" s="11" t="s">
        <v>19</v>
      </c>
      <c r="I1002" s="11" t="s">
        <v>19</v>
      </c>
      <c r="J1002" s="11" t="s">
        <v>19</v>
      </c>
      <c r="K1002" s="11" t="s">
        <v>20</v>
      </c>
      <c r="L1002" s="11" t="s">
        <v>20</v>
      </c>
      <c r="M1002" s="11" t="s">
        <v>21</v>
      </c>
    </row>
    <row r="1003">
      <c r="A1003" s="6" t="s">
        <v>4333</v>
      </c>
      <c r="B1003" s="6" t="s">
        <v>527</v>
      </c>
      <c r="C1003" s="6" t="s">
        <v>4376</v>
      </c>
      <c r="D1003" s="7" t="s">
        <v>4377</v>
      </c>
      <c r="E1003" s="8" t="s">
        <v>4378</v>
      </c>
      <c r="F1003" s="9" t="s">
        <v>4379</v>
      </c>
      <c r="G1003" s="10">
        <v>45925.0</v>
      </c>
      <c r="H1003" s="11" t="s">
        <v>19</v>
      </c>
      <c r="I1003" s="11" t="s">
        <v>19</v>
      </c>
      <c r="J1003" s="11" t="s">
        <v>19</v>
      </c>
      <c r="K1003" s="11" t="s">
        <v>20</v>
      </c>
      <c r="L1003" s="11" t="s">
        <v>20</v>
      </c>
      <c r="M1003" s="11" t="s">
        <v>21</v>
      </c>
    </row>
    <row r="1004">
      <c r="A1004" s="6" t="s">
        <v>4333</v>
      </c>
      <c r="B1004" s="6" t="s">
        <v>527</v>
      </c>
      <c r="C1004" s="6" t="s">
        <v>4380</v>
      </c>
      <c r="D1004" s="7" t="s">
        <v>4381</v>
      </c>
      <c r="E1004" s="8" t="s">
        <v>4382</v>
      </c>
      <c r="F1004" s="9" t="s">
        <v>26</v>
      </c>
      <c r="G1004" s="10">
        <v>45925.0</v>
      </c>
      <c r="H1004" s="11" t="s">
        <v>20</v>
      </c>
      <c r="I1004" s="11" t="s">
        <v>20</v>
      </c>
      <c r="J1004" s="11" t="s">
        <v>20</v>
      </c>
      <c r="M1004" s="11" t="s">
        <v>21</v>
      </c>
    </row>
    <row r="1005">
      <c r="A1005" s="6" t="s">
        <v>4333</v>
      </c>
      <c r="B1005" s="6" t="s">
        <v>527</v>
      </c>
      <c r="C1005" s="6" t="s">
        <v>4383</v>
      </c>
      <c r="D1005" s="7" t="s">
        <v>4384</v>
      </c>
      <c r="E1005" s="8" t="s">
        <v>4385</v>
      </c>
      <c r="F1005" s="9" t="s">
        <v>4386</v>
      </c>
      <c r="G1005" s="10">
        <v>45925.0</v>
      </c>
      <c r="H1005" s="11" t="s">
        <v>19</v>
      </c>
      <c r="I1005" s="11" t="s">
        <v>19</v>
      </c>
      <c r="J1005" s="11" t="s">
        <v>19</v>
      </c>
      <c r="K1005" s="11" t="s">
        <v>20</v>
      </c>
      <c r="L1005" s="11" t="s">
        <v>20</v>
      </c>
      <c r="M1005" s="11" t="s">
        <v>21</v>
      </c>
    </row>
    <row r="1006">
      <c r="A1006" s="6" t="s">
        <v>4333</v>
      </c>
      <c r="B1006" s="6" t="s">
        <v>527</v>
      </c>
      <c r="C1006" s="6" t="s">
        <v>4387</v>
      </c>
      <c r="D1006" s="7" t="s">
        <v>4388</v>
      </c>
      <c r="E1006" s="8" t="s">
        <v>4389</v>
      </c>
      <c r="F1006" s="9" t="s">
        <v>4390</v>
      </c>
      <c r="G1006" s="10">
        <v>45925.0</v>
      </c>
      <c r="H1006" s="11" t="s">
        <v>19</v>
      </c>
      <c r="I1006" s="11" t="s">
        <v>19</v>
      </c>
      <c r="J1006" s="11" t="s">
        <v>19</v>
      </c>
      <c r="K1006" s="11" t="s">
        <v>20</v>
      </c>
      <c r="L1006" s="11" t="s">
        <v>20</v>
      </c>
      <c r="M1006" s="11" t="s">
        <v>21</v>
      </c>
    </row>
    <row r="1007">
      <c r="A1007" s="6" t="s">
        <v>4333</v>
      </c>
      <c r="B1007" s="6" t="s">
        <v>527</v>
      </c>
      <c r="C1007" s="6" t="s">
        <v>4391</v>
      </c>
      <c r="D1007" s="7" t="s">
        <v>4392</v>
      </c>
      <c r="E1007" s="8" t="s">
        <v>4393</v>
      </c>
      <c r="F1007" s="9" t="s">
        <v>4394</v>
      </c>
      <c r="G1007" s="10">
        <v>45925.0</v>
      </c>
      <c r="H1007" s="11" t="s">
        <v>19</v>
      </c>
      <c r="I1007" s="11" t="s">
        <v>19</v>
      </c>
      <c r="J1007" s="11" t="s">
        <v>20</v>
      </c>
      <c r="K1007" s="11" t="s">
        <v>20</v>
      </c>
      <c r="L1007" s="11" t="s">
        <v>20</v>
      </c>
      <c r="M1007" s="11" t="s">
        <v>21</v>
      </c>
    </row>
    <row r="1008">
      <c r="A1008" s="6" t="s">
        <v>4333</v>
      </c>
      <c r="B1008" s="6" t="s">
        <v>527</v>
      </c>
      <c r="C1008" s="6" t="s">
        <v>4395</v>
      </c>
      <c r="D1008" s="9" t="s">
        <v>26</v>
      </c>
      <c r="E1008" s="8" t="s">
        <v>4396</v>
      </c>
      <c r="F1008" s="9" t="s">
        <v>4397</v>
      </c>
      <c r="G1008" s="12" t="s">
        <v>80</v>
      </c>
      <c r="H1008" s="13"/>
      <c r="I1008" s="13"/>
      <c r="J1008" s="13"/>
      <c r="K1008" s="13"/>
      <c r="L1008" s="13"/>
      <c r="M1008" s="11" t="s">
        <v>231</v>
      </c>
    </row>
    <row r="1009">
      <c r="A1009" s="6" t="s">
        <v>4333</v>
      </c>
      <c r="B1009" s="6" t="s">
        <v>527</v>
      </c>
      <c r="C1009" s="6" t="s">
        <v>26</v>
      </c>
      <c r="D1009" s="7" t="s">
        <v>4398</v>
      </c>
      <c r="E1009" s="8" t="s">
        <v>4399</v>
      </c>
      <c r="F1009" s="9" t="s">
        <v>4400</v>
      </c>
      <c r="G1009" s="10">
        <v>45925.0</v>
      </c>
      <c r="H1009" s="11" t="s">
        <v>19</v>
      </c>
      <c r="I1009" s="11" t="s">
        <v>20</v>
      </c>
      <c r="J1009" s="11" t="s">
        <v>20</v>
      </c>
      <c r="K1009" s="11" t="s">
        <v>20</v>
      </c>
      <c r="M1009" s="11" t="s">
        <v>21</v>
      </c>
    </row>
    <row r="1010">
      <c r="A1010" s="6" t="s">
        <v>4333</v>
      </c>
      <c r="B1010" s="6" t="s">
        <v>4401</v>
      </c>
      <c r="C1010" s="6" t="s">
        <v>4402</v>
      </c>
      <c r="D1010" s="7" t="s">
        <v>4403</v>
      </c>
      <c r="E1010" s="8" t="s">
        <v>4404</v>
      </c>
      <c r="F1010" s="9" t="s">
        <v>4405</v>
      </c>
      <c r="G1010" s="12" t="s">
        <v>80</v>
      </c>
      <c r="H1010" s="13"/>
      <c r="I1010" s="13"/>
      <c r="J1010" s="13"/>
      <c r="K1010" s="13"/>
      <c r="L1010" s="13"/>
      <c r="M1010" s="11" t="s">
        <v>81</v>
      </c>
    </row>
    <row r="1011">
      <c r="A1011" s="6" t="s">
        <v>4333</v>
      </c>
      <c r="B1011" s="6" t="s">
        <v>4406</v>
      </c>
      <c r="C1011" s="6" t="s">
        <v>26</v>
      </c>
      <c r="D1011" s="9" t="s">
        <v>26</v>
      </c>
      <c r="E1011" s="6" t="s">
        <v>26</v>
      </c>
      <c r="F1011" s="9" t="s">
        <v>26</v>
      </c>
      <c r="G1011" s="12" t="s">
        <v>80</v>
      </c>
      <c r="H1011" s="13"/>
      <c r="I1011" s="13"/>
      <c r="J1011" s="13"/>
      <c r="K1011" s="13"/>
      <c r="L1011" s="13"/>
      <c r="M1011" s="11" t="s">
        <v>231</v>
      </c>
    </row>
    <row r="1012">
      <c r="A1012" s="6" t="s">
        <v>4333</v>
      </c>
      <c r="B1012" s="6" t="s">
        <v>4407</v>
      </c>
      <c r="C1012" s="6" t="s">
        <v>4408</v>
      </c>
      <c r="D1012" s="7" t="s">
        <v>4409</v>
      </c>
      <c r="E1012" s="8" t="s">
        <v>4410</v>
      </c>
      <c r="F1012" s="9" t="s">
        <v>4411</v>
      </c>
      <c r="G1012" s="10">
        <v>45925.0</v>
      </c>
      <c r="H1012" s="11" t="s">
        <v>20</v>
      </c>
      <c r="I1012" s="11" t="s">
        <v>20</v>
      </c>
      <c r="J1012" s="11" t="s">
        <v>20</v>
      </c>
      <c r="M1012" s="11" t="s">
        <v>21</v>
      </c>
    </row>
    <row r="1013">
      <c r="A1013" s="6" t="s">
        <v>4333</v>
      </c>
      <c r="B1013" s="6" t="s">
        <v>51</v>
      </c>
      <c r="C1013" s="6" t="s">
        <v>4412</v>
      </c>
      <c r="D1013" s="7" t="s">
        <v>4413</v>
      </c>
      <c r="E1013" s="8" t="s">
        <v>4414</v>
      </c>
      <c r="F1013" s="9" t="s">
        <v>26</v>
      </c>
      <c r="G1013" s="12" t="s">
        <v>80</v>
      </c>
      <c r="H1013" s="13"/>
      <c r="I1013" s="13"/>
      <c r="J1013" s="13"/>
      <c r="K1013" s="13"/>
      <c r="L1013" s="13"/>
      <c r="M1013" s="11" t="s">
        <v>81</v>
      </c>
    </row>
    <row r="1014">
      <c r="A1014" s="6" t="s">
        <v>4333</v>
      </c>
      <c r="B1014" s="6" t="s">
        <v>4415</v>
      </c>
      <c r="C1014" s="6" t="s">
        <v>4416</v>
      </c>
      <c r="D1014" s="7" t="s">
        <v>4417</v>
      </c>
      <c r="E1014" s="8" t="s">
        <v>4418</v>
      </c>
      <c r="F1014" s="9" t="s">
        <v>4419</v>
      </c>
      <c r="G1014" s="10">
        <v>45925.0</v>
      </c>
      <c r="H1014" s="11" t="s">
        <v>19</v>
      </c>
      <c r="I1014" s="11" t="s">
        <v>19</v>
      </c>
      <c r="J1014" s="11" t="s">
        <v>19</v>
      </c>
      <c r="K1014" s="11" t="s">
        <v>20</v>
      </c>
      <c r="L1014" s="11" t="s">
        <v>20</v>
      </c>
      <c r="M1014" s="11" t="s">
        <v>21</v>
      </c>
    </row>
    <row r="1015">
      <c r="A1015" s="6" t="s">
        <v>4333</v>
      </c>
      <c r="B1015" s="6" t="s">
        <v>4420</v>
      </c>
      <c r="C1015" s="6" t="s">
        <v>4421</v>
      </c>
      <c r="D1015" s="7" t="s">
        <v>4422</v>
      </c>
      <c r="E1015" s="8" t="s">
        <v>4423</v>
      </c>
      <c r="F1015" s="9" t="s">
        <v>4424</v>
      </c>
      <c r="G1015" s="10">
        <v>45925.0</v>
      </c>
      <c r="H1015" s="11" t="s">
        <v>19</v>
      </c>
      <c r="I1015" s="11" t="s">
        <v>20</v>
      </c>
      <c r="J1015" s="11" t="s">
        <v>19</v>
      </c>
      <c r="K1015" s="11" t="s">
        <v>20</v>
      </c>
      <c r="M1015" s="11" t="s">
        <v>21</v>
      </c>
    </row>
    <row r="1016">
      <c r="A1016" s="6" t="s">
        <v>4333</v>
      </c>
      <c r="B1016" s="6" t="s">
        <v>371</v>
      </c>
      <c r="C1016" s="6" t="s">
        <v>4425</v>
      </c>
      <c r="D1016" s="7" t="s">
        <v>4426</v>
      </c>
      <c r="E1016" s="8" t="s">
        <v>4427</v>
      </c>
      <c r="F1016" s="9" t="s">
        <v>4428</v>
      </c>
      <c r="G1016" s="12" t="s">
        <v>80</v>
      </c>
      <c r="H1016" s="13"/>
      <c r="I1016" s="13"/>
      <c r="J1016" s="13"/>
      <c r="K1016" s="13"/>
      <c r="L1016" s="13"/>
      <c r="M1016" s="11" t="s">
        <v>81</v>
      </c>
    </row>
    <row r="1017">
      <c r="A1017" s="6" t="s">
        <v>4333</v>
      </c>
      <c r="B1017" s="6" t="s">
        <v>4429</v>
      </c>
      <c r="C1017" s="6" t="s">
        <v>4430</v>
      </c>
      <c r="D1017" s="9" t="s">
        <v>26</v>
      </c>
      <c r="E1017" s="6" t="s">
        <v>26</v>
      </c>
      <c r="F1017" s="9" t="s">
        <v>26</v>
      </c>
      <c r="G1017" s="12" t="s">
        <v>80</v>
      </c>
      <c r="H1017" s="13"/>
      <c r="I1017" s="13"/>
      <c r="J1017" s="13"/>
      <c r="K1017" s="13"/>
      <c r="L1017" s="13"/>
      <c r="M1017" s="11" t="s">
        <v>231</v>
      </c>
    </row>
    <row r="1018">
      <c r="A1018" s="6" t="s">
        <v>4333</v>
      </c>
      <c r="B1018" s="6" t="s">
        <v>4431</v>
      </c>
      <c r="C1018" s="6" t="s">
        <v>4432</v>
      </c>
      <c r="D1018" s="7" t="s">
        <v>4433</v>
      </c>
      <c r="E1018" s="8" t="s">
        <v>4434</v>
      </c>
      <c r="F1018" s="9" t="s">
        <v>4435</v>
      </c>
      <c r="G1018" s="10">
        <v>45925.0</v>
      </c>
      <c r="H1018" s="11" t="s">
        <v>19</v>
      </c>
      <c r="I1018" s="11" t="s">
        <v>19</v>
      </c>
      <c r="J1018" s="11" t="s">
        <v>19</v>
      </c>
      <c r="K1018" s="11" t="s">
        <v>20</v>
      </c>
      <c r="L1018" s="11" t="s">
        <v>20</v>
      </c>
      <c r="M1018" s="11" t="s">
        <v>21</v>
      </c>
    </row>
    <row r="1019">
      <c r="A1019" s="6" t="s">
        <v>4333</v>
      </c>
      <c r="B1019" s="6" t="s">
        <v>4436</v>
      </c>
      <c r="C1019" s="6" t="s">
        <v>1811</v>
      </c>
      <c r="D1019" s="7" t="s">
        <v>4437</v>
      </c>
      <c r="E1019" s="8" t="s">
        <v>4438</v>
      </c>
      <c r="F1019" s="9" t="s">
        <v>4439</v>
      </c>
      <c r="G1019" s="10">
        <v>45925.0</v>
      </c>
      <c r="H1019" s="11" t="s">
        <v>19</v>
      </c>
      <c r="I1019" s="11" t="s">
        <v>19</v>
      </c>
      <c r="J1019" s="11" t="s">
        <v>19</v>
      </c>
      <c r="K1019" s="11" t="s">
        <v>20</v>
      </c>
      <c r="L1019" s="11" t="s">
        <v>20</v>
      </c>
      <c r="M1019" s="11" t="s">
        <v>21</v>
      </c>
    </row>
    <row r="1020">
      <c r="A1020" s="6" t="s">
        <v>4333</v>
      </c>
      <c r="B1020" s="6" t="s">
        <v>674</v>
      </c>
      <c r="C1020" s="6" t="s">
        <v>26</v>
      </c>
      <c r="D1020" s="9" t="s">
        <v>26</v>
      </c>
      <c r="E1020" s="6" t="s">
        <v>26</v>
      </c>
      <c r="F1020" s="9" t="s">
        <v>26</v>
      </c>
      <c r="G1020" s="12" t="s">
        <v>80</v>
      </c>
      <c r="H1020" s="13"/>
      <c r="I1020" s="13"/>
      <c r="J1020" s="13"/>
      <c r="K1020" s="13"/>
      <c r="L1020" s="13"/>
      <c r="M1020" s="11" t="s">
        <v>231</v>
      </c>
    </row>
    <row r="1021">
      <c r="A1021" s="6" t="s">
        <v>4333</v>
      </c>
      <c r="B1021" s="6" t="s">
        <v>4440</v>
      </c>
      <c r="C1021" s="6" t="s">
        <v>4441</v>
      </c>
      <c r="D1021" s="9" t="s">
        <v>26</v>
      </c>
      <c r="E1021" s="6" t="s">
        <v>26</v>
      </c>
      <c r="F1021" s="9" t="s">
        <v>4442</v>
      </c>
      <c r="G1021" s="12" t="s">
        <v>80</v>
      </c>
      <c r="H1021" s="13"/>
      <c r="I1021" s="13"/>
      <c r="J1021" s="13"/>
      <c r="K1021" s="13"/>
      <c r="L1021" s="13"/>
      <c r="M1021" s="11" t="s">
        <v>231</v>
      </c>
    </row>
    <row r="1022">
      <c r="A1022" s="6" t="s">
        <v>4333</v>
      </c>
      <c r="B1022" s="6" t="s">
        <v>4443</v>
      </c>
      <c r="C1022" s="6" t="s">
        <v>4444</v>
      </c>
      <c r="D1022" s="7" t="s">
        <v>4445</v>
      </c>
      <c r="E1022" s="8" t="s">
        <v>4446</v>
      </c>
      <c r="F1022" s="9" t="s">
        <v>4447</v>
      </c>
      <c r="G1022" s="10">
        <v>45925.0</v>
      </c>
      <c r="H1022" s="11" t="s">
        <v>19</v>
      </c>
      <c r="I1022" s="11" t="s">
        <v>19</v>
      </c>
      <c r="J1022" s="11" t="s">
        <v>20</v>
      </c>
      <c r="K1022" s="11" t="s">
        <v>20</v>
      </c>
      <c r="L1022" s="11" t="s">
        <v>20</v>
      </c>
      <c r="M1022" s="11" t="s">
        <v>21</v>
      </c>
    </row>
    <row r="1023">
      <c r="A1023" s="6" t="s">
        <v>4333</v>
      </c>
      <c r="B1023" s="6" t="s">
        <v>4448</v>
      </c>
      <c r="C1023" s="6" t="s">
        <v>4449</v>
      </c>
      <c r="D1023" s="7" t="s">
        <v>4450</v>
      </c>
      <c r="E1023" s="8" t="s">
        <v>4451</v>
      </c>
      <c r="F1023" s="9" t="s">
        <v>26</v>
      </c>
      <c r="G1023" s="10">
        <v>45925.0</v>
      </c>
      <c r="H1023" s="11" t="s">
        <v>20</v>
      </c>
      <c r="I1023" s="11" t="s">
        <v>20</v>
      </c>
      <c r="J1023" s="11" t="s">
        <v>20</v>
      </c>
      <c r="M1023" s="11" t="s">
        <v>21</v>
      </c>
    </row>
    <row r="1024">
      <c r="A1024" s="6" t="s">
        <v>4333</v>
      </c>
      <c r="B1024" s="6" t="s">
        <v>4452</v>
      </c>
      <c r="C1024" s="6" t="s">
        <v>4453</v>
      </c>
      <c r="D1024" s="7" t="s">
        <v>4454</v>
      </c>
      <c r="E1024" s="8" t="s">
        <v>4455</v>
      </c>
      <c r="F1024" s="9" t="s">
        <v>4456</v>
      </c>
      <c r="G1024" s="10">
        <v>45925.0</v>
      </c>
      <c r="H1024" s="11" t="s">
        <v>19</v>
      </c>
      <c r="I1024" s="11" t="s">
        <v>20</v>
      </c>
      <c r="J1024" s="11" t="s">
        <v>20</v>
      </c>
      <c r="K1024" s="11" t="s">
        <v>20</v>
      </c>
      <c r="M1024" s="11" t="s">
        <v>21</v>
      </c>
    </row>
    <row r="1025">
      <c r="A1025" s="6" t="s">
        <v>4333</v>
      </c>
      <c r="B1025" s="6" t="s">
        <v>4457</v>
      </c>
      <c r="C1025" s="6" t="s">
        <v>4458</v>
      </c>
      <c r="D1025" s="7" t="s">
        <v>4459</v>
      </c>
      <c r="E1025" s="8" t="s">
        <v>4460</v>
      </c>
      <c r="F1025" s="9" t="s">
        <v>4461</v>
      </c>
      <c r="G1025" s="10">
        <v>45925.0</v>
      </c>
      <c r="H1025" s="11" t="s">
        <v>19</v>
      </c>
      <c r="I1025" s="11" t="s">
        <v>19</v>
      </c>
      <c r="J1025" s="11" t="s">
        <v>19</v>
      </c>
      <c r="K1025" s="11" t="s">
        <v>20</v>
      </c>
      <c r="L1025" s="11" t="s">
        <v>20</v>
      </c>
      <c r="M1025" s="11" t="s">
        <v>21</v>
      </c>
    </row>
    <row r="1026">
      <c r="A1026" s="6" t="s">
        <v>4333</v>
      </c>
      <c r="B1026" s="6" t="s">
        <v>4462</v>
      </c>
      <c r="C1026" s="6" t="s">
        <v>4463</v>
      </c>
      <c r="D1026" s="7" t="s">
        <v>4464</v>
      </c>
      <c r="E1026" s="8" t="s">
        <v>4465</v>
      </c>
      <c r="F1026" s="9" t="s">
        <v>4466</v>
      </c>
      <c r="G1026" s="10">
        <v>45925.0</v>
      </c>
      <c r="H1026" s="11" t="s">
        <v>20</v>
      </c>
      <c r="I1026" s="11" t="s">
        <v>20</v>
      </c>
      <c r="J1026" s="11" t="s">
        <v>20</v>
      </c>
      <c r="M1026" s="11" t="s">
        <v>21</v>
      </c>
    </row>
    <row r="1027">
      <c r="A1027" s="6" t="s">
        <v>4333</v>
      </c>
      <c r="B1027" s="6" t="s">
        <v>4467</v>
      </c>
      <c r="C1027" s="6" t="s">
        <v>4468</v>
      </c>
      <c r="D1027" s="9" t="s">
        <v>26</v>
      </c>
      <c r="E1027" s="6" t="s">
        <v>26</v>
      </c>
      <c r="F1027" s="9" t="s">
        <v>26</v>
      </c>
      <c r="G1027" s="12" t="s">
        <v>80</v>
      </c>
      <c r="H1027" s="13"/>
      <c r="I1027" s="13"/>
      <c r="J1027" s="13"/>
      <c r="K1027" s="13"/>
      <c r="L1027" s="13"/>
      <c r="M1027" s="11" t="s">
        <v>231</v>
      </c>
    </row>
    <row r="1028">
      <c r="A1028" s="6" t="s">
        <v>4333</v>
      </c>
      <c r="B1028" s="6" t="s">
        <v>4469</v>
      </c>
      <c r="C1028" s="6" t="s">
        <v>4470</v>
      </c>
      <c r="D1028" s="7" t="s">
        <v>4471</v>
      </c>
      <c r="E1028" s="8" t="s">
        <v>4472</v>
      </c>
      <c r="F1028" s="9" t="s">
        <v>4473</v>
      </c>
      <c r="G1028" s="10">
        <v>45925.0</v>
      </c>
      <c r="H1028" s="11" t="s">
        <v>19</v>
      </c>
      <c r="I1028" s="11" t="s">
        <v>19</v>
      </c>
      <c r="J1028" s="11" t="s">
        <v>20</v>
      </c>
      <c r="K1028" s="11" t="s">
        <v>20</v>
      </c>
      <c r="L1028" s="11" t="s">
        <v>20</v>
      </c>
      <c r="M1028" s="11" t="s">
        <v>21</v>
      </c>
    </row>
    <row r="1029">
      <c r="A1029" s="6" t="s">
        <v>4333</v>
      </c>
      <c r="B1029" s="6" t="s">
        <v>4474</v>
      </c>
      <c r="C1029" s="6" t="s">
        <v>4475</v>
      </c>
      <c r="D1029" s="9" t="s">
        <v>26</v>
      </c>
      <c r="E1029" s="6" t="s">
        <v>26</v>
      </c>
      <c r="F1029" s="9" t="s">
        <v>26</v>
      </c>
      <c r="G1029" s="12" t="s">
        <v>80</v>
      </c>
      <c r="H1029" s="13"/>
      <c r="I1029" s="13"/>
      <c r="J1029" s="13"/>
      <c r="K1029" s="13"/>
      <c r="L1029" s="13"/>
      <c r="M1029" s="11" t="s">
        <v>231</v>
      </c>
    </row>
    <row r="1030">
      <c r="A1030" s="6" t="s">
        <v>4333</v>
      </c>
      <c r="B1030" s="6" t="s">
        <v>252</v>
      </c>
      <c r="C1030" s="6" t="s">
        <v>4476</v>
      </c>
      <c r="D1030" s="7" t="s">
        <v>4477</v>
      </c>
      <c r="E1030" s="8" t="s">
        <v>4478</v>
      </c>
      <c r="F1030" s="9" t="s">
        <v>4479</v>
      </c>
      <c r="G1030" s="10">
        <v>45925.0</v>
      </c>
      <c r="H1030" s="11" t="s">
        <v>19</v>
      </c>
      <c r="I1030" s="11" t="s">
        <v>19</v>
      </c>
      <c r="J1030" s="11" t="s">
        <v>19</v>
      </c>
      <c r="K1030" s="11" t="s">
        <v>20</v>
      </c>
      <c r="L1030" s="11" t="s">
        <v>20</v>
      </c>
      <c r="M1030" s="11" t="s">
        <v>21</v>
      </c>
    </row>
    <row r="1031">
      <c r="A1031" s="6" t="s">
        <v>4333</v>
      </c>
      <c r="B1031" s="6" t="s">
        <v>4480</v>
      </c>
      <c r="C1031" s="6">
        <v>6.01319428E9</v>
      </c>
      <c r="D1031" s="7" t="s">
        <v>4481</v>
      </c>
      <c r="E1031" s="8" t="s">
        <v>4341</v>
      </c>
      <c r="F1031" s="9" t="s">
        <v>4342</v>
      </c>
      <c r="G1031" s="10">
        <v>45925.0</v>
      </c>
      <c r="H1031" s="11" t="s">
        <v>19</v>
      </c>
      <c r="I1031" s="11" t="s">
        <v>19</v>
      </c>
      <c r="J1031" s="11" t="s">
        <v>20</v>
      </c>
      <c r="K1031" s="11" t="s">
        <v>20</v>
      </c>
      <c r="L1031" s="11" t="s">
        <v>20</v>
      </c>
      <c r="M1031" s="11" t="s">
        <v>21</v>
      </c>
    </row>
    <row r="1032">
      <c r="A1032" s="6" t="s">
        <v>4333</v>
      </c>
      <c r="B1032" s="6" t="s">
        <v>4482</v>
      </c>
      <c r="C1032" s="6" t="s">
        <v>4483</v>
      </c>
      <c r="D1032" s="7" t="s">
        <v>4484</v>
      </c>
      <c r="E1032" s="8" t="s">
        <v>4485</v>
      </c>
      <c r="F1032" s="9" t="s">
        <v>4486</v>
      </c>
      <c r="G1032" s="10">
        <v>45925.0</v>
      </c>
      <c r="H1032" s="11" t="s">
        <v>19</v>
      </c>
      <c r="I1032" s="11" t="s">
        <v>19</v>
      </c>
      <c r="J1032" s="11" t="s">
        <v>19</v>
      </c>
      <c r="K1032" s="11" t="s">
        <v>20</v>
      </c>
      <c r="L1032" s="11" t="s">
        <v>20</v>
      </c>
      <c r="M1032" s="11" t="s">
        <v>21</v>
      </c>
    </row>
    <row r="1033">
      <c r="A1033" s="6" t="s">
        <v>4333</v>
      </c>
      <c r="B1033" s="6" t="s">
        <v>4487</v>
      </c>
      <c r="C1033" s="6" t="s">
        <v>26</v>
      </c>
      <c r="D1033" s="9" t="s">
        <v>26</v>
      </c>
      <c r="E1033" s="6" t="s">
        <v>26</v>
      </c>
      <c r="F1033" s="9" t="s">
        <v>26</v>
      </c>
      <c r="G1033" s="12" t="s">
        <v>80</v>
      </c>
      <c r="H1033" s="13"/>
      <c r="I1033" s="13"/>
      <c r="J1033" s="13"/>
      <c r="K1033" s="13"/>
      <c r="L1033" s="13"/>
      <c r="M1033" s="11" t="s">
        <v>231</v>
      </c>
    </row>
    <row r="1034">
      <c r="A1034" s="6" t="s">
        <v>4333</v>
      </c>
      <c r="B1034" s="6" t="s">
        <v>451</v>
      </c>
      <c r="C1034" s="6" t="s">
        <v>4488</v>
      </c>
      <c r="D1034" s="7" t="s">
        <v>4489</v>
      </c>
      <c r="E1034" s="8" t="s">
        <v>4490</v>
      </c>
      <c r="F1034" s="9" t="s">
        <v>4491</v>
      </c>
      <c r="G1034" s="10">
        <v>45925.0</v>
      </c>
      <c r="H1034" s="11" t="s">
        <v>19</v>
      </c>
      <c r="I1034" s="11" t="s">
        <v>19</v>
      </c>
      <c r="J1034" s="11" t="s">
        <v>19</v>
      </c>
      <c r="K1034" s="11" t="s">
        <v>20</v>
      </c>
      <c r="L1034" s="11" t="s">
        <v>20</v>
      </c>
      <c r="M1034" s="11" t="s">
        <v>21</v>
      </c>
    </row>
    <row r="1035">
      <c r="A1035" s="6" t="s">
        <v>4333</v>
      </c>
      <c r="B1035" s="6" t="s">
        <v>4492</v>
      </c>
      <c r="C1035" s="6" t="s">
        <v>4493</v>
      </c>
      <c r="D1035" s="9" t="s">
        <v>26</v>
      </c>
      <c r="E1035" s="6" t="s">
        <v>26</v>
      </c>
      <c r="F1035" s="9" t="s">
        <v>26</v>
      </c>
      <c r="G1035" s="12" t="s">
        <v>80</v>
      </c>
      <c r="H1035" s="13"/>
      <c r="I1035" s="13"/>
      <c r="J1035" s="13"/>
      <c r="K1035" s="13"/>
      <c r="L1035" s="13"/>
      <c r="M1035" s="11" t="s">
        <v>231</v>
      </c>
    </row>
    <row r="1036">
      <c r="A1036" s="6" t="s">
        <v>4333</v>
      </c>
      <c r="B1036" s="6" t="s">
        <v>4494</v>
      </c>
      <c r="C1036" s="6" t="s">
        <v>4495</v>
      </c>
      <c r="D1036" s="9" t="s">
        <v>26</v>
      </c>
      <c r="E1036" s="6" t="s">
        <v>26</v>
      </c>
      <c r="F1036" s="9" t="s">
        <v>4344</v>
      </c>
      <c r="G1036" s="12" t="s">
        <v>80</v>
      </c>
      <c r="H1036" s="13"/>
      <c r="I1036" s="13"/>
      <c r="J1036" s="13"/>
      <c r="K1036" s="13"/>
      <c r="L1036" s="13"/>
      <c r="M1036" s="11" t="s">
        <v>231</v>
      </c>
    </row>
    <row r="1037">
      <c r="A1037" s="6" t="s">
        <v>4333</v>
      </c>
      <c r="B1037" s="6" t="s">
        <v>4496</v>
      </c>
      <c r="C1037" s="6" t="s">
        <v>4497</v>
      </c>
      <c r="D1037" s="7" t="s">
        <v>4498</v>
      </c>
      <c r="E1037" s="8" t="s">
        <v>4499</v>
      </c>
      <c r="F1037" s="9" t="s">
        <v>4500</v>
      </c>
      <c r="G1037" s="10">
        <v>45925.0</v>
      </c>
      <c r="H1037" s="11" t="s">
        <v>19</v>
      </c>
      <c r="I1037" s="11" t="s">
        <v>20</v>
      </c>
      <c r="J1037" s="11" t="s">
        <v>20</v>
      </c>
      <c r="K1037" s="11" t="s">
        <v>20</v>
      </c>
      <c r="M1037" s="11" t="s">
        <v>21</v>
      </c>
    </row>
    <row r="1038">
      <c r="A1038" s="6" t="s">
        <v>4333</v>
      </c>
      <c r="B1038" s="6" t="s">
        <v>4501</v>
      </c>
      <c r="C1038" s="6" t="s">
        <v>4502</v>
      </c>
      <c r="D1038" s="9" t="s">
        <v>26</v>
      </c>
      <c r="E1038" s="6" t="s">
        <v>26</v>
      </c>
      <c r="F1038" s="9" t="s">
        <v>26</v>
      </c>
      <c r="G1038" s="12" t="s">
        <v>80</v>
      </c>
      <c r="H1038" s="13"/>
      <c r="I1038" s="13"/>
      <c r="J1038" s="13"/>
      <c r="K1038" s="13"/>
      <c r="L1038" s="13"/>
      <c r="M1038" s="11" t="s">
        <v>231</v>
      </c>
    </row>
    <row r="1039">
      <c r="A1039" s="6" t="s">
        <v>4333</v>
      </c>
      <c r="B1039" s="6" t="s">
        <v>170</v>
      </c>
      <c r="C1039" s="6" t="s">
        <v>4503</v>
      </c>
      <c r="D1039" s="7" t="s">
        <v>4504</v>
      </c>
      <c r="E1039" s="8" t="s">
        <v>4505</v>
      </c>
      <c r="F1039" s="9" t="s">
        <v>4506</v>
      </c>
      <c r="G1039" s="10">
        <v>45925.0</v>
      </c>
      <c r="H1039" s="11" t="s">
        <v>19</v>
      </c>
      <c r="I1039" s="11" t="s">
        <v>19</v>
      </c>
      <c r="J1039" s="11" t="s">
        <v>19</v>
      </c>
      <c r="K1039" s="11" t="s">
        <v>20</v>
      </c>
      <c r="L1039" s="11" t="s">
        <v>20</v>
      </c>
      <c r="M1039" s="11" t="s">
        <v>21</v>
      </c>
    </row>
    <row r="1040">
      <c r="A1040" s="6" t="s">
        <v>4333</v>
      </c>
      <c r="B1040" s="6" t="s">
        <v>4507</v>
      </c>
      <c r="C1040" s="6" t="s">
        <v>4508</v>
      </c>
      <c r="D1040" s="7" t="s">
        <v>4509</v>
      </c>
      <c r="E1040" s="8" t="s">
        <v>4510</v>
      </c>
      <c r="F1040" s="19" t="s">
        <v>4511</v>
      </c>
      <c r="G1040" s="10">
        <v>45925.0</v>
      </c>
      <c r="H1040" s="11" t="s">
        <v>19</v>
      </c>
      <c r="I1040" s="11" t="s">
        <v>19</v>
      </c>
      <c r="J1040" s="11" t="s">
        <v>20</v>
      </c>
      <c r="K1040" s="11" t="s">
        <v>20</v>
      </c>
      <c r="L1040" s="11" t="s">
        <v>20</v>
      </c>
      <c r="M1040" s="11" t="s">
        <v>21</v>
      </c>
    </row>
    <row r="1041">
      <c r="A1041" s="6" t="s">
        <v>4512</v>
      </c>
      <c r="B1041" s="6" t="s">
        <v>4513</v>
      </c>
      <c r="C1041" s="6" t="s">
        <v>26</v>
      </c>
      <c r="D1041" s="9" t="s">
        <v>26</v>
      </c>
      <c r="E1041" s="6" t="s">
        <v>26</v>
      </c>
      <c r="F1041" s="9" t="s">
        <v>26</v>
      </c>
      <c r="G1041" s="12" t="s">
        <v>80</v>
      </c>
      <c r="H1041" s="13"/>
      <c r="I1041" s="13"/>
      <c r="J1041" s="13"/>
      <c r="K1041" s="13"/>
      <c r="L1041" s="13"/>
      <c r="M1041" s="11" t="s">
        <v>231</v>
      </c>
    </row>
    <row r="1042">
      <c r="A1042" s="6" t="s">
        <v>4512</v>
      </c>
      <c r="B1042" s="6" t="s">
        <v>4514</v>
      </c>
      <c r="C1042" s="6" t="s">
        <v>4515</v>
      </c>
      <c r="D1042" s="7" t="s">
        <v>4516</v>
      </c>
      <c r="E1042" s="8" t="s">
        <v>4517</v>
      </c>
      <c r="F1042" s="9" t="s">
        <v>4518</v>
      </c>
      <c r="G1042" s="10">
        <v>45925.0</v>
      </c>
      <c r="H1042" s="11" t="s">
        <v>19</v>
      </c>
      <c r="I1042" s="11" t="s">
        <v>19</v>
      </c>
      <c r="J1042" s="11" t="s">
        <v>19</v>
      </c>
      <c r="K1042" s="11" t="s">
        <v>20</v>
      </c>
      <c r="L1042" s="11" t="s">
        <v>20</v>
      </c>
      <c r="M1042" s="11" t="s">
        <v>21</v>
      </c>
    </row>
    <row r="1043">
      <c r="A1043" s="6" t="s">
        <v>4512</v>
      </c>
      <c r="B1043" s="6" t="s">
        <v>1063</v>
      </c>
      <c r="C1043" s="6" t="s">
        <v>26</v>
      </c>
      <c r="D1043" s="7" t="s">
        <v>4519</v>
      </c>
      <c r="E1043" s="6" t="s">
        <v>26</v>
      </c>
      <c r="F1043" s="9" t="s">
        <v>4520</v>
      </c>
      <c r="G1043" s="10">
        <v>45925.0</v>
      </c>
      <c r="H1043" s="11" t="s">
        <v>19</v>
      </c>
      <c r="I1043" s="11" t="s">
        <v>20</v>
      </c>
      <c r="J1043" s="11" t="s">
        <v>20</v>
      </c>
      <c r="K1043" s="11" t="s">
        <v>20</v>
      </c>
      <c r="M1043" s="11" t="s">
        <v>21</v>
      </c>
    </row>
    <row r="1044">
      <c r="A1044" s="6" t="s">
        <v>4512</v>
      </c>
      <c r="B1044" s="6" t="s">
        <v>32</v>
      </c>
      <c r="C1044" s="6" t="s">
        <v>4521</v>
      </c>
      <c r="D1044" s="7" t="s">
        <v>4522</v>
      </c>
      <c r="E1044" s="8" t="s">
        <v>4523</v>
      </c>
      <c r="F1044" s="9" t="s">
        <v>4524</v>
      </c>
      <c r="G1044" s="10">
        <v>45925.0</v>
      </c>
      <c r="H1044" s="11" t="s">
        <v>19</v>
      </c>
      <c r="I1044" s="11" t="s">
        <v>20</v>
      </c>
      <c r="J1044" s="11" t="s">
        <v>19</v>
      </c>
      <c r="K1044" s="11" t="s">
        <v>20</v>
      </c>
      <c r="M1044" s="11" t="s">
        <v>21</v>
      </c>
    </row>
    <row r="1045">
      <c r="A1045" s="6" t="s">
        <v>4512</v>
      </c>
      <c r="B1045" s="6" t="s">
        <v>4525</v>
      </c>
      <c r="C1045" s="6" t="s">
        <v>4526</v>
      </c>
      <c r="D1045" s="7" t="s">
        <v>4527</v>
      </c>
      <c r="E1045" s="8" t="s">
        <v>4528</v>
      </c>
      <c r="F1045" s="9" t="s">
        <v>4529</v>
      </c>
      <c r="G1045" s="10">
        <v>45925.0</v>
      </c>
      <c r="H1045" s="11" t="s">
        <v>19</v>
      </c>
      <c r="I1045" s="11" t="s">
        <v>20</v>
      </c>
      <c r="J1045" s="11" t="s">
        <v>19</v>
      </c>
      <c r="K1045" s="11" t="s">
        <v>20</v>
      </c>
      <c r="M1045" s="11" t="s">
        <v>21</v>
      </c>
    </row>
    <row r="1046">
      <c r="A1046" s="6" t="s">
        <v>4512</v>
      </c>
      <c r="B1046" s="6" t="s">
        <v>348</v>
      </c>
      <c r="C1046" s="6" t="s">
        <v>4530</v>
      </c>
      <c r="D1046" s="7" t="s">
        <v>4531</v>
      </c>
      <c r="E1046" s="8" t="s">
        <v>4532</v>
      </c>
      <c r="F1046" s="9" t="s">
        <v>4533</v>
      </c>
      <c r="G1046" s="10">
        <v>45925.0</v>
      </c>
      <c r="H1046" s="11" t="s">
        <v>19</v>
      </c>
      <c r="I1046" s="11" t="s">
        <v>19</v>
      </c>
      <c r="J1046" s="11" t="s">
        <v>19</v>
      </c>
      <c r="K1046" s="11" t="s">
        <v>20</v>
      </c>
      <c r="L1046" s="11" t="s">
        <v>20</v>
      </c>
      <c r="M1046" s="11" t="s">
        <v>21</v>
      </c>
    </row>
    <row r="1047">
      <c r="A1047" s="6" t="s">
        <v>4512</v>
      </c>
      <c r="B1047" s="6" t="s">
        <v>4534</v>
      </c>
      <c r="C1047" s="6" t="s">
        <v>4535</v>
      </c>
      <c r="D1047" s="7" t="s">
        <v>4536</v>
      </c>
      <c r="E1047" s="8" t="s">
        <v>4537</v>
      </c>
      <c r="F1047" s="9" t="s">
        <v>4538</v>
      </c>
      <c r="G1047" s="10">
        <v>45925.0</v>
      </c>
      <c r="H1047" s="11" t="s">
        <v>19</v>
      </c>
      <c r="I1047" s="11" t="s">
        <v>20</v>
      </c>
      <c r="J1047" s="11" t="s">
        <v>19</v>
      </c>
      <c r="K1047" s="11" t="s">
        <v>20</v>
      </c>
      <c r="M1047" s="11" t="s">
        <v>21</v>
      </c>
    </row>
    <row r="1048">
      <c r="A1048" s="6" t="s">
        <v>4512</v>
      </c>
      <c r="B1048" s="6" t="s">
        <v>51</v>
      </c>
      <c r="C1048" s="6" t="s">
        <v>4539</v>
      </c>
      <c r="D1048" s="7" t="s">
        <v>4540</v>
      </c>
      <c r="E1048" s="8" t="s">
        <v>4541</v>
      </c>
      <c r="F1048" s="9" t="s">
        <v>4542</v>
      </c>
      <c r="G1048" s="10">
        <v>45925.0</v>
      </c>
      <c r="H1048" s="11" t="s">
        <v>19</v>
      </c>
      <c r="I1048" s="11" t="s">
        <v>19</v>
      </c>
      <c r="J1048" s="11" t="s">
        <v>19</v>
      </c>
      <c r="K1048" s="11" t="s">
        <v>20</v>
      </c>
      <c r="L1048" s="11" t="s">
        <v>20</v>
      </c>
      <c r="M1048" s="11" t="s">
        <v>21</v>
      </c>
    </row>
    <row r="1049">
      <c r="A1049" s="6" t="s">
        <v>4512</v>
      </c>
      <c r="B1049" s="6" t="s">
        <v>4543</v>
      </c>
      <c r="C1049" s="6" t="s">
        <v>4544</v>
      </c>
      <c r="D1049" s="7" t="s">
        <v>4545</v>
      </c>
      <c r="E1049" s="8" t="s">
        <v>4546</v>
      </c>
      <c r="F1049" s="9" t="s">
        <v>4547</v>
      </c>
      <c r="G1049" s="10">
        <v>45925.0</v>
      </c>
      <c r="H1049" s="11" t="s">
        <v>19</v>
      </c>
      <c r="I1049" s="11" t="s">
        <v>20</v>
      </c>
      <c r="J1049" s="11" t="s">
        <v>20</v>
      </c>
      <c r="K1049" s="11" t="s">
        <v>20</v>
      </c>
      <c r="M1049" s="11" t="s">
        <v>21</v>
      </c>
    </row>
    <row r="1050">
      <c r="A1050" s="6" t="s">
        <v>4512</v>
      </c>
      <c r="B1050" s="6" t="s">
        <v>2628</v>
      </c>
      <c r="C1050" s="6" t="s">
        <v>4548</v>
      </c>
      <c r="D1050" s="7" t="s">
        <v>4549</v>
      </c>
      <c r="E1050" s="8" t="s">
        <v>4550</v>
      </c>
      <c r="F1050" s="9" t="s">
        <v>4551</v>
      </c>
      <c r="G1050" s="10">
        <v>45925.0</v>
      </c>
      <c r="H1050" s="11" t="s">
        <v>19</v>
      </c>
      <c r="I1050" s="11" t="s">
        <v>20</v>
      </c>
      <c r="J1050" s="11" t="s">
        <v>20</v>
      </c>
      <c r="K1050" s="11" t="s">
        <v>20</v>
      </c>
      <c r="M1050" s="11" t="s">
        <v>21</v>
      </c>
    </row>
    <row r="1051">
      <c r="A1051" s="6" t="s">
        <v>4512</v>
      </c>
      <c r="B1051" s="6" t="s">
        <v>4552</v>
      </c>
      <c r="C1051" s="6" t="s">
        <v>26</v>
      </c>
      <c r="D1051" s="7" t="s">
        <v>4553</v>
      </c>
      <c r="E1051" s="6" t="s">
        <v>26</v>
      </c>
      <c r="F1051" s="9" t="s">
        <v>4554</v>
      </c>
      <c r="G1051" s="10">
        <v>45925.0</v>
      </c>
      <c r="H1051" s="11" t="s">
        <v>19</v>
      </c>
      <c r="I1051" s="11" t="s">
        <v>20</v>
      </c>
      <c r="J1051" s="11" t="s">
        <v>20</v>
      </c>
      <c r="K1051" s="11" t="s">
        <v>20</v>
      </c>
      <c r="M1051" s="11" t="s">
        <v>21</v>
      </c>
    </row>
    <row r="1052">
      <c r="A1052" s="6" t="s">
        <v>4512</v>
      </c>
      <c r="B1052" s="6" t="s">
        <v>4555</v>
      </c>
      <c r="C1052" s="6" t="s">
        <v>4556</v>
      </c>
      <c r="D1052" s="7" t="s">
        <v>4557</v>
      </c>
      <c r="E1052" s="8" t="s">
        <v>4558</v>
      </c>
      <c r="F1052" s="9" t="s">
        <v>4559</v>
      </c>
      <c r="G1052" s="10">
        <v>45925.0</v>
      </c>
      <c r="H1052" s="11" t="s">
        <v>19</v>
      </c>
      <c r="I1052" s="11" t="s">
        <v>20</v>
      </c>
      <c r="J1052" s="11" t="s">
        <v>19</v>
      </c>
      <c r="K1052" s="11" t="s">
        <v>20</v>
      </c>
      <c r="M1052" s="11" t="s">
        <v>21</v>
      </c>
    </row>
    <row r="1053">
      <c r="A1053" s="6" t="s">
        <v>4512</v>
      </c>
      <c r="B1053" s="6" t="s">
        <v>1005</v>
      </c>
      <c r="C1053" s="6" t="s">
        <v>4560</v>
      </c>
      <c r="D1053" s="7" t="s">
        <v>4561</v>
      </c>
      <c r="E1053" s="8" t="s">
        <v>4562</v>
      </c>
      <c r="F1053" s="9" t="s">
        <v>4563</v>
      </c>
      <c r="G1053" s="10">
        <v>45925.0</v>
      </c>
      <c r="H1053" s="11" t="s">
        <v>19</v>
      </c>
      <c r="I1053" s="11" t="s">
        <v>20</v>
      </c>
      <c r="J1053" s="11" t="s">
        <v>19</v>
      </c>
      <c r="K1053" s="11" t="s">
        <v>20</v>
      </c>
      <c r="M1053" s="11" t="s">
        <v>21</v>
      </c>
    </row>
    <row r="1054">
      <c r="A1054" s="6" t="s">
        <v>4512</v>
      </c>
      <c r="B1054" s="6" t="s">
        <v>70</v>
      </c>
      <c r="C1054" s="6" t="s">
        <v>4564</v>
      </c>
      <c r="D1054" s="7" t="s">
        <v>4565</v>
      </c>
      <c r="E1054" s="8" t="s">
        <v>4566</v>
      </c>
      <c r="F1054" s="9" t="s">
        <v>4567</v>
      </c>
      <c r="G1054" s="10">
        <v>45925.0</v>
      </c>
      <c r="H1054" s="11" t="s">
        <v>19</v>
      </c>
      <c r="I1054" s="11" t="s">
        <v>20</v>
      </c>
      <c r="J1054" s="11" t="s">
        <v>20</v>
      </c>
      <c r="K1054" s="11" t="s">
        <v>20</v>
      </c>
      <c r="M1054" s="11" t="s">
        <v>21</v>
      </c>
    </row>
    <row r="1055">
      <c r="A1055" s="6" t="s">
        <v>4512</v>
      </c>
      <c r="B1055" s="6" t="s">
        <v>2277</v>
      </c>
      <c r="C1055" s="6" t="s">
        <v>4568</v>
      </c>
      <c r="D1055" s="7" t="s">
        <v>4569</v>
      </c>
      <c r="E1055" s="8" t="s">
        <v>4570</v>
      </c>
      <c r="F1055" s="9" t="s">
        <v>26</v>
      </c>
      <c r="G1055" s="10">
        <v>45925.0</v>
      </c>
      <c r="H1055" s="11" t="s">
        <v>19</v>
      </c>
      <c r="I1055" s="11" t="s">
        <v>20</v>
      </c>
      <c r="J1055" s="11" t="s">
        <v>19</v>
      </c>
      <c r="K1055" s="11" t="s">
        <v>20</v>
      </c>
      <c r="M1055" s="11" t="s">
        <v>21</v>
      </c>
    </row>
    <row r="1056">
      <c r="A1056" s="6" t="s">
        <v>4512</v>
      </c>
      <c r="B1056" s="6" t="s">
        <v>4571</v>
      </c>
      <c r="C1056" s="6" t="s">
        <v>4572</v>
      </c>
      <c r="D1056" s="7" t="s">
        <v>4573</v>
      </c>
      <c r="E1056" s="8" t="s">
        <v>4574</v>
      </c>
      <c r="F1056" s="9" t="s">
        <v>4575</v>
      </c>
      <c r="G1056" s="10">
        <v>45925.0</v>
      </c>
      <c r="H1056" s="11" t="s">
        <v>19</v>
      </c>
      <c r="I1056" s="11" t="s">
        <v>19</v>
      </c>
      <c r="J1056" s="11" t="s">
        <v>19</v>
      </c>
      <c r="K1056" s="11" t="s">
        <v>20</v>
      </c>
      <c r="L1056" s="11" t="s">
        <v>19</v>
      </c>
      <c r="M1056" s="11" t="s">
        <v>21</v>
      </c>
    </row>
    <row r="1057">
      <c r="A1057" s="6" t="s">
        <v>4512</v>
      </c>
      <c r="B1057" s="6" t="s">
        <v>4576</v>
      </c>
      <c r="C1057" s="6" t="s">
        <v>4568</v>
      </c>
      <c r="D1057" s="7" t="s">
        <v>4577</v>
      </c>
      <c r="E1057" s="8" t="s">
        <v>4578</v>
      </c>
      <c r="F1057" s="9" t="s">
        <v>4579</v>
      </c>
      <c r="G1057" s="10">
        <v>45925.0</v>
      </c>
      <c r="H1057" s="11" t="s">
        <v>19</v>
      </c>
      <c r="I1057" s="11" t="s">
        <v>20</v>
      </c>
      <c r="J1057" s="11" t="s">
        <v>19</v>
      </c>
      <c r="K1057" s="11" t="s">
        <v>20</v>
      </c>
      <c r="M1057" s="11" t="s">
        <v>21</v>
      </c>
    </row>
    <row r="1058">
      <c r="A1058" s="6" t="s">
        <v>4512</v>
      </c>
      <c r="B1058" s="6" t="s">
        <v>3104</v>
      </c>
      <c r="C1058" s="6" t="s">
        <v>4580</v>
      </c>
      <c r="D1058" s="7" t="s">
        <v>4581</v>
      </c>
      <c r="E1058" s="8" t="s">
        <v>4582</v>
      </c>
      <c r="F1058" s="9" t="s">
        <v>4583</v>
      </c>
      <c r="G1058" s="10">
        <v>45925.0</v>
      </c>
      <c r="H1058" s="11" t="s">
        <v>19</v>
      </c>
      <c r="I1058" s="11" t="s">
        <v>19</v>
      </c>
      <c r="J1058" s="11" t="s">
        <v>19</v>
      </c>
      <c r="K1058" s="11" t="s">
        <v>20</v>
      </c>
      <c r="L1058" s="11" t="s">
        <v>20</v>
      </c>
      <c r="M1058" s="11" t="s">
        <v>21</v>
      </c>
    </row>
    <row r="1059">
      <c r="A1059" s="6" t="s">
        <v>4512</v>
      </c>
      <c r="B1059" s="6" t="s">
        <v>4584</v>
      </c>
      <c r="C1059" s="6" t="s">
        <v>4585</v>
      </c>
      <c r="D1059" s="7" t="s">
        <v>4586</v>
      </c>
      <c r="E1059" s="8" t="s">
        <v>4587</v>
      </c>
      <c r="F1059" s="9" t="s">
        <v>4588</v>
      </c>
      <c r="G1059" s="10">
        <v>45925.0</v>
      </c>
      <c r="H1059" s="11" t="s">
        <v>19</v>
      </c>
      <c r="I1059" s="11" t="s">
        <v>19</v>
      </c>
      <c r="J1059" s="11" t="s">
        <v>19</v>
      </c>
      <c r="K1059" s="11" t="s">
        <v>20</v>
      </c>
      <c r="L1059" s="11" t="s">
        <v>20</v>
      </c>
      <c r="M1059" s="11" t="s">
        <v>21</v>
      </c>
    </row>
    <row r="1060">
      <c r="A1060" s="6" t="s">
        <v>4512</v>
      </c>
      <c r="B1060" s="6" t="s">
        <v>4589</v>
      </c>
      <c r="C1060" s="6" t="s">
        <v>4590</v>
      </c>
      <c r="D1060" s="7" t="s">
        <v>4591</v>
      </c>
      <c r="E1060" s="8" t="s">
        <v>4592</v>
      </c>
      <c r="F1060" s="9" t="s">
        <v>4593</v>
      </c>
      <c r="G1060" s="10">
        <v>45925.0</v>
      </c>
      <c r="H1060" s="11" t="s">
        <v>19</v>
      </c>
      <c r="I1060" s="11" t="s">
        <v>19</v>
      </c>
      <c r="J1060" s="11" t="s">
        <v>19</v>
      </c>
      <c r="K1060" s="11" t="s">
        <v>20</v>
      </c>
      <c r="L1060" s="11" t="s">
        <v>19</v>
      </c>
      <c r="M1060" s="11" t="s">
        <v>21</v>
      </c>
    </row>
    <row r="1061">
      <c r="A1061" s="6" t="s">
        <v>4512</v>
      </c>
      <c r="B1061" s="6" t="s">
        <v>429</v>
      </c>
      <c r="C1061" s="6" t="s">
        <v>4594</v>
      </c>
      <c r="D1061" s="7" t="s">
        <v>4595</v>
      </c>
      <c r="E1061" s="8" t="s">
        <v>4596</v>
      </c>
      <c r="F1061" s="9" t="s">
        <v>4597</v>
      </c>
      <c r="G1061" s="10">
        <v>45925.0</v>
      </c>
      <c r="H1061" s="11" t="s">
        <v>19</v>
      </c>
      <c r="I1061" s="11" t="s">
        <v>19</v>
      </c>
      <c r="J1061" s="11" t="s">
        <v>20</v>
      </c>
      <c r="K1061" s="11" t="s">
        <v>20</v>
      </c>
      <c r="L1061" s="11" t="s">
        <v>20</v>
      </c>
      <c r="M1061" s="11" t="s">
        <v>21</v>
      </c>
    </row>
    <row r="1062">
      <c r="A1062" s="6" t="s">
        <v>4512</v>
      </c>
      <c r="B1062" s="6" t="s">
        <v>4598</v>
      </c>
      <c r="C1062" s="6" t="s">
        <v>4599</v>
      </c>
      <c r="D1062" s="7" t="s">
        <v>4600</v>
      </c>
      <c r="E1062" s="8" t="s">
        <v>4601</v>
      </c>
      <c r="F1062" s="9" t="s">
        <v>4602</v>
      </c>
      <c r="G1062" s="10">
        <v>45925.0</v>
      </c>
      <c r="H1062" s="11" t="s">
        <v>19</v>
      </c>
      <c r="I1062" s="11" t="s">
        <v>20</v>
      </c>
      <c r="J1062" s="11" t="s">
        <v>20</v>
      </c>
      <c r="K1062" s="11" t="s">
        <v>20</v>
      </c>
      <c r="M1062" s="11" t="s">
        <v>21</v>
      </c>
    </row>
    <row r="1063">
      <c r="A1063" s="6" t="s">
        <v>4512</v>
      </c>
      <c r="B1063" s="6" t="s">
        <v>4603</v>
      </c>
      <c r="C1063" s="6" t="s">
        <v>4604</v>
      </c>
      <c r="D1063" s="7" t="s">
        <v>4605</v>
      </c>
      <c r="E1063" s="8" t="s">
        <v>4606</v>
      </c>
      <c r="F1063" s="9" t="s">
        <v>4607</v>
      </c>
      <c r="G1063" s="10">
        <v>45925.0</v>
      </c>
      <c r="H1063" s="11" t="s">
        <v>19</v>
      </c>
      <c r="I1063" s="11" t="s">
        <v>19</v>
      </c>
      <c r="J1063" s="11" t="s">
        <v>19</v>
      </c>
      <c r="K1063" s="11" t="s">
        <v>20</v>
      </c>
      <c r="L1063" s="11" t="s">
        <v>19</v>
      </c>
      <c r="M1063" s="11" t="s">
        <v>21</v>
      </c>
    </row>
    <row r="1064">
      <c r="A1064" s="6" t="s">
        <v>4512</v>
      </c>
      <c r="B1064" s="6" t="s">
        <v>4608</v>
      </c>
      <c r="C1064" s="6" t="s">
        <v>4609</v>
      </c>
      <c r="D1064" s="7" t="s">
        <v>4610</v>
      </c>
      <c r="E1064" s="8" t="s">
        <v>4611</v>
      </c>
      <c r="F1064" s="9" t="s">
        <v>4612</v>
      </c>
      <c r="G1064" s="10">
        <v>45925.0</v>
      </c>
      <c r="H1064" s="11" t="s">
        <v>19</v>
      </c>
      <c r="I1064" s="11" t="s">
        <v>19</v>
      </c>
      <c r="J1064" s="11" t="s">
        <v>19</v>
      </c>
      <c r="K1064" s="11" t="s">
        <v>20</v>
      </c>
      <c r="L1064" s="11" t="s">
        <v>20</v>
      </c>
      <c r="M1064" s="11" t="s">
        <v>21</v>
      </c>
    </row>
    <row r="1065">
      <c r="A1065" s="6" t="s">
        <v>4512</v>
      </c>
      <c r="B1065" s="6" t="s">
        <v>4613</v>
      </c>
      <c r="C1065" s="6" t="s">
        <v>4614</v>
      </c>
      <c r="D1065" s="7" t="s">
        <v>4615</v>
      </c>
      <c r="E1065" s="8" t="s">
        <v>4616</v>
      </c>
      <c r="F1065" s="9" t="s">
        <v>4617</v>
      </c>
      <c r="G1065" s="10">
        <v>45925.0</v>
      </c>
      <c r="H1065" s="11" t="s">
        <v>19</v>
      </c>
      <c r="I1065" s="11" t="s">
        <v>19</v>
      </c>
      <c r="J1065" s="11" t="s">
        <v>19</v>
      </c>
      <c r="K1065" s="11" t="s">
        <v>20</v>
      </c>
      <c r="L1065" s="11" t="s">
        <v>20</v>
      </c>
      <c r="M1065" s="11" t="s">
        <v>21</v>
      </c>
    </row>
    <row r="1066">
      <c r="A1066" s="6" t="s">
        <v>4512</v>
      </c>
      <c r="B1066" s="6" t="s">
        <v>266</v>
      </c>
      <c r="C1066" s="6" t="s">
        <v>4618</v>
      </c>
      <c r="D1066" s="7" t="s">
        <v>4619</v>
      </c>
      <c r="E1066" s="8" t="s">
        <v>4620</v>
      </c>
      <c r="F1066" s="9" t="s">
        <v>26</v>
      </c>
      <c r="G1066" s="12" t="s">
        <v>80</v>
      </c>
      <c r="H1066" s="13"/>
      <c r="I1066" s="13"/>
      <c r="J1066" s="13"/>
      <c r="K1066" s="13"/>
      <c r="L1066" s="13"/>
      <c r="M1066" s="11" t="s">
        <v>81</v>
      </c>
    </row>
    <row r="1067">
      <c r="A1067" s="6" t="s">
        <v>4512</v>
      </c>
      <c r="B1067" s="6" t="s">
        <v>266</v>
      </c>
      <c r="C1067" s="6" t="s">
        <v>4621</v>
      </c>
      <c r="D1067" s="7" t="s">
        <v>4622</v>
      </c>
      <c r="E1067" s="8" t="s">
        <v>4623</v>
      </c>
      <c r="F1067" s="9" t="s">
        <v>4624</v>
      </c>
      <c r="G1067" s="10">
        <v>45925.0</v>
      </c>
      <c r="H1067" s="11" t="s">
        <v>19</v>
      </c>
      <c r="I1067" s="11" t="s">
        <v>19</v>
      </c>
      <c r="J1067" s="11" t="s">
        <v>19</v>
      </c>
      <c r="K1067" s="11" t="s">
        <v>20</v>
      </c>
      <c r="L1067" s="11" t="s">
        <v>20</v>
      </c>
      <c r="M1067" s="11" t="s">
        <v>21</v>
      </c>
    </row>
    <row r="1068">
      <c r="A1068" s="6" t="s">
        <v>4512</v>
      </c>
      <c r="B1068" s="6" t="s">
        <v>4625</v>
      </c>
      <c r="C1068" s="6" t="s">
        <v>4626</v>
      </c>
      <c r="D1068" s="7" t="s">
        <v>4627</v>
      </c>
      <c r="E1068" s="8" t="s">
        <v>4628</v>
      </c>
      <c r="F1068" s="9" t="s">
        <v>4629</v>
      </c>
      <c r="G1068" s="10">
        <v>45925.0</v>
      </c>
      <c r="H1068" s="11" t="s">
        <v>19</v>
      </c>
      <c r="I1068" s="11" t="s">
        <v>20</v>
      </c>
      <c r="J1068" s="11" t="s">
        <v>20</v>
      </c>
      <c r="K1068" s="11" t="s">
        <v>20</v>
      </c>
      <c r="M1068" s="11" t="s">
        <v>21</v>
      </c>
    </row>
    <row r="1069">
      <c r="A1069" s="6" t="s">
        <v>4512</v>
      </c>
      <c r="B1069" s="6" t="s">
        <v>4630</v>
      </c>
      <c r="C1069" s="6" t="s">
        <v>4631</v>
      </c>
      <c r="D1069" s="7" t="s">
        <v>4632</v>
      </c>
      <c r="E1069" s="8" t="s">
        <v>4633</v>
      </c>
      <c r="F1069" s="9" t="s">
        <v>4634</v>
      </c>
      <c r="G1069" s="10">
        <v>45925.0</v>
      </c>
      <c r="H1069" s="11" t="s">
        <v>19</v>
      </c>
      <c r="I1069" s="11" t="s">
        <v>19</v>
      </c>
      <c r="J1069" s="11" t="s">
        <v>19</v>
      </c>
      <c r="K1069" s="11" t="s">
        <v>20</v>
      </c>
      <c r="L1069" s="11" t="s">
        <v>20</v>
      </c>
      <c r="M1069" s="11" t="s">
        <v>21</v>
      </c>
    </row>
    <row r="1070">
      <c r="A1070" s="6" t="s">
        <v>4635</v>
      </c>
      <c r="B1070" s="6" t="s">
        <v>4636</v>
      </c>
      <c r="C1070" s="6" t="s">
        <v>4637</v>
      </c>
      <c r="D1070" s="7" t="s">
        <v>4638</v>
      </c>
      <c r="E1070" s="8" t="s">
        <v>4639</v>
      </c>
      <c r="F1070" s="9" t="s">
        <v>4640</v>
      </c>
      <c r="G1070" s="10">
        <v>45925.0</v>
      </c>
      <c r="H1070" s="11" t="s">
        <v>19</v>
      </c>
      <c r="I1070" s="11" t="s">
        <v>19</v>
      </c>
      <c r="J1070" s="11" t="s">
        <v>19</v>
      </c>
      <c r="K1070" s="11" t="s">
        <v>20</v>
      </c>
      <c r="L1070" s="11" t="s">
        <v>20</v>
      </c>
      <c r="M1070" s="11" t="s">
        <v>21</v>
      </c>
    </row>
    <row r="1071">
      <c r="A1071" s="6" t="s">
        <v>4635</v>
      </c>
      <c r="B1071" s="6" t="s">
        <v>290</v>
      </c>
      <c r="C1071" s="6" t="s">
        <v>4641</v>
      </c>
      <c r="D1071" s="7" t="s">
        <v>4642</v>
      </c>
      <c r="E1071" s="8" t="s">
        <v>4643</v>
      </c>
      <c r="F1071" s="9" t="s">
        <v>4644</v>
      </c>
      <c r="G1071" s="10">
        <v>45925.0</v>
      </c>
      <c r="H1071" s="11" t="s">
        <v>19</v>
      </c>
      <c r="I1071" s="11" t="s">
        <v>19</v>
      </c>
      <c r="J1071" s="11" t="s">
        <v>19</v>
      </c>
      <c r="K1071" s="11" t="s">
        <v>20</v>
      </c>
      <c r="L1071" s="11" t="s">
        <v>19</v>
      </c>
      <c r="M1071" s="11" t="s">
        <v>21</v>
      </c>
    </row>
    <row r="1072">
      <c r="A1072" s="6" t="s">
        <v>4635</v>
      </c>
      <c r="B1072" s="6" t="s">
        <v>123</v>
      </c>
      <c r="C1072" s="6" t="s">
        <v>4645</v>
      </c>
      <c r="D1072" s="7" t="s">
        <v>4646</v>
      </c>
      <c r="E1072" s="8" t="s">
        <v>4647</v>
      </c>
      <c r="F1072" s="9" t="s">
        <v>26</v>
      </c>
      <c r="G1072" s="10">
        <v>45925.0</v>
      </c>
      <c r="H1072" s="11" t="s">
        <v>19</v>
      </c>
      <c r="I1072" s="11" t="s">
        <v>19</v>
      </c>
      <c r="J1072" s="11" t="s">
        <v>19</v>
      </c>
      <c r="K1072" s="11" t="s">
        <v>20</v>
      </c>
      <c r="L1072" s="11" t="s">
        <v>20</v>
      </c>
      <c r="M1072" s="11" t="s">
        <v>21</v>
      </c>
    </row>
    <row r="1073">
      <c r="A1073" s="6" t="s">
        <v>4635</v>
      </c>
      <c r="B1073" s="6" t="s">
        <v>4648</v>
      </c>
      <c r="C1073" s="6" t="s">
        <v>4649</v>
      </c>
      <c r="D1073" s="7" t="s">
        <v>4650</v>
      </c>
      <c r="E1073" s="8" t="s">
        <v>4651</v>
      </c>
      <c r="F1073" s="9" t="s">
        <v>4652</v>
      </c>
      <c r="G1073" s="10">
        <v>45925.0</v>
      </c>
      <c r="H1073" s="11" t="s">
        <v>19</v>
      </c>
      <c r="I1073" s="11" t="s">
        <v>19</v>
      </c>
      <c r="J1073" s="11" t="s">
        <v>19</v>
      </c>
      <c r="K1073" s="11" t="s">
        <v>20</v>
      </c>
      <c r="L1073" s="11" t="s">
        <v>20</v>
      </c>
      <c r="M1073" s="11" t="s">
        <v>21</v>
      </c>
    </row>
    <row r="1074">
      <c r="A1074" s="6" t="s">
        <v>4635</v>
      </c>
      <c r="B1074" s="6" t="s">
        <v>4653</v>
      </c>
      <c r="C1074" s="6" t="s">
        <v>4654</v>
      </c>
      <c r="D1074" s="7" t="s">
        <v>4655</v>
      </c>
      <c r="E1074" s="8" t="s">
        <v>4656</v>
      </c>
      <c r="F1074" s="9" t="s">
        <v>4657</v>
      </c>
      <c r="G1074" s="10">
        <v>45925.0</v>
      </c>
      <c r="H1074" s="11" t="s">
        <v>19</v>
      </c>
      <c r="I1074" s="11" t="s">
        <v>20</v>
      </c>
      <c r="J1074" s="11" t="s">
        <v>19</v>
      </c>
      <c r="K1074" s="11" t="s">
        <v>20</v>
      </c>
      <c r="M1074" s="11" t="s">
        <v>21</v>
      </c>
    </row>
    <row r="1075">
      <c r="A1075" s="6" t="s">
        <v>4635</v>
      </c>
      <c r="B1075" s="6" t="s">
        <v>1726</v>
      </c>
      <c r="C1075" s="6" t="s">
        <v>4658</v>
      </c>
      <c r="D1075" s="7" t="s">
        <v>4659</v>
      </c>
      <c r="E1075" s="8" t="s">
        <v>4660</v>
      </c>
      <c r="F1075" s="9" t="s">
        <v>4661</v>
      </c>
      <c r="G1075" s="10">
        <v>45925.0</v>
      </c>
      <c r="H1075" s="11" t="s">
        <v>19</v>
      </c>
      <c r="I1075" s="11" t="s">
        <v>19</v>
      </c>
      <c r="J1075" s="11" t="s">
        <v>19</v>
      </c>
      <c r="K1075" s="11" t="s">
        <v>20</v>
      </c>
      <c r="L1075" s="11" t="s">
        <v>20</v>
      </c>
      <c r="M1075" s="11" t="s">
        <v>21</v>
      </c>
    </row>
    <row r="1076">
      <c r="A1076" s="6" t="s">
        <v>4635</v>
      </c>
      <c r="B1076" s="6" t="s">
        <v>32</v>
      </c>
      <c r="C1076" s="6" t="s">
        <v>4662</v>
      </c>
      <c r="D1076" s="7" t="s">
        <v>4663</v>
      </c>
      <c r="E1076" s="8" t="s">
        <v>4664</v>
      </c>
      <c r="F1076" s="9" t="s">
        <v>4665</v>
      </c>
      <c r="G1076" s="10">
        <v>45925.0</v>
      </c>
      <c r="H1076" s="11" t="s">
        <v>19</v>
      </c>
      <c r="I1076" s="11" t="s">
        <v>19</v>
      </c>
      <c r="J1076" s="11" t="s">
        <v>20</v>
      </c>
      <c r="K1076" s="11" t="s">
        <v>20</v>
      </c>
      <c r="L1076" s="11" t="s">
        <v>20</v>
      </c>
      <c r="M1076" s="11" t="s">
        <v>21</v>
      </c>
    </row>
    <row r="1077">
      <c r="A1077" s="6" t="s">
        <v>4635</v>
      </c>
      <c r="B1077" s="6" t="s">
        <v>32</v>
      </c>
      <c r="C1077" s="6" t="s">
        <v>4666</v>
      </c>
      <c r="D1077" s="7" t="s">
        <v>4667</v>
      </c>
      <c r="E1077" s="8" t="s">
        <v>4668</v>
      </c>
      <c r="F1077" s="9" t="s">
        <v>4669</v>
      </c>
      <c r="G1077" s="10">
        <v>45925.0</v>
      </c>
      <c r="H1077" s="11" t="s">
        <v>19</v>
      </c>
      <c r="I1077" s="11" t="s">
        <v>20</v>
      </c>
      <c r="J1077" s="11" t="s">
        <v>19</v>
      </c>
      <c r="K1077" s="11" t="s">
        <v>20</v>
      </c>
      <c r="M1077" s="11" t="s">
        <v>21</v>
      </c>
    </row>
    <row r="1078">
      <c r="A1078" s="6" t="s">
        <v>4635</v>
      </c>
      <c r="B1078" s="6" t="s">
        <v>4670</v>
      </c>
      <c r="C1078" s="6" t="s">
        <v>26</v>
      </c>
      <c r="D1078" s="7" t="s">
        <v>4671</v>
      </c>
      <c r="E1078" s="8" t="s">
        <v>4672</v>
      </c>
      <c r="F1078" s="9" t="s">
        <v>4673</v>
      </c>
      <c r="G1078" s="10">
        <v>45925.0</v>
      </c>
      <c r="H1078" s="11" t="s">
        <v>20</v>
      </c>
      <c r="I1078" s="11" t="s">
        <v>20</v>
      </c>
      <c r="J1078" s="11" t="s">
        <v>20</v>
      </c>
      <c r="M1078" s="11" t="s">
        <v>21</v>
      </c>
    </row>
    <row r="1079">
      <c r="A1079" s="6" t="s">
        <v>4635</v>
      </c>
      <c r="B1079" s="6" t="s">
        <v>1390</v>
      </c>
      <c r="C1079" s="6" t="s">
        <v>4674</v>
      </c>
      <c r="D1079" s="7" t="s">
        <v>4675</v>
      </c>
      <c r="E1079" s="8" t="s">
        <v>4676</v>
      </c>
      <c r="F1079" s="9" t="s">
        <v>4677</v>
      </c>
      <c r="G1079" s="10">
        <v>45925.0</v>
      </c>
      <c r="H1079" s="11" t="s">
        <v>19</v>
      </c>
      <c r="I1079" s="11" t="s">
        <v>19</v>
      </c>
      <c r="J1079" s="11" t="s">
        <v>20</v>
      </c>
      <c r="K1079" s="11" t="s">
        <v>20</v>
      </c>
      <c r="L1079" s="11" t="s">
        <v>20</v>
      </c>
      <c r="M1079" s="11" t="s">
        <v>21</v>
      </c>
    </row>
    <row r="1080">
      <c r="A1080" s="6" t="s">
        <v>4635</v>
      </c>
      <c r="B1080" s="6" t="s">
        <v>4678</v>
      </c>
      <c r="C1080" s="6" t="s">
        <v>4679</v>
      </c>
      <c r="D1080" s="7" t="s">
        <v>4680</v>
      </c>
      <c r="E1080" s="8" t="s">
        <v>4681</v>
      </c>
      <c r="F1080" s="9" t="s">
        <v>4682</v>
      </c>
      <c r="G1080" s="10">
        <v>45925.0</v>
      </c>
      <c r="H1080" s="11" t="s">
        <v>20</v>
      </c>
      <c r="I1080" s="11" t="s">
        <v>20</v>
      </c>
      <c r="J1080" s="11" t="s">
        <v>20</v>
      </c>
      <c r="M1080" s="11" t="s">
        <v>21</v>
      </c>
    </row>
    <row r="1081">
      <c r="A1081" s="6" t="s">
        <v>4635</v>
      </c>
      <c r="B1081" s="6" t="s">
        <v>51</v>
      </c>
      <c r="C1081" s="6" t="s">
        <v>4683</v>
      </c>
      <c r="D1081" s="7" t="s">
        <v>4684</v>
      </c>
      <c r="E1081" s="8" t="s">
        <v>4685</v>
      </c>
      <c r="F1081" s="9" t="s">
        <v>4686</v>
      </c>
      <c r="G1081" s="10">
        <v>45925.0</v>
      </c>
      <c r="H1081" s="11" t="s">
        <v>19</v>
      </c>
      <c r="I1081" s="11" t="s">
        <v>19</v>
      </c>
      <c r="J1081" s="11" t="s">
        <v>19</v>
      </c>
      <c r="K1081" s="11" t="s">
        <v>20</v>
      </c>
      <c r="L1081" s="11" t="s">
        <v>20</v>
      </c>
      <c r="M1081" s="11" t="s">
        <v>21</v>
      </c>
    </row>
    <row r="1082">
      <c r="A1082" s="6" t="s">
        <v>4635</v>
      </c>
      <c r="B1082" s="6" t="s">
        <v>4687</v>
      </c>
      <c r="C1082" s="6" t="s">
        <v>4688</v>
      </c>
      <c r="D1082" s="7" t="s">
        <v>4689</v>
      </c>
      <c r="E1082" s="8" t="s">
        <v>4690</v>
      </c>
      <c r="F1082" s="9" t="s">
        <v>4691</v>
      </c>
      <c r="G1082" s="10">
        <v>45925.0</v>
      </c>
      <c r="H1082" s="11" t="s">
        <v>19</v>
      </c>
      <c r="I1082" s="11" t="s">
        <v>19</v>
      </c>
      <c r="J1082" s="11" t="s">
        <v>20</v>
      </c>
      <c r="K1082" s="11" t="s">
        <v>20</v>
      </c>
      <c r="L1082" s="11" t="s">
        <v>20</v>
      </c>
      <c r="M1082" s="11" t="s">
        <v>21</v>
      </c>
    </row>
    <row r="1083">
      <c r="A1083" s="6" t="s">
        <v>4635</v>
      </c>
      <c r="B1083" s="6" t="s">
        <v>4692</v>
      </c>
      <c r="C1083" s="6" t="s">
        <v>4693</v>
      </c>
      <c r="D1083" s="7" t="s">
        <v>4694</v>
      </c>
      <c r="E1083" s="8" t="s">
        <v>4695</v>
      </c>
      <c r="F1083" s="9" t="s">
        <v>4696</v>
      </c>
      <c r="G1083" s="10">
        <v>45925.0</v>
      </c>
      <c r="H1083" s="11" t="s">
        <v>19</v>
      </c>
      <c r="I1083" s="11" t="s">
        <v>20</v>
      </c>
      <c r="J1083" s="11" t="s">
        <v>19</v>
      </c>
      <c r="K1083" s="11" t="s">
        <v>20</v>
      </c>
      <c r="M1083" s="11" t="s">
        <v>21</v>
      </c>
    </row>
    <row r="1084">
      <c r="A1084" s="6" t="s">
        <v>4635</v>
      </c>
      <c r="B1084" s="6" t="s">
        <v>4697</v>
      </c>
      <c r="C1084" s="6" t="s">
        <v>4698</v>
      </c>
      <c r="D1084" s="7" t="s">
        <v>4699</v>
      </c>
      <c r="E1084" s="8" t="s">
        <v>4700</v>
      </c>
      <c r="F1084" s="9" t="s">
        <v>4701</v>
      </c>
      <c r="G1084" s="10">
        <v>45925.0</v>
      </c>
      <c r="H1084" s="11" t="s">
        <v>19</v>
      </c>
      <c r="I1084" s="11" t="s">
        <v>19</v>
      </c>
      <c r="J1084" s="11" t="s">
        <v>19</v>
      </c>
      <c r="K1084" s="11" t="s">
        <v>20</v>
      </c>
      <c r="L1084" s="11" t="s">
        <v>20</v>
      </c>
      <c r="M1084" s="11" t="s">
        <v>21</v>
      </c>
    </row>
    <row r="1085">
      <c r="A1085" s="6" t="s">
        <v>4635</v>
      </c>
      <c r="B1085" s="6" t="s">
        <v>4702</v>
      </c>
      <c r="C1085" s="6" t="s">
        <v>4703</v>
      </c>
      <c r="D1085" s="7" t="s">
        <v>4704</v>
      </c>
      <c r="E1085" s="8" t="s">
        <v>4705</v>
      </c>
      <c r="F1085" s="9" t="s">
        <v>4706</v>
      </c>
      <c r="G1085" s="10">
        <v>45925.0</v>
      </c>
      <c r="H1085" s="11" t="s">
        <v>19</v>
      </c>
      <c r="I1085" s="11" t="s">
        <v>20</v>
      </c>
      <c r="J1085" s="11" t="s">
        <v>19</v>
      </c>
      <c r="K1085" s="11" t="s">
        <v>20</v>
      </c>
      <c r="M1085" s="11" t="s">
        <v>21</v>
      </c>
    </row>
    <row r="1086">
      <c r="A1086" s="6" t="s">
        <v>4635</v>
      </c>
      <c r="B1086" s="6" t="s">
        <v>4707</v>
      </c>
      <c r="C1086" s="6" t="s">
        <v>4708</v>
      </c>
      <c r="D1086" s="7" t="s">
        <v>4709</v>
      </c>
      <c r="E1086" s="8" t="s">
        <v>4710</v>
      </c>
      <c r="F1086" s="9" t="s">
        <v>4711</v>
      </c>
      <c r="G1086" s="10">
        <v>45925.0</v>
      </c>
      <c r="H1086" s="11" t="s">
        <v>19</v>
      </c>
      <c r="I1086" s="11" t="s">
        <v>19</v>
      </c>
      <c r="J1086" s="11" t="s">
        <v>19</v>
      </c>
      <c r="K1086" s="11" t="s">
        <v>20</v>
      </c>
      <c r="L1086" s="11" t="s">
        <v>20</v>
      </c>
      <c r="M1086" s="11" t="s">
        <v>21</v>
      </c>
    </row>
    <row r="1087">
      <c r="A1087" s="6" t="s">
        <v>4635</v>
      </c>
      <c r="B1087" s="6" t="s">
        <v>429</v>
      </c>
      <c r="C1087" s="6" t="s">
        <v>4712</v>
      </c>
      <c r="D1087" s="7" t="s">
        <v>4713</v>
      </c>
      <c r="E1087" s="8" t="s">
        <v>4714</v>
      </c>
      <c r="F1087" s="9" t="s">
        <v>4715</v>
      </c>
      <c r="G1087" s="10">
        <v>45925.0</v>
      </c>
      <c r="H1087" s="11" t="s">
        <v>20</v>
      </c>
      <c r="I1087" s="11" t="s">
        <v>20</v>
      </c>
      <c r="J1087" s="11" t="s">
        <v>20</v>
      </c>
      <c r="M1087" s="11" t="s">
        <v>21</v>
      </c>
    </row>
    <row r="1088">
      <c r="A1088" s="6" t="s">
        <v>4635</v>
      </c>
      <c r="B1088" s="6" t="s">
        <v>4716</v>
      </c>
      <c r="C1088" s="6" t="s">
        <v>4717</v>
      </c>
      <c r="D1088" s="7" t="s">
        <v>4718</v>
      </c>
      <c r="E1088" s="8" t="s">
        <v>4719</v>
      </c>
      <c r="F1088" s="9" t="s">
        <v>4720</v>
      </c>
      <c r="G1088" s="10">
        <v>45925.0</v>
      </c>
      <c r="H1088" s="11" t="s">
        <v>19</v>
      </c>
      <c r="I1088" s="11" t="s">
        <v>19</v>
      </c>
      <c r="J1088" s="11" t="s">
        <v>19</v>
      </c>
      <c r="K1088" s="11" t="s">
        <v>20</v>
      </c>
      <c r="L1088" s="11" t="s">
        <v>20</v>
      </c>
      <c r="M1088" s="11" t="s">
        <v>21</v>
      </c>
    </row>
    <row r="1089">
      <c r="A1089" s="6" t="s">
        <v>4635</v>
      </c>
      <c r="B1089" s="6" t="s">
        <v>266</v>
      </c>
      <c r="C1089" s="6" t="s">
        <v>4721</v>
      </c>
      <c r="D1089" s="7" t="s">
        <v>4722</v>
      </c>
      <c r="E1089" s="8" t="s">
        <v>4723</v>
      </c>
      <c r="F1089" s="9" t="s">
        <v>4724</v>
      </c>
      <c r="G1089" s="10">
        <v>45925.0</v>
      </c>
      <c r="H1089" s="11" t="s">
        <v>19</v>
      </c>
      <c r="I1089" s="11" t="s">
        <v>19</v>
      </c>
      <c r="J1089" s="11" t="s">
        <v>20</v>
      </c>
      <c r="K1089" s="11" t="s">
        <v>20</v>
      </c>
      <c r="L1089" s="11" t="s">
        <v>20</v>
      </c>
      <c r="M1089" s="11" t="s">
        <v>21</v>
      </c>
    </row>
    <row r="1090">
      <c r="A1090" s="6" t="s">
        <v>4635</v>
      </c>
      <c r="B1090" s="6" t="s">
        <v>4725</v>
      </c>
      <c r="C1090" s="6" t="s">
        <v>4726</v>
      </c>
      <c r="D1090" s="7" t="s">
        <v>4727</v>
      </c>
      <c r="E1090" s="6" t="s">
        <v>26</v>
      </c>
      <c r="F1090" s="9" t="s">
        <v>4728</v>
      </c>
      <c r="G1090" s="10">
        <v>45925.0</v>
      </c>
      <c r="H1090" s="11" t="s">
        <v>19</v>
      </c>
      <c r="I1090" s="11" t="s">
        <v>20</v>
      </c>
      <c r="J1090" s="11" t="s">
        <v>19</v>
      </c>
      <c r="K1090" s="11" t="s">
        <v>20</v>
      </c>
      <c r="M1090" s="11" t="s">
        <v>21</v>
      </c>
    </row>
    <row r="1091">
      <c r="A1091" s="6" t="s">
        <v>4635</v>
      </c>
      <c r="B1091" s="6" t="s">
        <v>1986</v>
      </c>
      <c r="C1091" s="6" t="s">
        <v>4729</v>
      </c>
      <c r="D1091" s="7" t="s">
        <v>4730</v>
      </c>
      <c r="E1091" s="8" t="s">
        <v>4731</v>
      </c>
      <c r="F1091" s="9" t="s">
        <v>26</v>
      </c>
      <c r="G1091" s="10">
        <v>45925.0</v>
      </c>
      <c r="H1091" s="11" t="s">
        <v>19</v>
      </c>
      <c r="I1091" s="11" t="s">
        <v>20</v>
      </c>
      <c r="J1091" s="11" t="s">
        <v>19</v>
      </c>
      <c r="K1091" s="11" t="s">
        <v>20</v>
      </c>
      <c r="M1091" s="11" t="s">
        <v>21</v>
      </c>
    </row>
    <row r="1092">
      <c r="A1092" s="6" t="s">
        <v>4732</v>
      </c>
      <c r="B1092" s="6" t="s">
        <v>1593</v>
      </c>
      <c r="C1092" s="6" t="s">
        <v>4733</v>
      </c>
      <c r="D1092" s="7" t="s">
        <v>4734</v>
      </c>
      <c r="E1092" s="8" t="s">
        <v>4735</v>
      </c>
      <c r="F1092" s="9" t="s">
        <v>4736</v>
      </c>
      <c r="G1092" s="10">
        <v>45926.0</v>
      </c>
      <c r="H1092" s="11" t="s">
        <v>20</v>
      </c>
      <c r="I1092" s="11" t="s">
        <v>20</v>
      </c>
      <c r="J1092" s="11" t="s">
        <v>20</v>
      </c>
      <c r="M1092" s="11" t="s">
        <v>21</v>
      </c>
    </row>
    <row r="1093">
      <c r="A1093" s="6" t="s">
        <v>4732</v>
      </c>
      <c r="B1093" s="6" t="s">
        <v>4737</v>
      </c>
      <c r="C1093" s="6" t="s">
        <v>4738</v>
      </c>
      <c r="D1093" s="9" t="s">
        <v>26</v>
      </c>
      <c r="E1093" s="8" t="s">
        <v>4739</v>
      </c>
      <c r="F1093" s="9" t="s">
        <v>1721</v>
      </c>
      <c r="G1093" s="12" t="s">
        <v>80</v>
      </c>
      <c r="H1093" s="13"/>
      <c r="I1093" s="13"/>
      <c r="J1093" s="13"/>
      <c r="K1093" s="13"/>
      <c r="L1093" s="13"/>
      <c r="M1093" s="11" t="s">
        <v>231</v>
      </c>
    </row>
    <row r="1094">
      <c r="A1094" s="6" t="s">
        <v>4732</v>
      </c>
      <c r="B1094" s="6" t="s">
        <v>32</v>
      </c>
      <c r="C1094" s="6" t="s">
        <v>4740</v>
      </c>
      <c r="D1094" s="7" t="s">
        <v>4741</v>
      </c>
      <c r="E1094" s="8" t="s">
        <v>4742</v>
      </c>
      <c r="F1094" s="9" t="s">
        <v>4743</v>
      </c>
      <c r="G1094" s="10">
        <v>45926.0</v>
      </c>
      <c r="H1094" s="11" t="s">
        <v>20</v>
      </c>
      <c r="I1094" s="11" t="s">
        <v>20</v>
      </c>
      <c r="J1094" s="11" t="s">
        <v>19</v>
      </c>
      <c r="K1094" s="11" t="s">
        <v>20</v>
      </c>
      <c r="L1094" s="11" t="s">
        <v>20</v>
      </c>
      <c r="M1094" s="11" t="s">
        <v>21</v>
      </c>
    </row>
    <row r="1095">
      <c r="A1095" s="6" t="s">
        <v>4732</v>
      </c>
      <c r="B1095" s="6" t="s">
        <v>32</v>
      </c>
      <c r="C1095" s="6" t="s">
        <v>4744</v>
      </c>
      <c r="D1095" s="7" t="s">
        <v>4745</v>
      </c>
      <c r="E1095" s="8" t="s">
        <v>4746</v>
      </c>
      <c r="F1095" s="9" t="s">
        <v>4747</v>
      </c>
      <c r="G1095" s="12" t="s">
        <v>80</v>
      </c>
      <c r="H1095" s="13"/>
      <c r="I1095" s="13"/>
      <c r="J1095" s="13"/>
      <c r="K1095" s="13"/>
      <c r="L1095" s="13"/>
      <c r="M1095" s="11" t="s">
        <v>81</v>
      </c>
    </row>
    <row r="1096">
      <c r="A1096" s="6" t="s">
        <v>4732</v>
      </c>
      <c r="B1096" s="6" t="s">
        <v>2374</v>
      </c>
      <c r="C1096" s="6" t="s">
        <v>4748</v>
      </c>
      <c r="D1096" s="7" t="s">
        <v>4749</v>
      </c>
      <c r="E1096" s="8" t="s">
        <v>4750</v>
      </c>
      <c r="F1096" s="9" t="s">
        <v>4751</v>
      </c>
      <c r="G1096" s="10">
        <v>45926.0</v>
      </c>
      <c r="H1096" s="11" t="s">
        <v>20</v>
      </c>
      <c r="I1096" s="11" t="s">
        <v>20</v>
      </c>
      <c r="J1096" s="11" t="s">
        <v>20</v>
      </c>
      <c r="M1096" s="11" t="s">
        <v>21</v>
      </c>
    </row>
    <row r="1097">
      <c r="A1097" s="6" t="s">
        <v>4732</v>
      </c>
      <c r="B1097" s="6" t="s">
        <v>4752</v>
      </c>
      <c r="C1097" s="6" t="s">
        <v>4753</v>
      </c>
      <c r="D1097" s="7" t="s">
        <v>4754</v>
      </c>
      <c r="E1097" s="8" t="s">
        <v>4755</v>
      </c>
      <c r="F1097" s="9" t="s">
        <v>4756</v>
      </c>
      <c r="G1097" s="10">
        <v>45926.0</v>
      </c>
      <c r="H1097" s="11" t="s">
        <v>20</v>
      </c>
      <c r="I1097" s="11" t="s">
        <v>20</v>
      </c>
      <c r="J1097" s="11" t="s">
        <v>19</v>
      </c>
      <c r="K1097" s="11" t="s">
        <v>20</v>
      </c>
      <c r="L1097" s="11" t="s">
        <v>20</v>
      </c>
      <c r="M1097" s="11" t="s">
        <v>21</v>
      </c>
    </row>
    <row r="1098">
      <c r="A1098" s="6" t="s">
        <v>4732</v>
      </c>
      <c r="B1098" s="6" t="s">
        <v>51</v>
      </c>
      <c r="C1098" s="6" t="s">
        <v>4757</v>
      </c>
      <c r="D1098" s="7" t="s">
        <v>4758</v>
      </c>
      <c r="E1098" s="8" t="s">
        <v>4759</v>
      </c>
      <c r="F1098" s="9" t="s">
        <v>4760</v>
      </c>
      <c r="G1098" s="10">
        <v>45926.0</v>
      </c>
      <c r="H1098" s="11" t="s">
        <v>19</v>
      </c>
      <c r="I1098" s="11" t="s">
        <v>20</v>
      </c>
      <c r="J1098" s="11" t="s">
        <v>19</v>
      </c>
      <c r="K1098" s="11" t="s">
        <v>20</v>
      </c>
      <c r="L1098" s="11" t="s">
        <v>20</v>
      </c>
      <c r="M1098" s="11" t="s">
        <v>21</v>
      </c>
    </row>
    <row r="1099">
      <c r="A1099" s="6" t="s">
        <v>4732</v>
      </c>
      <c r="B1099" s="6" t="s">
        <v>4042</v>
      </c>
      <c r="C1099" s="6" t="s">
        <v>4761</v>
      </c>
      <c r="D1099" s="7" t="s">
        <v>4762</v>
      </c>
      <c r="E1099" s="8" t="s">
        <v>4763</v>
      </c>
      <c r="F1099" s="9" t="s">
        <v>4764</v>
      </c>
      <c r="G1099" s="10">
        <v>45926.0</v>
      </c>
      <c r="H1099" s="11" t="s">
        <v>19</v>
      </c>
      <c r="I1099" s="11" t="s">
        <v>20</v>
      </c>
      <c r="J1099" s="11" t="s">
        <v>20</v>
      </c>
      <c r="K1099" s="11" t="s">
        <v>20</v>
      </c>
      <c r="L1099" s="11" t="s">
        <v>20</v>
      </c>
      <c r="M1099" s="11" t="s">
        <v>21</v>
      </c>
    </row>
    <row r="1100">
      <c r="A1100" s="6" t="s">
        <v>4732</v>
      </c>
      <c r="B1100" s="6" t="s">
        <v>237</v>
      </c>
      <c r="C1100" s="6" t="s">
        <v>4765</v>
      </c>
      <c r="D1100" s="7" t="s">
        <v>4766</v>
      </c>
      <c r="E1100" s="8" t="s">
        <v>4767</v>
      </c>
      <c r="F1100" s="9" t="s">
        <v>4768</v>
      </c>
      <c r="G1100" s="10">
        <v>45926.0</v>
      </c>
      <c r="H1100" s="11" t="s">
        <v>19</v>
      </c>
      <c r="I1100" s="11" t="s">
        <v>19</v>
      </c>
      <c r="J1100" s="11" t="s">
        <v>19</v>
      </c>
      <c r="K1100" s="11" t="s">
        <v>20</v>
      </c>
      <c r="L1100" s="11" t="s">
        <v>20</v>
      </c>
      <c r="M1100" s="11" t="s">
        <v>21</v>
      </c>
    </row>
    <row r="1101">
      <c r="A1101" s="6" t="s">
        <v>4732</v>
      </c>
      <c r="B1101" s="6" t="s">
        <v>4769</v>
      </c>
      <c r="C1101" s="6" t="s">
        <v>4770</v>
      </c>
      <c r="D1101" s="7" t="s">
        <v>4771</v>
      </c>
      <c r="E1101" s="8" t="s">
        <v>4772</v>
      </c>
      <c r="F1101" s="9" t="s">
        <v>4773</v>
      </c>
      <c r="G1101" s="10">
        <v>45926.0</v>
      </c>
      <c r="H1101" s="11" t="s">
        <v>19</v>
      </c>
      <c r="I1101" s="11" t="s">
        <v>19</v>
      </c>
      <c r="J1101" s="11" t="s">
        <v>19</v>
      </c>
      <c r="K1101" s="11" t="s">
        <v>20</v>
      </c>
      <c r="L1101" s="11" t="s">
        <v>20</v>
      </c>
      <c r="M1101" s="11" t="s">
        <v>21</v>
      </c>
    </row>
    <row r="1102">
      <c r="A1102" s="6" t="s">
        <v>4732</v>
      </c>
      <c r="B1102" s="6" t="s">
        <v>4774</v>
      </c>
      <c r="C1102" s="6" t="s">
        <v>4775</v>
      </c>
      <c r="D1102" s="7" t="s">
        <v>4776</v>
      </c>
      <c r="E1102" s="8" t="s">
        <v>4777</v>
      </c>
      <c r="F1102" s="9" t="s">
        <v>4778</v>
      </c>
      <c r="G1102" s="10">
        <v>45926.0</v>
      </c>
      <c r="H1102" s="11" t="s">
        <v>20</v>
      </c>
      <c r="I1102" s="11" t="s">
        <v>20</v>
      </c>
      <c r="J1102" s="11" t="s">
        <v>19</v>
      </c>
      <c r="K1102" s="11" t="s">
        <v>20</v>
      </c>
      <c r="L1102" s="11" t="s">
        <v>20</v>
      </c>
      <c r="M1102" s="11" t="s">
        <v>21</v>
      </c>
    </row>
    <row r="1103">
      <c r="A1103" s="6" t="s">
        <v>4732</v>
      </c>
      <c r="B1103" s="6" t="s">
        <v>4779</v>
      </c>
      <c r="C1103" s="6" t="s">
        <v>4780</v>
      </c>
      <c r="D1103" s="7" t="s">
        <v>4781</v>
      </c>
      <c r="E1103" s="8" t="s">
        <v>4782</v>
      </c>
      <c r="F1103" s="9" t="s">
        <v>4783</v>
      </c>
      <c r="G1103" s="10">
        <v>45926.0</v>
      </c>
      <c r="H1103" s="11" t="s">
        <v>20</v>
      </c>
      <c r="I1103" s="11" t="s">
        <v>20</v>
      </c>
      <c r="J1103" s="11" t="s">
        <v>20</v>
      </c>
      <c r="M1103" s="11" t="s">
        <v>21</v>
      </c>
    </row>
    <row r="1104">
      <c r="A1104" s="6" t="s">
        <v>4784</v>
      </c>
      <c r="B1104" s="6" t="s">
        <v>32</v>
      </c>
      <c r="C1104" s="6" t="s">
        <v>4785</v>
      </c>
      <c r="D1104" s="7" t="s">
        <v>4786</v>
      </c>
      <c r="E1104" s="8" t="s">
        <v>4787</v>
      </c>
      <c r="F1104" s="9" t="s">
        <v>4788</v>
      </c>
      <c r="G1104" s="10">
        <v>45927.0</v>
      </c>
      <c r="H1104" s="11" t="s">
        <v>20</v>
      </c>
      <c r="I1104" s="11" t="s">
        <v>20</v>
      </c>
      <c r="J1104" s="11" t="s">
        <v>20</v>
      </c>
      <c r="M1104" s="11" t="s">
        <v>21</v>
      </c>
    </row>
    <row r="1105">
      <c r="A1105" s="6" t="s">
        <v>4784</v>
      </c>
      <c r="B1105" s="6" t="s">
        <v>4789</v>
      </c>
      <c r="C1105" s="6" t="s">
        <v>4790</v>
      </c>
      <c r="D1105" s="9" t="s">
        <v>26</v>
      </c>
      <c r="E1105" s="8" t="s">
        <v>4791</v>
      </c>
      <c r="F1105" s="9" t="s">
        <v>26</v>
      </c>
      <c r="G1105" s="12" t="s">
        <v>80</v>
      </c>
      <c r="H1105" s="13"/>
      <c r="I1105" s="13"/>
      <c r="J1105" s="13"/>
      <c r="K1105" s="13"/>
      <c r="L1105" s="13"/>
      <c r="M1105" s="11" t="s">
        <v>231</v>
      </c>
    </row>
    <row r="1106">
      <c r="A1106" s="6" t="s">
        <v>4784</v>
      </c>
      <c r="B1106" s="6" t="s">
        <v>4792</v>
      </c>
      <c r="C1106" s="6" t="s">
        <v>4793</v>
      </c>
      <c r="D1106" s="7" t="s">
        <v>4794</v>
      </c>
      <c r="E1106" s="8" t="s">
        <v>4795</v>
      </c>
      <c r="F1106" s="9" t="s">
        <v>4796</v>
      </c>
      <c r="G1106" s="10">
        <v>45927.0</v>
      </c>
      <c r="H1106" s="11" t="s">
        <v>19</v>
      </c>
      <c r="I1106" s="11" t="s">
        <v>20</v>
      </c>
      <c r="J1106" s="11" t="s">
        <v>20</v>
      </c>
      <c r="K1106" s="11" t="s">
        <v>20</v>
      </c>
      <c r="M1106" s="11" t="s">
        <v>21</v>
      </c>
    </row>
    <row r="1107">
      <c r="A1107" s="6" t="s">
        <v>4784</v>
      </c>
      <c r="B1107" s="6" t="s">
        <v>4797</v>
      </c>
      <c r="C1107" s="6" t="s">
        <v>4798</v>
      </c>
      <c r="D1107" s="7" t="s">
        <v>4799</v>
      </c>
      <c r="E1107" s="8" t="s">
        <v>4800</v>
      </c>
      <c r="F1107" s="9" t="s">
        <v>4801</v>
      </c>
      <c r="G1107" s="10">
        <v>45927.0</v>
      </c>
      <c r="H1107" s="11" t="s">
        <v>19</v>
      </c>
      <c r="I1107" s="11" t="s">
        <v>19</v>
      </c>
      <c r="J1107" s="11" t="s">
        <v>20</v>
      </c>
      <c r="K1107" s="11" t="s">
        <v>20</v>
      </c>
      <c r="L1107" s="11" t="s">
        <v>20</v>
      </c>
      <c r="M1107" s="11" t="s">
        <v>21</v>
      </c>
    </row>
    <row r="1108">
      <c r="A1108" s="6" t="s">
        <v>4784</v>
      </c>
      <c r="B1108" s="6" t="s">
        <v>247</v>
      </c>
      <c r="C1108" s="6" t="s">
        <v>4802</v>
      </c>
      <c r="D1108" s="7" t="s">
        <v>4803</v>
      </c>
      <c r="E1108" s="8" t="s">
        <v>4804</v>
      </c>
      <c r="F1108" s="9" t="s">
        <v>4805</v>
      </c>
      <c r="G1108" s="10">
        <v>45927.0</v>
      </c>
      <c r="H1108" s="11" t="s">
        <v>19</v>
      </c>
      <c r="I1108" s="11" t="s">
        <v>20</v>
      </c>
      <c r="J1108" s="11" t="s">
        <v>20</v>
      </c>
      <c r="K1108" s="11" t="s">
        <v>20</v>
      </c>
      <c r="M1108" s="11" t="s">
        <v>21</v>
      </c>
    </row>
    <row r="1109">
      <c r="A1109" s="6" t="s">
        <v>4784</v>
      </c>
      <c r="B1109" s="6" t="s">
        <v>4806</v>
      </c>
      <c r="C1109" s="6" t="s">
        <v>4807</v>
      </c>
      <c r="D1109" s="9" t="s">
        <v>26</v>
      </c>
      <c r="E1109" s="8" t="s">
        <v>4808</v>
      </c>
      <c r="F1109" s="9" t="s">
        <v>26</v>
      </c>
      <c r="G1109" s="12" t="s">
        <v>80</v>
      </c>
      <c r="H1109" s="13"/>
      <c r="I1109" s="13"/>
      <c r="J1109" s="13"/>
      <c r="K1109" s="13"/>
      <c r="L1109" s="13"/>
      <c r="M1109" s="11" t="s">
        <v>231</v>
      </c>
    </row>
    <row r="1110">
      <c r="A1110" s="6" t="s">
        <v>4784</v>
      </c>
      <c r="B1110" s="6" t="s">
        <v>4809</v>
      </c>
      <c r="C1110" s="6" t="s">
        <v>4810</v>
      </c>
      <c r="D1110" s="7" t="s">
        <v>4811</v>
      </c>
      <c r="E1110" s="8" t="s">
        <v>4812</v>
      </c>
      <c r="F1110" s="9" t="s">
        <v>4813</v>
      </c>
      <c r="G1110" s="10">
        <v>45927.0</v>
      </c>
      <c r="H1110" s="11" t="s">
        <v>19</v>
      </c>
      <c r="I1110" s="11" t="s">
        <v>19</v>
      </c>
      <c r="J1110" s="11" t="s">
        <v>20</v>
      </c>
      <c r="K1110" s="11" t="s">
        <v>20</v>
      </c>
      <c r="L1110" s="11" t="s">
        <v>20</v>
      </c>
      <c r="M1110" s="11" t="s">
        <v>21</v>
      </c>
    </row>
    <row r="1111">
      <c r="A1111" s="6" t="s">
        <v>4784</v>
      </c>
      <c r="B1111" s="6" t="s">
        <v>429</v>
      </c>
      <c r="C1111" s="6" t="s">
        <v>4814</v>
      </c>
      <c r="D1111" s="9" t="s">
        <v>26</v>
      </c>
      <c r="E1111" s="8" t="s">
        <v>4815</v>
      </c>
      <c r="F1111" s="9" t="s">
        <v>4816</v>
      </c>
      <c r="G1111" s="12" t="s">
        <v>80</v>
      </c>
      <c r="H1111" s="13"/>
      <c r="I1111" s="13"/>
      <c r="J1111" s="13"/>
      <c r="K1111" s="13"/>
      <c r="L1111" s="13"/>
      <c r="M1111" s="11" t="s">
        <v>231</v>
      </c>
    </row>
    <row r="1112">
      <c r="A1112" s="6" t="s">
        <v>4784</v>
      </c>
      <c r="B1112" s="6" t="s">
        <v>266</v>
      </c>
      <c r="C1112" s="6" t="s">
        <v>4817</v>
      </c>
      <c r="D1112" s="7" t="s">
        <v>4818</v>
      </c>
      <c r="E1112" s="6" t="s">
        <v>26</v>
      </c>
      <c r="F1112" s="9" t="s">
        <v>4819</v>
      </c>
      <c r="G1112" s="12" t="s">
        <v>80</v>
      </c>
      <c r="H1112" s="13"/>
      <c r="I1112" s="13"/>
      <c r="J1112" s="13"/>
      <c r="K1112" s="13"/>
      <c r="L1112" s="13"/>
      <c r="M1112" s="11" t="s">
        <v>231</v>
      </c>
    </row>
    <row r="1113">
      <c r="A1113" s="6" t="s">
        <v>4784</v>
      </c>
      <c r="B1113" s="6" t="s">
        <v>4820</v>
      </c>
      <c r="C1113" s="6" t="s">
        <v>4821</v>
      </c>
      <c r="D1113" s="9" t="s">
        <v>26</v>
      </c>
      <c r="E1113" s="6" t="s">
        <v>26</v>
      </c>
      <c r="F1113" s="9" t="s">
        <v>4822</v>
      </c>
      <c r="G1113" s="12" t="s">
        <v>80</v>
      </c>
      <c r="H1113" s="13"/>
      <c r="I1113" s="13"/>
      <c r="J1113" s="13"/>
      <c r="K1113" s="13"/>
      <c r="L1113" s="13"/>
      <c r="M1113" s="11" t="s">
        <v>231</v>
      </c>
    </row>
    <row r="1114">
      <c r="A1114" s="6" t="s">
        <v>4823</v>
      </c>
      <c r="B1114" s="6" t="s">
        <v>4824</v>
      </c>
      <c r="C1114" s="6" t="s">
        <v>4825</v>
      </c>
      <c r="D1114" s="7" t="s">
        <v>4826</v>
      </c>
      <c r="E1114" s="8" t="s">
        <v>4827</v>
      </c>
      <c r="F1114" s="9" t="s">
        <v>4828</v>
      </c>
      <c r="G1114" s="10">
        <v>45925.0</v>
      </c>
      <c r="H1114" s="11" t="s">
        <v>20</v>
      </c>
      <c r="I1114" s="11" t="s">
        <v>20</v>
      </c>
      <c r="J1114" s="11" t="s">
        <v>20</v>
      </c>
      <c r="M1114" s="11" t="s">
        <v>21</v>
      </c>
    </row>
    <row r="1115">
      <c r="A1115" s="6" t="s">
        <v>4823</v>
      </c>
      <c r="B1115" s="6" t="s">
        <v>4829</v>
      </c>
      <c r="C1115" s="6" t="s">
        <v>4830</v>
      </c>
      <c r="D1115" s="7" t="s">
        <v>4831</v>
      </c>
      <c r="E1115" s="8" t="s">
        <v>4832</v>
      </c>
      <c r="F1115" s="9" t="s">
        <v>4833</v>
      </c>
      <c r="G1115" s="10">
        <v>45925.0</v>
      </c>
      <c r="H1115" s="11" t="s">
        <v>19</v>
      </c>
      <c r="I1115" s="11" t="s">
        <v>19</v>
      </c>
      <c r="J1115" s="11" t="s">
        <v>19</v>
      </c>
      <c r="K1115" s="11" t="s">
        <v>20</v>
      </c>
      <c r="L1115" s="11" t="s">
        <v>20</v>
      </c>
      <c r="M1115" s="11" t="s">
        <v>21</v>
      </c>
    </row>
    <row r="1116">
      <c r="A1116" s="6" t="s">
        <v>4823</v>
      </c>
      <c r="B1116" s="6" t="s">
        <v>123</v>
      </c>
      <c r="C1116" s="6" t="s">
        <v>4834</v>
      </c>
      <c r="D1116" s="7" t="s">
        <v>4835</v>
      </c>
      <c r="E1116" s="8" t="s">
        <v>4836</v>
      </c>
      <c r="F1116" s="9" t="s">
        <v>4837</v>
      </c>
      <c r="G1116" s="10">
        <v>45925.0</v>
      </c>
      <c r="H1116" s="11" t="s">
        <v>20</v>
      </c>
      <c r="I1116" s="11" t="s">
        <v>20</v>
      </c>
      <c r="J1116" s="11" t="s">
        <v>20</v>
      </c>
      <c r="M1116" s="11" t="s">
        <v>21</v>
      </c>
    </row>
    <row r="1117">
      <c r="A1117" s="6" t="s">
        <v>4823</v>
      </c>
      <c r="B1117" s="6" t="s">
        <v>4838</v>
      </c>
      <c r="C1117" s="6" t="s">
        <v>4839</v>
      </c>
      <c r="D1117" s="7" t="s">
        <v>4840</v>
      </c>
      <c r="E1117" s="8" t="s">
        <v>4841</v>
      </c>
      <c r="F1117" s="9" t="s">
        <v>26</v>
      </c>
      <c r="G1117" s="10">
        <v>45925.0</v>
      </c>
      <c r="H1117" s="11" t="s">
        <v>20</v>
      </c>
      <c r="I1117" s="11" t="s">
        <v>20</v>
      </c>
      <c r="J1117" s="11" t="s">
        <v>20</v>
      </c>
      <c r="M1117" s="11" t="s">
        <v>21</v>
      </c>
    </row>
    <row r="1118">
      <c r="A1118" s="6" t="s">
        <v>4823</v>
      </c>
      <c r="B1118" s="6" t="s">
        <v>630</v>
      </c>
      <c r="C1118" s="6" t="s">
        <v>4842</v>
      </c>
      <c r="D1118" s="7" t="s">
        <v>4843</v>
      </c>
      <c r="E1118" s="8" t="s">
        <v>4844</v>
      </c>
      <c r="F1118" s="9" t="s">
        <v>4845</v>
      </c>
      <c r="G1118" s="10">
        <v>45925.0</v>
      </c>
      <c r="H1118" s="11" t="s">
        <v>19</v>
      </c>
      <c r="I1118" s="11" t="s">
        <v>19</v>
      </c>
      <c r="J1118" s="11" t="s">
        <v>19</v>
      </c>
      <c r="K1118" s="11" t="s">
        <v>20</v>
      </c>
      <c r="L1118" s="11" t="s">
        <v>20</v>
      </c>
      <c r="M1118" s="11" t="s">
        <v>21</v>
      </c>
    </row>
    <row r="1119">
      <c r="A1119" s="6" t="s">
        <v>4823</v>
      </c>
      <c r="B1119" s="6" t="s">
        <v>527</v>
      </c>
      <c r="C1119" s="6" t="s">
        <v>4846</v>
      </c>
      <c r="D1119" s="7" t="s">
        <v>4847</v>
      </c>
      <c r="E1119" s="8" t="s">
        <v>4848</v>
      </c>
      <c r="F1119" s="9" t="s">
        <v>4849</v>
      </c>
      <c r="G1119" s="10">
        <v>45925.0</v>
      </c>
      <c r="H1119" s="11" t="s">
        <v>19</v>
      </c>
      <c r="I1119" s="11" t="s">
        <v>19</v>
      </c>
      <c r="J1119" s="11" t="s">
        <v>19</v>
      </c>
      <c r="K1119" s="11" t="s">
        <v>20</v>
      </c>
      <c r="L1119" s="11" t="s">
        <v>19</v>
      </c>
      <c r="M1119" s="11" t="s">
        <v>21</v>
      </c>
    </row>
    <row r="1120">
      <c r="A1120" s="6" t="s">
        <v>4823</v>
      </c>
      <c r="B1120" s="6" t="s">
        <v>537</v>
      </c>
      <c r="C1120" s="6" t="s">
        <v>4850</v>
      </c>
      <c r="D1120" s="7" t="s">
        <v>4851</v>
      </c>
      <c r="E1120" s="8" t="s">
        <v>4852</v>
      </c>
      <c r="F1120" s="9" t="s">
        <v>4853</v>
      </c>
      <c r="G1120" s="10">
        <v>45925.0</v>
      </c>
      <c r="H1120" s="11" t="s">
        <v>19</v>
      </c>
      <c r="I1120" s="11" t="s">
        <v>19</v>
      </c>
      <c r="J1120" s="11" t="s">
        <v>19</v>
      </c>
      <c r="K1120" s="11" t="s">
        <v>20</v>
      </c>
      <c r="L1120" s="11" t="s">
        <v>20</v>
      </c>
      <c r="M1120" s="11" t="s">
        <v>21</v>
      </c>
    </row>
    <row r="1121">
      <c r="A1121" s="6" t="s">
        <v>4823</v>
      </c>
      <c r="B1121" s="6" t="s">
        <v>51</v>
      </c>
      <c r="C1121" s="6" t="s">
        <v>4854</v>
      </c>
      <c r="D1121" s="7" t="s">
        <v>4855</v>
      </c>
      <c r="E1121" s="8" t="s">
        <v>4856</v>
      </c>
      <c r="F1121" s="9" t="s">
        <v>4857</v>
      </c>
      <c r="G1121" s="10">
        <v>45925.0</v>
      </c>
      <c r="H1121" s="11" t="s">
        <v>20</v>
      </c>
      <c r="I1121" s="11" t="s">
        <v>20</v>
      </c>
      <c r="J1121" s="11" t="s">
        <v>20</v>
      </c>
      <c r="M1121" s="11" t="s">
        <v>21</v>
      </c>
    </row>
    <row r="1122">
      <c r="A1122" s="6" t="s">
        <v>4823</v>
      </c>
      <c r="B1122" s="6" t="s">
        <v>1750</v>
      </c>
      <c r="C1122" s="6" t="s">
        <v>4858</v>
      </c>
      <c r="D1122" s="7" t="s">
        <v>4859</v>
      </c>
      <c r="E1122" s="8" t="s">
        <v>4860</v>
      </c>
      <c r="F1122" s="9" t="s">
        <v>4861</v>
      </c>
      <c r="G1122" s="10">
        <v>45925.0</v>
      </c>
      <c r="H1122" s="11" t="s">
        <v>19</v>
      </c>
      <c r="I1122" s="11" t="s">
        <v>19</v>
      </c>
      <c r="J1122" s="11" t="s">
        <v>19</v>
      </c>
      <c r="K1122" s="11" t="s">
        <v>20</v>
      </c>
      <c r="L1122" s="11" t="s">
        <v>19</v>
      </c>
      <c r="M1122" s="11" t="s">
        <v>21</v>
      </c>
    </row>
    <row r="1123">
      <c r="A1123" s="6" t="s">
        <v>4823</v>
      </c>
      <c r="B1123" s="6" t="s">
        <v>4862</v>
      </c>
      <c r="C1123" s="6" t="s">
        <v>4863</v>
      </c>
      <c r="D1123" s="7" t="s">
        <v>4864</v>
      </c>
      <c r="E1123" s="8" t="s">
        <v>4865</v>
      </c>
      <c r="F1123" s="9" t="s">
        <v>4866</v>
      </c>
      <c r="G1123" s="10">
        <v>45925.0</v>
      </c>
      <c r="H1123" s="11" t="s">
        <v>20</v>
      </c>
      <c r="I1123" s="11" t="s">
        <v>20</v>
      </c>
      <c r="J1123" s="11" t="s">
        <v>19</v>
      </c>
      <c r="K1123" s="11" t="s">
        <v>20</v>
      </c>
      <c r="L1123" s="11" t="s">
        <v>20</v>
      </c>
      <c r="M1123" s="11" t="s">
        <v>21</v>
      </c>
    </row>
    <row r="1124">
      <c r="A1124" s="6" t="s">
        <v>4823</v>
      </c>
      <c r="B1124" s="6" t="s">
        <v>403</v>
      </c>
      <c r="C1124" s="6" t="s">
        <v>4867</v>
      </c>
      <c r="D1124" s="7" t="s">
        <v>4868</v>
      </c>
      <c r="E1124" s="8" t="s">
        <v>4869</v>
      </c>
      <c r="F1124" s="9" t="s">
        <v>4870</v>
      </c>
      <c r="G1124" s="10">
        <v>45925.0</v>
      </c>
      <c r="H1124" s="11" t="s">
        <v>19</v>
      </c>
      <c r="I1124" s="11" t="s">
        <v>19</v>
      </c>
      <c r="J1124" s="11" t="s">
        <v>20</v>
      </c>
      <c r="K1124" s="11" t="s">
        <v>20</v>
      </c>
      <c r="L1124" s="11" t="s">
        <v>20</v>
      </c>
      <c r="M1124" s="11" t="s">
        <v>21</v>
      </c>
    </row>
    <row r="1125">
      <c r="A1125" s="6" t="s">
        <v>4823</v>
      </c>
      <c r="B1125" s="6" t="s">
        <v>934</v>
      </c>
      <c r="C1125" s="6" t="s">
        <v>4871</v>
      </c>
      <c r="D1125" s="7" t="s">
        <v>4872</v>
      </c>
      <c r="E1125" s="8" t="s">
        <v>4873</v>
      </c>
      <c r="F1125" s="9" t="s">
        <v>4874</v>
      </c>
      <c r="G1125" s="10">
        <v>45925.0</v>
      </c>
      <c r="H1125" s="11" t="s">
        <v>19</v>
      </c>
      <c r="I1125" s="11" t="s">
        <v>20</v>
      </c>
      <c r="J1125" s="11" t="s">
        <v>19</v>
      </c>
      <c r="K1125" s="11" t="s">
        <v>20</v>
      </c>
      <c r="L1125" s="11" t="s">
        <v>20</v>
      </c>
      <c r="M1125" s="11" t="s">
        <v>21</v>
      </c>
    </row>
    <row r="1126">
      <c r="A1126" s="6" t="s">
        <v>4823</v>
      </c>
      <c r="B1126" s="6" t="s">
        <v>934</v>
      </c>
      <c r="C1126" s="6" t="s">
        <v>4875</v>
      </c>
      <c r="D1126" s="7" t="s">
        <v>4876</v>
      </c>
      <c r="E1126" s="8" t="s">
        <v>4877</v>
      </c>
      <c r="F1126" s="9" t="s">
        <v>4878</v>
      </c>
      <c r="G1126" s="10">
        <v>45925.0</v>
      </c>
      <c r="H1126" s="11" t="s">
        <v>20</v>
      </c>
      <c r="I1126" s="11" t="s">
        <v>20</v>
      </c>
      <c r="J1126" s="11" t="s">
        <v>20</v>
      </c>
      <c r="M1126" s="11" t="s">
        <v>21</v>
      </c>
    </row>
    <row r="1127">
      <c r="A1127" s="6" t="s">
        <v>4823</v>
      </c>
      <c r="B1127" s="6" t="s">
        <v>4879</v>
      </c>
      <c r="C1127" s="6" t="s">
        <v>4880</v>
      </c>
      <c r="D1127" s="7" t="s">
        <v>4881</v>
      </c>
      <c r="E1127" s="8" t="s">
        <v>4882</v>
      </c>
      <c r="F1127" s="9" t="s">
        <v>4883</v>
      </c>
      <c r="G1127" s="10">
        <v>45925.0</v>
      </c>
      <c r="H1127" s="11" t="s">
        <v>19</v>
      </c>
      <c r="I1127" s="11" t="s">
        <v>20</v>
      </c>
      <c r="J1127" s="11" t="s">
        <v>20</v>
      </c>
      <c r="K1127" s="11" t="s">
        <v>20</v>
      </c>
      <c r="L1127" s="11" t="s">
        <v>20</v>
      </c>
      <c r="M1127" s="11" t="s">
        <v>21</v>
      </c>
    </row>
    <row r="1128">
      <c r="A1128" s="6" t="s">
        <v>4823</v>
      </c>
      <c r="B1128" s="6" t="s">
        <v>4884</v>
      </c>
      <c r="C1128" s="6" t="s">
        <v>4885</v>
      </c>
      <c r="D1128" s="7" t="s">
        <v>4886</v>
      </c>
      <c r="E1128" s="8" t="s">
        <v>4887</v>
      </c>
      <c r="F1128" s="9" t="s">
        <v>4888</v>
      </c>
      <c r="G1128" s="10">
        <v>45925.0</v>
      </c>
      <c r="H1128" s="11" t="s">
        <v>19</v>
      </c>
      <c r="I1128" s="11" t="s">
        <v>19</v>
      </c>
      <c r="J1128" s="11" t="s">
        <v>19</v>
      </c>
      <c r="K1128" s="11" t="s">
        <v>20</v>
      </c>
      <c r="L1128" s="11" t="s">
        <v>20</v>
      </c>
      <c r="M1128" s="11" t="s">
        <v>21</v>
      </c>
    </row>
    <row r="1129">
      <c r="A1129" s="6" t="s">
        <v>4823</v>
      </c>
      <c r="B1129" s="6" t="s">
        <v>2934</v>
      </c>
      <c r="C1129" s="6" t="s">
        <v>4889</v>
      </c>
      <c r="D1129" s="7" t="s">
        <v>4890</v>
      </c>
      <c r="E1129" s="8" t="s">
        <v>4891</v>
      </c>
      <c r="F1129" s="9" t="s">
        <v>4892</v>
      </c>
      <c r="G1129" s="10">
        <v>45925.0</v>
      </c>
      <c r="H1129" s="11" t="s">
        <v>20</v>
      </c>
      <c r="I1129" s="11" t="s">
        <v>20</v>
      </c>
      <c r="J1129" s="11" t="s">
        <v>20</v>
      </c>
      <c r="M1129" s="11" t="s">
        <v>21</v>
      </c>
    </row>
    <row r="1130">
      <c r="A1130" s="6" t="s">
        <v>4823</v>
      </c>
      <c r="B1130" s="6" t="s">
        <v>170</v>
      </c>
      <c r="C1130" s="6" t="s">
        <v>4893</v>
      </c>
      <c r="D1130" s="7" t="s">
        <v>4894</v>
      </c>
      <c r="E1130" s="8" t="s">
        <v>4895</v>
      </c>
      <c r="F1130" s="9" t="s">
        <v>26</v>
      </c>
      <c r="G1130" s="10">
        <v>45925.0</v>
      </c>
      <c r="H1130" s="11" t="s">
        <v>19</v>
      </c>
      <c r="I1130" s="11" t="s">
        <v>19</v>
      </c>
      <c r="J1130" s="11" t="s">
        <v>19</v>
      </c>
      <c r="K1130" s="11" t="s">
        <v>20</v>
      </c>
      <c r="L1130" s="11" t="s">
        <v>20</v>
      </c>
      <c r="M1130" s="11" t="s">
        <v>21</v>
      </c>
    </row>
    <row r="1131">
      <c r="A1131" s="6" t="s">
        <v>4896</v>
      </c>
      <c r="B1131" s="6" t="s">
        <v>4897</v>
      </c>
      <c r="C1131" s="6" t="s">
        <v>4898</v>
      </c>
      <c r="D1131" s="7" t="s">
        <v>4899</v>
      </c>
      <c r="E1131" s="8" t="s">
        <v>4900</v>
      </c>
      <c r="F1131" s="9" t="s">
        <v>4901</v>
      </c>
      <c r="G1131" s="10">
        <v>45927.0</v>
      </c>
      <c r="H1131" s="11" t="s">
        <v>19</v>
      </c>
      <c r="I1131" s="11" t="s">
        <v>19</v>
      </c>
      <c r="J1131" s="11" t="s">
        <v>19</v>
      </c>
      <c r="K1131" s="11" t="s">
        <v>20</v>
      </c>
      <c r="L1131" s="11" t="s">
        <v>20</v>
      </c>
      <c r="M1131" s="11" t="s">
        <v>21</v>
      </c>
    </row>
    <row r="1132">
      <c r="A1132" s="6" t="s">
        <v>4896</v>
      </c>
      <c r="B1132" s="6" t="s">
        <v>4902</v>
      </c>
      <c r="C1132" s="6" t="s">
        <v>26</v>
      </c>
      <c r="D1132" s="7" t="s">
        <v>4903</v>
      </c>
      <c r="E1132" s="8" t="s">
        <v>4904</v>
      </c>
      <c r="F1132" s="9" t="s">
        <v>4905</v>
      </c>
      <c r="G1132" s="10">
        <v>45927.0</v>
      </c>
      <c r="H1132" s="11" t="s">
        <v>19</v>
      </c>
      <c r="I1132" s="11" t="s">
        <v>20</v>
      </c>
      <c r="J1132" s="11" t="s">
        <v>19</v>
      </c>
      <c r="K1132" s="11" t="s">
        <v>20</v>
      </c>
      <c r="M1132" s="11" t="s">
        <v>21</v>
      </c>
    </row>
    <row r="1133">
      <c r="A1133" s="6" t="s">
        <v>4896</v>
      </c>
      <c r="B1133" s="6" t="s">
        <v>4015</v>
      </c>
      <c r="C1133" s="6" t="s">
        <v>4906</v>
      </c>
      <c r="D1133" s="7" t="s">
        <v>4907</v>
      </c>
      <c r="E1133" s="8" t="s">
        <v>4908</v>
      </c>
      <c r="F1133" s="9" t="s">
        <v>4909</v>
      </c>
      <c r="G1133" s="10">
        <v>45927.0</v>
      </c>
      <c r="H1133" s="11" t="s">
        <v>19</v>
      </c>
      <c r="I1133" s="11" t="s">
        <v>20</v>
      </c>
      <c r="J1133" s="11" t="s">
        <v>19</v>
      </c>
      <c r="K1133" s="11" t="s">
        <v>20</v>
      </c>
      <c r="M1133" s="11" t="s">
        <v>21</v>
      </c>
    </row>
    <row r="1134">
      <c r="A1134" s="6" t="s">
        <v>4896</v>
      </c>
      <c r="B1134" s="6" t="s">
        <v>290</v>
      </c>
      <c r="C1134" s="6" t="s">
        <v>4910</v>
      </c>
      <c r="D1134" s="7" t="s">
        <v>4911</v>
      </c>
      <c r="E1134" s="8" t="s">
        <v>4912</v>
      </c>
      <c r="F1134" s="9" t="s">
        <v>4913</v>
      </c>
      <c r="G1134" s="10">
        <v>45927.0</v>
      </c>
      <c r="H1134" s="11" t="s">
        <v>19</v>
      </c>
      <c r="I1134" s="11" t="s">
        <v>19</v>
      </c>
      <c r="J1134" s="11" t="s">
        <v>19</v>
      </c>
      <c r="K1134" s="11" t="s">
        <v>20</v>
      </c>
      <c r="L1134" s="11" t="s">
        <v>20</v>
      </c>
      <c r="M1134" s="11" t="s">
        <v>21</v>
      </c>
    </row>
    <row r="1135">
      <c r="A1135" s="6" t="s">
        <v>4896</v>
      </c>
      <c r="B1135" s="6" t="s">
        <v>4914</v>
      </c>
      <c r="C1135" s="6" t="s">
        <v>4915</v>
      </c>
      <c r="D1135" s="7" t="s">
        <v>4916</v>
      </c>
      <c r="E1135" s="8" t="s">
        <v>4917</v>
      </c>
      <c r="F1135" s="9" t="s">
        <v>26</v>
      </c>
      <c r="G1135" s="10">
        <v>45927.0</v>
      </c>
      <c r="H1135" s="11" t="s">
        <v>20</v>
      </c>
      <c r="I1135" s="11" t="s">
        <v>20</v>
      </c>
      <c r="J1135" s="11" t="s">
        <v>20</v>
      </c>
      <c r="M1135" s="11" t="s">
        <v>21</v>
      </c>
    </row>
    <row r="1136">
      <c r="A1136" s="6" t="s">
        <v>4896</v>
      </c>
      <c r="B1136" s="6" t="s">
        <v>1819</v>
      </c>
      <c r="C1136" s="6" t="s">
        <v>4918</v>
      </c>
      <c r="D1136" s="7" t="s">
        <v>4919</v>
      </c>
      <c r="E1136" s="8" t="s">
        <v>4920</v>
      </c>
      <c r="F1136" s="9" t="s">
        <v>26</v>
      </c>
      <c r="G1136" s="10">
        <v>45927.0</v>
      </c>
      <c r="H1136" s="11" t="s">
        <v>20</v>
      </c>
      <c r="I1136" s="11" t="s">
        <v>20</v>
      </c>
      <c r="J1136" s="11" t="s">
        <v>20</v>
      </c>
      <c r="M1136" s="11" t="s">
        <v>21</v>
      </c>
    </row>
    <row r="1137">
      <c r="A1137" s="6" t="s">
        <v>4896</v>
      </c>
      <c r="B1137" s="6" t="s">
        <v>1819</v>
      </c>
      <c r="C1137" s="6" t="s">
        <v>4921</v>
      </c>
      <c r="D1137" s="7" t="s">
        <v>4922</v>
      </c>
      <c r="E1137" s="6" t="s">
        <v>26</v>
      </c>
      <c r="F1137" s="9" t="s">
        <v>26</v>
      </c>
      <c r="G1137" s="12" t="s">
        <v>80</v>
      </c>
      <c r="H1137" s="13"/>
      <c r="I1137" s="13"/>
      <c r="J1137" s="13"/>
      <c r="K1137" s="13"/>
      <c r="L1137" s="13"/>
      <c r="M1137" s="11" t="s">
        <v>81</v>
      </c>
    </row>
    <row r="1138">
      <c r="A1138" s="6" t="s">
        <v>4896</v>
      </c>
      <c r="B1138" s="6" t="s">
        <v>1828</v>
      </c>
      <c r="C1138" s="6" t="s">
        <v>4923</v>
      </c>
      <c r="D1138" s="7" t="s">
        <v>4924</v>
      </c>
      <c r="E1138" s="8" t="s">
        <v>4925</v>
      </c>
      <c r="F1138" s="9" t="s">
        <v>4926</v>
      </c>
      <c r="G1138" s="10">
        <v>45927.0</v>
      </c>
      <c r="H1138" s="11" t="s">
        <v>19</v>
      </c>
      <c r="I1138" s="11" t="s">
        <v>19</v>
      </c>
      <c r="J1138" s="11" t="s">
        <v>19</v>
      </c>
      <c r="K1138" s="11" t="s">
        <v>20</v>
      </c>
      <c r="L1138" s="11" t="s">
        <v>20</v>
      </c>
      <c r="M1138" s="11" t="s">
        <v>21</v>
      </c>
    </row>
    <row r="1139">
      <c r="A1139" s="6" t="s">
        <v>4896</v>
      </c>
      <c r="B1139" s="6" t="s">
        <v>4927</v>
      </c>
      <c r="C1139" s="6" t="s">
        <v>4928</v>
      </c>
      <c r="D1139" s="9" t="s">
        <v>26</v>
      </c>
      <c r="E1139" s="6" t="s">
        <v>26</v>
      </c>
      <c r="F1139" s="9" t="s">
        <v>4929</v>
      </c>
      <c r="G1139" s="12" t="s">
        <v>80</v>
      </c>
      <c r="H1139" s="13"/>
      <c r="I1139" s="13"/>
      <c r="J1139" s="13"/>
      <c r="K1139" s="13"/>
      <c r="L1139" s="13"/>
      <c r="M1139" s="11" t="s">
        <v>231</v>
      </c>
    </row>
    <row r="1140">
      <c r="A1140" s="6" t="s">
        <v>4896</v>
      </c>
      <c r="B1140" s="6" t="s">
        <v>1390</v>
      </c>
      <c r="C1140" s="6" t="s">
        <v>4930</v>
      </c>
      <c r="D1140" s="7" t="s">
        <v>4931</v>
      </c>
      <c r="E1140" s="8" t="s">
        <v>4932</v>
      </c>
      <c r="F1140" s="9" t="s">
        <v>4933</v>
      </c>
      <c r="G1140" s="10">
        <v>45927.0</v>
      </c>
      <c r="H1140" s="11" t="s">
        <v>19</v>
      </c>
      <c r="I1140" s="11" t="s">
        <v>20</v>
      </c>
      <c r="J1140" s="11" t="s">
        <v>19</v>
      </c>
      <c r="K1140" s="11" t="s">
        <v>20</v>
      </c>
      <c r="M1140" s="11" t="s">
        <v>21</v>
      </c>
    </row>
    <row r="1141">
      <c r="A1141" s="6" t="s">
        <v>4896</v>
      </c>
      <c r="B1141" s="6" t="s">
        <v>2610</v>
      </c>
      <c r="C1141" s="6" t="s">
        <v>4934</v>
      </c>
      <c r="D1141" s="7" t="s">
        <v>4935</v>
      </c>
      <c r="E1141" s="8" t="s">
        <v>4936</v>
      </c>
      <c r="F1141" s="9" t="s">
        <v>4937</v>
      </c>
      <c r="G1141" s="10">
        <v>45927.0</v>
      </c>
      <c r="H1141" s="11" t="s">
        <v>19</v>
      </c>
      <c r="I1141" s="11" t="s">
        <v>20</v>
      </c>
      <c r="J1141" s="11" t="s">
        <v>19</v>
      </c>
      <c r="K1141" s="11" t="s">
        <v>20</v>
      </c>
      <c r="M1141" s="11" t="s">
        <v>21</v>
      </c>
    </row>
    <row r="1142">
      <c r="A1142" s="6" t="s">
        <v>4896</v>
      </c>
      <c r="B1142" s="6" t="s">
        <v>209</v>
      </c>
      <c r="C1142" s="6" t="s">
        <v>4938</v>
      </c>
      <c r="D1142" s="7" t="s">
        <v>4939</v>
      </c>
      <c r="E1142" s="8" t="s">
        <v>4940</v>
      </c>
      <c r="F1142" s="9" t="s">
        <v>4941</v>
      </c>
      <c r="G1142" s="10">
        <v>45927.0</v>
      </c>
      <c r="H1142" s="11" t="s">
        <v>19</v>
      </c>
      <c r="I1142" s="11" t="s">
        <v>19</v>
      </c>
      <c r="J1142" s="11" t="s">
        <v>19</v>
      </c>
      <c r="K1142" s="11" t="s">
        <v>20</v>
      </c>
      <c r="L1142" s="11" t="s">
        <v>20</v>
      </c>
      <c r="M1142" s="11" t="s">
        <v>21</v>
      </c>
    </row>
    <row r="1143">
      <c r="A1143" s="6" t="s">
        <v>4896</v>
      </c>
      <c r="B1143" s="6" t="s">
        <v>214</v>
      </c>
      <c r="C1143" s="6" t="s">
        <v>4942</v>
      </c>
      <c r="D1143" s="17" t="s">
        <v>4943</v>
      </c>
      <c r="E1143" s="8" t="s">
        <v>4944</v>
      </c>
      <c r="F1143" s="9" t="s">
        <v>4945</v>
      </c>
      <c r="G1143" s="10">
        <v>45927.0</v>
      </c>
      <c r="H1143" s="11" t="s">
        <v>19</v>
      </c>
      <c r="I1143" s="11" t="s">
        <v>19</v>
      </c>
      <c r="J1143" s="11" t="s">
        <v>20</v>
      </c>
      <c r="K1143" s="11" t="s">
        <v>20</v>
      </c>
      <c r="L1143" s="11" t="s">
        <v>20</v>
      </c>
      <c r="M1143" s="11" t="s">
        <v>21</v>
      </c>
    </row>
    <row r="1144">
      <c r="A1144" s="6" t="s">
        <v>4896</v>
      </c>
      <c r="B1144" s="6" t="s">
        <v>51</v>
      </c>
      <c r="C1144" s="6" t="s">
        <v>4942</v>
      </c>
      <c r="D1144" s="7" t="s">
        <v>4946</v>
      </c>
      <c r="E1144" s="8" t="s">
        <v>4947</v>
      </c>
      <c r="F1144" s="9" t="s">
        <v>4948</v>
      </c>
      <c r="G1144" s="10">
        <v>45927.0</v>
      </c>
      <c r="H1144" s="11" t="s">
        <v>19</v>
      </c>
      <c r="I1144" s="11" t="s">
        <v>20</v>
      </c>
      <c r="J1144" s="11" t="s">
        <v>20</v>
      </c>
      <c r="K1144" s="11" t="s">
        <v>20</v>
      </c>
      <c r="M1144" s="11" t="s">
        <v>21</v>
      </c>
    </row>
    <row r="1145">
      <c r="A1145" s="6" t="s">
        <v>4896</v>
      </c>
      <c r="B1145" s="6" t="s">
        <v>4949</v>
      </c>
      <c r="C1145" s="6" t="s">
        <v>4950</v>
      </c>
      <c r="D1145" s="7" t="s">
        <v>4951</v>
      </c>
      <c r="E1145" s="8" t="s">
        <v>4952</v>
      </c>
      <c r="F1145" s="9" t="s">
        <v>4953</v>
      </c>
      <c r="G1145" s="12" t="s">
        <v>80</v>
      </c>
      <c r="H1145" s="13"/>
      <c r="I1145" s="13"/>
      <c r="J1145" s="13"/>
      <c r="K1145" s="13"/>
      <c r="L1145" s="13"/>
      <c r="M1145" s="11" t="s">
        <v>81</v>
      </c>
    </row>
    <row r="1146">
      <c r="A1146" s="6" t="s">
        <v>4896</v>
      </c>
      <c r="B1146" s="6" t="s">
        <v>4954</v>
      </c>
      <c r="C1146" s="6" t="s">
        <v>4955</v>
      </c>
      <c r="D1146" s="7" t="s">
        <v>4956</v>
      </c>
      <c r="E1146" s="8" t="s">
        <v>4957</v>
      </c>
      <c r="F1146" s="9" t="s">
        <v>4958</v>
      </c>
      <c r="G1146" s="20">
        <v>45927.0</v>
      </c>
      <c r="H1146" s="11" t="s">
        <v>19</v>
      </c>
      <c r="I1146" s="11" t="s">
        <v>19</v>
      </c>
      <c r="J1146" s="11" t="s">
        <v>20</v>
      </c>
      <c r="K1146" s="11" t="s">
        <v>20</v>
      </c>
      <c r="L1146" s="11" t="s">
        <v>20</v>
      </c>
      <c r="M1146" s="11" t="s">
        <v>21</v>
      </c>
    </row>
    <row r="1147">
      <c r="A1147" s="6" t="s">
        <v>4896</v>
      </c>
      <c r="B1147" s="6" t="s">
        <v>4959</v>
      </c>
      <c r="C1147" s="6" t="s">
        <v>4960</v>
      </c>
      <c r="D1147" s="7" t="s">
        <v>4961</v>
      </c>
      <c r="E1147" s="8" t="s">
        <v>4962</v>
      </c>
      <c r="F1147" s="9" t="s">
        <v>4963</v>
      </c>
      <c r="G1147" s="10">
        <v>45927.0</v>
      </c>
      <c r="H1147" s="11" t="s">
        <v>19</v>
      </c>
      <c r="I1147" s="11" t="s">
        <v>20</v>
      </c>
      <c r="J1147" s="11" t="s">
        <v>19</v>
      </c>
      <c r="K1147" s="11" t="s">
        <v>20</v>
      </c>
      <c r="M1147" s="11" t="s">
        <v>21</v>
      </c>
    </row>
    <row r="1148">
      <c r="A1148" s="6" t="s">
        <v>4896</v>
      </c>
      <c r="B1148" s="6" t="s">
        <v>4964</v>
      </c>
      <c r="C1148" s="6" t="s">
        <v>4965</v>
      </c>
      <c r="D1148" s="7" t="s">
        <v>4966</v>
      </c>
      <c r="E1148" s="8" t="s">
        <v>4967</v>
      </c>
      <c r="F1148" s="9" t="s">
        <v>4968</v>
      </c>
      <c r="G1148" s="10">
        <v>45927.0</v>
      </c>
      <c r="H1148" s="11" t="s">
        <v>19</v>
      </c>
      <c r="I1148" s="11" t="s">
        <v>20</v>
      </c>
      <c r="J1148" s="11" t="s">
        <v>19</v>
      </c>
      <c r="K1148" s="11" t="s">
        <v>20</v>
      </c>
      <c r="M1148" s="11" t="s">
        <v>21</v>
      </c>
    </row>
    <row r="1149">
      <c r="A1149" s="6" t="s">
        <v>4896</v>
      </c>
      <c r="B1149" s="6" t="s">
        <v>4969</v>
      </c>
      <c r="C1149" s="6" t="s">
        <v>4970</v>
      </c>
      <c r="D1149" s="7" t="s">
        <v>4971</v>
      </c>
      <c r="E1149" s="8" t="s">
        <v>4972</v>
      </c>
      <c r="F1149" s="9" t="s">
        <v>4973</v>
      </c>
      <c r="G1149" s="10">
        <v>45927.0</v>
      </c>
      <c r="H1149" s="11" t="s">
        <v>19</v>
      </c>
      <c r="I1149" s="11" t="s">
        <v>19</v>
      </c>
      <c r="J1149" s="11" t="s">
        <v>19</v>
      </c>
      <c r="K1149" s="11" t="s">
        <v>20</v>
      </c>
      <c r="L1149" s="11" t="s">
        <v>20</v>
      </c>
      <c r="M1149" s="11" t="s">
        <v>21</v>
      </c>
    </row>
    <row r="1150">
      <c r="A1150" s="6" t="s">
        <v>4896</v>
      </c>
      <c r="B1150" s="6" t="s">
        <v>170</v>
      </c>
      <c r="C1150" s="6" t="s">
        <v>4974</v>
      </c>
      <c r="D1150" s="7" t="s">
        <v>4975</v>
      </c>
      <c r="E1150" s="8" t="s">
        <v>4976</v>
      </c>
      <c r="F1150" s="9" t="s">
        <v>4977</v>
      </c>
      <c r="G1150" s="10">
        <v>45927.0</v>
      </c>
      <c r="H1150" s="11" t="s">
        <v>19</v>
      </c>
      <c r="I1150" s="11" t="s">
        <v>19</v>
      </c>
      <c r="J1150" s="11" t="s">
        <v>19</v>
      </c>
      <c r="K1150" s="11" t="s">
        <v>20</v>
      </c>
      <c r="L1150" s="11" t="s">
        <v>20</v>
      </c>
      <c r="M1150" s="11" t="s">
        <v>21</v>
      </c>
    </row>
    <row r="1151">
      <c r="A1151" s="6" t="s">
        <v>4978</v>
      </c>
      <c r="B1151" s="6" t="s">
        <v>4979</v>
      </c>
      <c r="C1151" s="6" t="s">
        <v>4980</v>
      </c>
      <c r="D1151" s="7" t="s">
        <v>4981</v>
      </c>
      <c r="E1151" s="8" t="s">
        <v>4982</v>
      </c>
      <c r="F1151" s="9" t="s">
        <v>4983</v>
      </c>
      <c r="G1151" s="10">
        <v>45927.0</v>
      </c>
      <c r="H1151" s="11" t="s">
        <v>19</v>
      </c>
      <c r="I1151" s="11" t="s">
        <v>20</v>
      </c>
      <c r="J1151" s="11" t="s">
        <v>20</v>
      </c>
      <c r="K1151" s="11" t="s">
        <v>20</v>
      </c>
      <c r="M1151" s="11" t="s">
        <v>21</v>
      </c>
    </row>
    <row r="1152">
      <c r="A1152" s="6" t="s">
        <v>4978</v>
      </c>
      <c r="B1152" s="6" t="s">
        <v>4984</v>
      </c>
      <c r="C1152" s="6" t="s">
        <v>4985</v>
      </c>
      <c r="D1152" s="7" t="s">
        <v>4986</v>
      </c>
      <c r="E1152" s="8" t="s">
        <v>4987</v>
      </c>
      <c r="F1152" s="9" t="s">
        <v>4988</v>
      </c>
      <c r="G1152" s="10">
        <v>45927.0</v>
      </c>
      <c r="H1152" s="11" t="s">
        <v>19</v>
      </c>
      <c r="I1152" s="11" t="s">
        <v>19</v>
      </c>
      <c r="J1152" s="11" t="s">
        <v>19</v>
      </c>
      <c r="K1152" s="11" t="s">
        <v>20</v>
      </c>
      <c r="L1152" s="11" t="s">
        <v>20</v>
      </c>
      <c r="M1152" s="11" t="s">
        <v>21</v>
      </c>
    </row>
    <row r="1153">
      <c r="A1153" s="6" t="s">
        <v>4978</v>
      </c>
      <c r="B1153" s="6" t="s">
        <v>1999</v>
      </c>
      <c r="C1153" s="6" t="s">
        <v>4989</v>
      </c>
      <c r="D1153" s="7" t="s">
        <v>4990</v>
      </c>
      <c r="E1153" s="8" t="s">
        <v>4991</v>
      </c>
      <c r="F1153" s="9" t="s">
        <v>4992</v>
      </c>
      <c r="G1153" s="10">
        <v>45927.0</v>
      </c>
      <c r="H1153" s="11" t="s">
        <v>19</v>
      </c>
      <c r="I1153" s="11" t="s">
        <v>20</v>
      </c>
      <c r="J1153" s="11" t="s">
        <v>20</v>
      </c>
      <c r="K1153" s="11" t="s">
        <v>20</v>
      </c>
      <c r="M1153" s="11" t="s">
        <v>21</v>
      </c>
    </row>
    <row r="1154">
      <c r="A1154" s="6" t="s">
        <v>4978</v>
      </c>
      <c r="B1154" s="6" t="s">
        <v>4993</v>
      </c>
      <c r="C1154" s="6" t="s">
        <v>4994</v>
      </c>
      <c r="D1154" s="7" t="s">
        <v>4995</v>
      </c>
      <c r="E1154" s="8" t="s">
        <v>4996</v>
      </c>
      <c r="F1154" s="9" t="s">
        <v>4997</v>
      </c>
      <c r="G1154" s="10">
        <v>45927.0</v>
      </c>
      <c r="H1154" s="11" t="s">
        <v>19</v>
      </c>
      <c r="I1154" s="11" t="s">
        <v>20</v>
      </c>
      <c r="J1154" s="11" t="s">
        <v>19</v>
      </c>
      <c r="K1154" s="11" t="s">
        <v>20</v>
      </c>
      <c r="M1154" s="11" t="s">
        <v>21</v>
      </c>
    </row>
    <row r="1155">
      <c r="A1155" s="6" t="s">
        <v>4978</v>
      </c>
      <c r="B1155" s="6" t="s">
        <v>1726</v>
      </c>
      <c r="C1155" s="6" t="s">
        <v>4998</v>
      </c>
      <c r="D1155" s="7" t="s">
        <v>4999</v>
      </c>
      <c r="E1155" s="8" t="s">
        <v>5000</v>
      </c>
      <c r="F1155" s="9" t="s">
        <v>5001</v>
      </c>
      <c r="G1155" s="10">
        <v>45927.0</v>
      </c>
      <c r="H1155" s="11" t="s">
        <v>19</v>
      </c>
      <c r="I1155" s="11" t="s">
        <v>19</v>
      </c>
      <c r="J1155" s="11" t="s">
        <v>19</v>
      </c>
      <c r="K1155" s="11" t="s">
        <v>20</v>
      </c>
      <c r="L1155" s="11" t="s">
        <v>20</v>
      </c>
      <c r="M1155" s="11" t="s">
        <v>21</v>
      </c>
    </row>
    <row r="1156">
      <c r="A1156" s="6" t="s">
        <v>4978</v>
      </c>
      <c r="B1156" s="6" t="s">
        <v>5002</v>
      </c>
      <c r="C1156" s="6" t="s">
        <v>5003</v>
      </c>
      <c r="D1156" s="7" t="s">
        <v>5004</v>
      </c>
      <c r="E1156" s="8" t="s">
        <v>5005</v>
      </c>
      <c r="F1156" s="9" t="s">
        <v>5006</v>
      </c>
      <c r="G1156" s="12" t="s">
        <v>80</v>
      </c>
      <c r="H1156" s="13"/>
      <c r="I1156" s="13"/>
      <c r="J1156" s="13"/>
      <c r="K1156" s="13"/>
      <c r="L1156" s="13"/>
      <c r="M1156" s="11" t="s">
        <v>81</v>
      </c>
    </row>
    <row r="1157">
      <c r="A1157" s="6" t="s">
        <v>4978</v>
      </c>
      <c r="B1157" s="6" t="s">
        <v>5007</v>
      </c>
      <c r="C1157" s="6" t="s">
        <v>5008</v>
      </c>
      <c r="D1157" s="7" t="s">
        <v>5009</v>
      </c>
      <c r="E1157" s="8" t="s">
        <v>5010</v>
      </c>
      <c r="F1157" s="9" t="s">
        <v>5011</v>
      </c>
      <c r="G1157" s="10">
        <v>45927.0</v>
      </c>
      <c r="H1157" s="11" t="s">
        <v>19</v>
      </c>
      <c r="I1157" s="11" t="s">
        <v>20</v>
      </c>
      <c r="J1157" s="11" t="s">
        <v>20</v>
      </c>
      <c r="K1157" s="11" t="s">
        <v>20</v>
      </c>
      <c r="M1157" s="11" t="s">
        <v>21</v>
      </c>
    </row>
    <row r="1158">
      <c r="A1158" s="6" t="s">
        <v>4978</v>
      </c>
      <c r="B1158" s="6" t="s">
        <v>5012</v>
      </c>
      <c r="C1158" s="6" t="s">
        <v>5013</v>
      </c>
      <c r="D1158" s="7" t="s">
        <v>5014</v>
      </c>
      <c r="E1158" s="8" t="s">
        <v>5015</v>
      </c>
      <c r="F1158" s="9" t="s">
        <v>5016</v>
      </c>
      <c r="G1158" s="10">
        <v>45927.0</v>
      </c>
      <c r="H1158" s="11" t="s">
        <v>19</v>
      </c>
      <c r="I1158" s="11" t="s">
        <v>20</v>
      </c>
      <c r="J1158" s="11" t="s">
        <v>19</v>
      </c>
      <c r="K1158" s="11" t="s">
        <v>20</v>
      </c>
      <c r="M1158" s="11" t="s">
        <v>21</v>
      </c>
    </row>
    <row r="1159">
      <c r="A1159" s="6" t="s">
        <v>4978</v>
      </c>
      <c r="B1159" s="6" t="s">
        <v>1390</v>
      </c>
      <c r="C1159" s="6" t="s">
        <v>5017</v>
      </c>
      <c r="D1159" s="7" t="s">
        <v>5018</v>
      </c>
      <c r="E1159" s="8" t="s">
        <v>5019</v>
      </c>
      <c r="F1159" s="9" t="s">
        <v>26</v>
      </c>
      <c r="G1159" s="10">
        <v>45927.0</v>
      </c>
      <c r="H1159" s="11" t="s">
        <v>19</v>
      </c>
      <c r="I1159" s="11" t="s">
        <v>19</v>
      </c>
      <c r="J1159" s="11" t="s">
        <v>20</v>
      </c>
      <c r="K1159" s="11" t="s">
        <v>20</v>
      </c>
      <c r="L1159" s="11" t="s">
        <v>20</v>
      </c>
      <c r="M1159" s="11" t="s">
        <v>21</v>
      </c>
    </row>
    <row r="1160">
      <c r="A1160" s="6" t="s">
        <v>4978</v>
      </c>
      <c r="B1160" s="6" t="s">
        <v>5020</v>
      </c>
      <c r="C1160" s="6" t="s">
        <v>5021</v>
      </c>
      <c r="D1160" s="7" t="s">
        <v>5022</v>
      </c>
      <c r="E1160" s="8" t="s">
        <v>5023</v>
      </c>
      <c r="F1160" s="9" t="s">
        <v>26</v>
      </c>
      <c r="G1160" s="10">
        <v>45927.0</v>
      </c>
      <c r="H1160" s="11" t="s">
        <v>19</v>
      </c>
      <c r="I1160" s="11" t="s">
        <v>19</v>
      </c>
      <c r="J1160" s="11" t="s">
        <v>20</v>
      </c>
      <c r="K1160" s="11" t="s">
        <v>20</v>
      </c>
      <c r="L1160" s="11" t="s">
        <v>20</v>
      </c>
      <c r="M1160" s="11" t="s">
        <v>21</v>
      </c>
    </row>
    <row r="1161">
      <c r="A1161" s="6" t="s">
        <v>4978</v>
      </c>
      <c r="B1161" s="6" t="s">
        <v>5024</v>
      </c>
      <c r="C1161" s="6" t="s">
        <v>5025</v>
      </c>
      <c r="D1161" s="7" t="s">
        <v>5026</v>
      </c>
      <c r="E1161" s="8" t="s">
        <v>5027</v>
      </c>
      <c r="F1161" s="9" t="s">
        <v>5028</v>
      </c>
      <c r="G1161" s="10">
        <v>45927.0</v>
      </c>
      <c r="H1161" s="11" t="s">
        <v>19</v>
      </c>
      <c r="I1161" s="11" t="s">
        <v>19</v>
      </c>
      <c r="J1161" s="11" t="s">
        <v>19</v>
      </c>
      <c r="K1161" s="11" t="s">
        <v>20</v>
      </c>
      <c r="L1161" s="11" t="s">
        <v>20</v>
      </c>
      <c r="M1161" s="11" t="s">
        <v>21</v>
      </c>
    </row>
    <row r="1162">
      <c r="A1162" s="6" t="s">
        <v>4978</v>
      </c>
      <c r="B1162" s="6" t="s">
        <v>5029</v>
      </c>
      <c r="C1162" s="6" t="s">
        <v>5030</v>
      </c>
      <c r="D1162" s="7" t="s">
        <v>5031</v>
      </c>
      <c r="E1162" s="8" t="s">
        <v>5032</v>
      </c>
      <c r="F1162" s="9" t="s">
        <v>5033</v>
      </c>
      <c r="G1162" s="12" t="s">
        <v>80</v>
      </c>
      <c r="H1162" s="13"/>
      <c r="I1162" s="13"/>
      <c r="J1162" s="13"/>
      <c r="K1162" s="13"/>
      <c r="L1162" s="13"/>
      <c r="M1162" s="11" t="s">
        <v>81</v>
      </c>
    </row>
    <row r="1163">
      <c r="A1163" s="6" t="s">
        <v>4978</v>
      </c>
      <c r="B1163" s="6" t="s">
        <v>3082</v>
      </c>
      <c r="C1163" s="6" t="s">
        <v>5034</v>
      </c>
      <c r="D1163" s="7" t="s">
        <v>5035</v>
      </c>
      <c r="E1163" s="8" t="s">
        <v>5036</v>
      </c>
      <c r="F1163" s="9" t="s">
        <v>5037</v>
      </c>
      <c r="G1163" s="10">
        <v>45927.0</v>
      </c>
      <c r="H1163" s="11" t="s">
        <v>19</v>
      </c>
      <c r="I1163" s="11" t="s">
        <v>19</v>
      </c>
      <c r="J1163" s="11" t="s">
        <v>19</v>
      </c>
      <c r="K1163" s="11" t="s">
        <v>20</v>
      </c>
      <c r="L1163" s="11" t="s">
        <v>20</v>
      </c>
      <c r="M1163" s="11" t="s">
        <v>21</v>
      </c>
    </row>
    <row r="1164">
      <c r="A1164" s="6" t="s">
        <v>4978</v>
      </c>
      <c r="B1164" s="6" t="s">
        <v>51</v>
      </c>
      <c r="C1164" s="6" t="s">
        <v>5038</v>
      </c>
      <c r="D1164" s="7" t="s">
        <v>5039</v>
      </c>
      <c r="E1164" s="8" t="s">
        <v>5040</v>
      </c>
      <c r="F1164" s="9" t="s">
        <v>5041</v>
      </c>
      <c r="G1164" s="10">
        <v>45927.0</v>
      </c>
      <c r="H1164" s="11" t="s">
        <v>19</v>
      </c>
      <c r="I1164" s="11" t="s">
        <v>19</v>
      </c>
      <c r="J1164" s="11" t="s">
        <v>19</v>
      </c>
      <c r="K1164" s="11" t="s">
        <v>20</v>
      </c>
      <c r="L1164" s="11" t="s">
        <v>20</v>
      </c>
      <c r="M1164" s="11" t="s">
        <v>21</v>
      </c>
    </row>
    <row r="1165">
      <c r="A1165" s="6" t="s">
        <v>4978</v>
      </c>
      <c r="B1165" s="6" t="s">
        <v>5042</v>
      </c>
      <c r="C1165" s="6" t="s">
        <v>5043</v>
      </c>
      <c r="D1165" s="7" t="s">
        <v>5044</v>
      </c>
      <c r="E1165" s="8" t="s">
        <v>5045</v>
      </c>
      <c r="F1165" s="9" t="s">
        <v>26</v>
      </c>
      <c r="G1165" s="10">
        <v>45927.0</v>
      </c>
      <c r="H1165" s="11" t="s">
        <v>19</v>
      </c>
      <c r="I1165" s="11" t="s">
        <v>20</v>
      </c>
      <c r="J1165" s="11" t="s">
        <v>20</v>
      </c>
      <c r="K1165" s="11" t="s">
        <v>20</v>
      </c>
      <c r="M1165" s="11" t="s">
        <v>21</v>
      </c>
    </row>
    <row r="1166">
      <c r="A1166" s="6" t="s">
        <v>4978</v>
      </c>
      <c r="B1166" s="6" t="s">
        <v>5046</v>
      </c>
      <c r="C1166" s="6" t="s">
        <v>5047</v>
      </c>
      <c r="D1166" s="7" t="s">
        <v>5048</v>
      </c>
      <c r="E1166" s="8" t="s">
        <v>5049</v>
      </c>
      <c r="F1166" s="9" t="s">
        <v>5050</v>
      </c>
      <c r="G1166" s="10">
        <v>45927.0</v>
      </c>
      <c r="H1166" s="11" t="s">
        <v>19</v>
      </c>
      <c r="I1166" s="11" t="s">
        <v>19</v>
      </c>
      <c r="J1166" s="11" t="s">
        <v>19</v>
      </c>
      <c r="K1166" s="11" t="s">
        <v>20</v>
      </c>
      <c r="L1166" s="11" t="s">
        <v>20</v>
      </c>
      <c r="M1166" s="11" t="s">
        <v>21</v>
      </c>
    </row>
    <row r="1167">
      <c r="A1167" s="6" t="s">
        <v>4978</v>
      </c>
      <c r="B1167" s="6" t="s">
        <v>1882</v>
      </c>
      <c r="C1167" s="6" t="s">
        <v>5051</v>
      </c>
      <c r="D1167" s="7" t="s">
        <v>5052</v>
      </c>
      <c r="E1167" s="8" t="s">
        <v>5053</v>
      </c>
      <c r="F1167" s="9" t="s">
        <v>5054</v>
      </c>
      <c r="G1167" s="10">
        <v>45927.0</v>
      </c>
      <c r="H1167" s="11" t="s">
        <v>19</v>
      </c>
      <c r="I1167" s="11" t="s">
        <v>20</v>
      </c>
      <c r="J1167" s="11" t="s">
        <v>20</v>
      </c>
      <c r="K1167" s="11" t="s">
        <v>20</v>
      </c>
      <c r="M1167" s="11" t="s">
        <v>21</v>
      </c>
    </row>
    <row r="1168">
      <c r="A1168" s="6" t="s">
        <v>4978</v>
      </c>
      <c r="B1168" s="6" t="s">
        <v>247</v>
      </c>
      <c r="C1168" s="6" t="s">
        <v>5055</v>
      </c>
      <c r="D1168" s="7" t="s">
        <v>5056</v>
      </c>
      <c r="E1168" s="8" t="s">
        <v>5057</v>
      </c>
      <c r="F1168" s="9" t="s">
        <v>5058</v>
      </c>
      <c r="G1168" s="10">
        <v>45927.0</v>
      </c>
      <c r="H1168" s="11" t="s">
        <v>19</v>
      </c>
      <c r="I1168" s="11" t="s">
        <v>20</v>
      </c>
      <c r="J1168" s="11" t="s">
        <v>19</v>
      </c>
      <c r="K1168" s="11" t="s">
        <v>20</v>
      </c>
      <c r="M1168" s="11" t="s">
        <v>21</v>
      </c>
    </row>
    <row r="1169">
      <c r="A1169" s="6" t="s">
        <v>4978</v>
      </c>
      <c r="B1169" s="6" t="s">
        <v>5059</v>
      </c>
      <c r="C1169" s="6" t="s">
        <v>5060</v>
      </c>
      <c r="D1169" s="7" t="s">
        <v>5061</v>
      </c>
      <c r="E1169" s="8" t="s">
        <v>5062</v>
      </c>
      <c r="F1169" s="9" t="s">
        <v>5063</v>
      </c>
      <c r="G1169" s="10">
        <v>45927.0</v>
      </c>
      <c r="H1169" s="11" t="s">
        <v>19</v>
      </c>
      <c r="I1169" s="11" t="s">
        <v>19</v>
      </c>
      <c r="J1169" s="11" t="s">
        <v>19</v>
      </c>
      <c r="K1169" s="11" t="s">
        <v>20</v>
      </c>
      <c r="L1169" s="11" t="s">
        <v>20</v>
      </c>
      <c r="M1169" s="11" t="s">
        <v>21</v>
      </c>
    </row>
    <row r="1170">
      <c r="A1170" s="6" t="s">
        <v>4978</v>
      </c>
      <c r="B1170" s="6" t="s">
        <v>5064</v>
      </c>
      <c r="C1170" s="6" t="s">
        <v>5065</v>
      </c>
      <c r="D1170" s="7" t="s">
        <v>5066</v>
      </c>
      <c r="E1170" s="8" t="s">
        <v>5067</v>
      </c>
      <c r="F1170" s="9" t="s">
        <v>26</v>
      </c>
      <c r="G1170" s="12" t="s">
        <v>80</v>
      </c>
      <c r="H1170" s="13"/>
      <c r="I1170" s="13"/>
      <c r="J1170" s="13"/>
      <c r="K1170" s="13"/>
      <c r="L1170" s="13"/>
      <c r="M1170" s="11" t="s">
        <v>81</v>
      </c>
    </row>
    <row r="1171">
      <c r="A1171" s="6" t="s">
        <v>4978</v>
      </c>
      <c r="B1171" s="6" t="s">
        <v>2281</v>
      </c>
      <c r="C1171" s="6" t="s">
        <v>5068</v>
      </c>
      <c r="D1171" s="7" t="s">
        <v>5069</v>
      </c>
      <c r="E1171" s="8" t="s">
        <v>5070</v>
      </c>
      <c r="F1171" s="9" t="s">
        <v>5071</v>
      </c>
      <c r="G1171" s="10">
        <v>45927.0</v>
      </c>
      <c r="H1171" s="11" t="s">
        <v>19</v>
      </c>
      <c r="I1171" s="11" t="s">
        <v>20</v>
      </c>
      <c r="J1171" s="11" t="s">
        <v>19</v>
      </c>
      <c r="K1171" s="11" t="s">
        <v>20</v>
      </c>
      <c r="M1171" s="11" t="s">
        <v>21</v>
      </c>
    </row>
    <row r="1172">
      <c r="A1172" s="6" t="s">
        <v>4978</v>
      </c>
      <c r="B1172" s="6" t="s">
        <v>2030</v>
      </c>
      <c r="C1172" s="6" t="s">
        <v>5072</v>
      </c>
      <c r="D1172" s="7" t="s">
        <v>5073</v>
      </c>
      <c r="E1172" s="8" t="s">
        <v>5074</v>
      </c>
      <c r="F1172" s="9" t="s">
        <v>5075</v>
      </c>
      <c r="G1172" s="10">
        <v>45927.0</v>
      </c>
      <c r="H1172" s="11" t="s">
        <v>20</v>
      </c>
      <c r="I1172" s="11" t="s">
        <v>20</v>
      </c>
      <c r="J1172" s="11" t="s">
        <v>20</v>
      </c>
      <c r="M1172" s="11" t="s">
        <v>21</v>
      </c>
    </row>
    <row r="1173">
      <c r="A1173" s="6" t="s">
        <v>4978</v>
      </c>
      <c r="B1173" s="6" t="s">
        <v>5076</v>
      </c>
      <c r="C1173" s="6" t="s">
        <v>5077</v>
      </c>
      <c r="D1173" s="7" t="s">
        <v>5078</v>
      </c>
      <c r="E1173" s="8" t="s">
        <v>5079</v>
      </c>
      <c r="F1173" s="9" t="s">
        <v>5080</v>
      </c>
      <c r="G1173" s="10">
        <v>45927.0</v>
      </c>
      <c r="H1173" s="11" t="s">
        <v>19</v>
      </c>
      <c r="I1173" s="11" t="s">
        <v>19</v>
      </c>
      <c r="J1173" s="11" t="s">
        <v>19</v>
      </c>
      <c r="K1173" s="11" t="s">
        <v>20</v>
      </c>
      <c r="L1173" s="11" t="s">
        <v>20</v>
      </c>
      <c r="M1173" s="11" t="s">
        <v>21</v>
      </c>
    </row>
    <row r="1174">
      <c r="A1174" s="6" t="s">
        <v>4978</v>
      </c>
      <c r="B1174" s="6" t="s">
        <v>5081</v>
      </c>
      <c r="C1174" s="6" t="s">
        <v>5082</v>
      </c>
      <c r="D1174" s="7" t="s">
        <v>5083</v>
      </c>
      <c r="E1174" s="8" t="s">
        <v>5084</v>
      </c>
      <c r="F1174" s="9" t="s">
        <v>5085</v>
      </c>
      <c r="G1174" s="10">
        <v>45927.0</v>
      </c>
      <c r="H1174" s="11" t="s">
        <v>19</v>
      </c>
      <c r="I1174" s="11" t="s">
        <v>19</v>
      </c>
      <c r="J1174" s="11" t="s">
        <v>19</v>
      </c>
      <c r="K1174" s="11" t="s">
        <v>20</v>
      </c>
      <c r="L1174" s="11" t="s">
        <v>20</v>
      </c>
      <c r="M1174" s="11" t="s">
        <v>21</v>
      </c>
    </row>
    <row r="1175">
      <c r="A1175" s="6" t="s">
        <v>4978</v>
      </c>
      <c r="B1175" s="6" t="s">
        <v>252</v>
      </c>
      <c r="C1175" s="6" t="s">
        <v>5086</v>
      </c>
      <c r="D1175" s="7" t="s">
        <v>5087</v>
      </c>
      <c r="E1175" s="8" t="s">
        <v>5088</v>
      </c>
      <c r="F1175" s="9" t="s">
        <v>5089</v>
      </c>
      <c r="G1175" s="10">
        <v>45927.0</v>
      </c>
      <c r="H1175" s="11" t="s">
        <v>19</v>
      </c>
      <c r="I1175" s="11" t="s">
        <v>20</v>
      </c>
      <c r="J1175" s="11" t="s">
        <v>20</v>
      </c>
      <c r="K1175" s="11" t="s">
        <v>20</v>
      </c>
      <c r="M1175" s="11" t="s">
        <v>21</v>
      </c>
    </row>
    <row r="1176">
      <c r="A1176" s="6" t="s">
        <v>4978</v>
      </c>
      <c r="B1176" s="6" t="s">
        <v>252</v>
      </c>
      <c r="C1176" s="6" t="s">
        <v>5090</v>
      </c>
      <c r="D1176" s="7" t="s">
        <v>5091</v>
      </c>
      <c r="E1176" s="8" t="s">
        <v>5092</v>
      </c>
      <c r="F1176" s="9" t="s">
        <v>5093</v>
      </c>
      <c r="G1176" s="10">
        <v>45927.0</v>
      </c>
      <c r="H1176" s="11" t="s">
        <v>19</v>
      </c>
      <c r="I1176" s="11" t="s">
        <v>19</v>
      </c>
      <c r="J1176" s="11" t="s">
        <v>19</v>
      </c>
      <c r="K1176" s="11" t="s">
        <v>20</v>
      </c>
      <c r="L1176" s="11" t="s">
        <v>20</v>
      </c>
      <c r="M1176" s="11" t="s">
        <v>21</v>
      </c>
    </row>
    <row r="1177">
      <c r="A1177" s="6" t="s">
        <v>4978</v>
      </c>
      <c r="B1177" s="6" t="s">
        <v>252</v>
      </c>
      <c r="C1177" s="6" t="s">
        <v>5094</v>
      </c>
      <c r="D1177" s="7" t="s">
        <v>5095</v>
      </c>
      <c r="E1177" s="8" t="s">
        <v>5096</v>
      </c>
      <c r="F1177" s="9" t="s">
        <v>5097</v>
      </c>
      <c r="G1177" s="10">
        <v>45927.0</v>
      </c>
      <c r="H1177" s="11" t="s">
        <v>19</v>
      </c>
      <c r="I1177" s="11" t="s">
        <v>20</v>
      </c>
      <c r="J1177" s="11" t="s">
        <v>19</v>
      </c>
      <c r="K1177" s="11" t="s">
        <v>20</v>
      </c>
      <c r="L1177" s="11" t="s">
        <v>20</v>
      </c>
      <c r="M1177" s="11" t="s">
        <v>21</v>
      </c>
    </row>
    <row r="1178">
      <c r="A1178" s="6" t="s">
        <v>4978</v>
      </c>
      <c r="B1178" s="6" t="s">
        <v>5098</v>
      </c>
      <c r="C1178" s="6" t="s">
        <v>5099</v>
      </c>
      <c r="D1178" s="7" t="s">
        <v>5100</v>
      </c>
      <c r="E1178" s="8" t="s">
        <v>5101</v>
      </c>
      <c r="F1178" s="9" t="s">
        <v>26</v>
      </c>
      <c r="G1178" s="10">
        <v>45927.0</v>
      </c>
      <c r="H1178" s="11" t="s">
        <v>19</v>
      </c>
      <c r="I1178" s="11" t="s">
        <v>20</v>
      </c>
      <c r="J1178" s="11" t="s">
        <v>20</v>
      </c>
      <c r="K1178" s="11" t="s">
        <v>20</v>
      </c>
      <c r="M1178" s="11" t="s">
        <v>21</v>
      </c>
    </row>
    <row r="1179">
      <c r="A1179" s="6" t="s">
        <v>4978</v>
      </c>
      <c r="B1179" s="6" t="s">
        <v>5102</v>
      </c>
      <c r="C1179" s="6" t="s">
        <v>5103</v>
      </c>
      <c r="D1179" s="7" t="s">
        <v>5104</v>
      </c>
      <c r="E1179" s="8" t="s">
        <v>5105</v>
      </c>
      <c r="F1179" s="9" t="s">
        <v>5106</v>
      </c>
      <c r="G1179" s="10">
        <v>45927.0</v>
      </c>
      <c r="H1179" s="11" t="s">
        <v>19</v>
      </c>
      <c r="I1179" s="11" t="s">
        <v>19</v>
      </c>
      <c r="J1179" s="11" t="s">
        <v>19</v>
      </c>
      <c r="K1179" s="11" t="s">
        <v>20</v>
      </c>
      <c r="L1179" s="11" t="s">
        <v>20</v>
      </c>
      <c r="M1179" s="11" t="s">
        <v>21</v>
      </c>
    </row>
    <row r="1180">
      <c r="A1180" s="6" t="s">
        <v>4978</v>
      </c>
      <c r="B1180" s="6" t="s">
        <v>5107</v>
      </c>
      <c r="C1180" s="6" t="s">
        <v>5108</v>
      </c>
      <c r="D1180" s="7" t="s">
        <v>5109</v>
      </c>
      <c r="E1180" s="8" t="s">
        <v>5110</v>
      </c>
      <c r="F1180" s="9" t="s">
        <v>5111</v>
      </c>
      <c r="G1180" s="10">
        <v>45927.0</v>
      </c>
      <c r="H1180" s="11" t="s">
        <v>19</v>
      </c>
      <c r="I1180" s="11" t="s">
        <v>20</v>
      </c>
      <c r="J1180" s="11" t="s">
        <v>20</v>
      </c>
      <c r="K1180" s="11" t="s">
        <v>20</v>
      </c>
      <c r="M1180" s="11" t="s">
        <v>21</v>
      </c>
    </row>
    <row r="1181">
      <c r="A1181" s="6" t="s">
        <v>4978</v>
      </c>
      <c r="B1181" s="6" t="s">
        <v>429</v>
      </c>
      <c r="C1181" s="6" t="s">
        <v>5112</v>
      </c>
      <c r="D1181" s="7" t="s">
        <v>5113</v>
      </c>
      <c r="E1181" s="8" t="s">
        <v>5114</v>
      </c>
      <c r="F1181" s="9" t="s">
        <v>5115</v>
      </c>
      <c r="G1181" s="10">
        <v>45927.0</v>
      </c>
      <c r="H1181" s="11" t="s">
        <v>19</v>
      </c>
      <c r="I1181" s="11" t="s">
        <v>19</v>
      </c>
      <c r="J1181" s="11" t="s">
        <v>19</v>
      </c>
      <c r="K1181" s="11" t="s">
        <v>20</v>
      </c>
      <c r="L1181" s="11" t="s">
        <v>20</v>
      </c>
      <c r="M1181" s="11" t="s">
        <v>21</v>
      </c>
    </row>
    <row r="1182">
      <c r="A1182" s="6" t="s">
        <v>4978</v>
      </c>
      <c r="B1182" s="6" t="s">
        <v>429</v>
      </c>
      <c r="C1182" s="6" t="s">
        <v>5116</v>
      </c>
      <c r="D1182" s="7" t="s">
        <v>5117</v>
      </c>
      <c r="E1182" s="8" t="s">
        <v>5118</v>
      </c>
      <c r="F1182" s="9" t="s">
        <v>5119</v>
      </c>
      <c r="G1182" s="10">
        <v>45927.0</v>
      </c>
      <c r="H1182" s="11" t="s">
        <v>19</v>
      </c>
      <c r="I1182" s="11" t="s">
        <v>20</v>
      </c>
      <c r="J1182" s="11" t="s">
        <v>19</v>
      </c>
      <c r="K1182" s="11" t="s">
        <v>20</v>
      </c>
      <c r="M1182" s="11" t="s">
        <v>21</v>
      </c>
    </row>
    <row r="1183">
      <c r="A1183" s="6" t="s">
        <v>4978</v>
      </c>
      <c r="B1183" s="6" t="s">
        <v>429</v>
      </c>
      <c r="C1183" s="6" t="s">
        <v>5120</v>
      </c>
      <c r="D1183" s="7" t="s">
        <v>5121</v>
      </c>
      <c r="E1183" s="8" t="s">
        <v>5122</v>
      </c>
      <c r="F1183" s="9" t="s">
        <v>5123</v>
      </c>
      <c r="G1183" s="10">
        <v>45927.0</v>
      </c>
      <c r="H1183" s="11" t="s">
        <v>19</v>
      </c>
      <c r="I1183" s="11" t="s">
        <v>19</v>
      </c>
      <c r="J1183" s="11" t="s">
        <v>20</v>
      </c>
      <c r="K1183" s="11" t="s">
        <v>20</v>
      </c>
      <c r="L1183" s="11" t="s">
        <v>20</v>
      </c>
      <c r="M1183" s="11" t="s">
        <v>21</v>
      </c>
    </row>
    <row r="1184">
      <c r="A1184" s="6" t="s">
        <v>4978</v>
      </c>
      <c r="B1184" s="6" t="s">
        <v>429</v>
      </c>
      <c r="C1184" s="6" t="s">
        <v>5124</v>
      </c>
      <c r="D1184" s="7" t="s">
        <v>5125</v>
      </c>
      <c r="E1184" s="8" t="s">
        <v>5126</v>
      </c>
      <c r="F1184" s="9" t="s">
        <v>5127</v>
      </c>
      <c r="G1184" s="10">
        <v>45927.0</v>
      </c>
      <c r="H1184" s="11" t="s">
        <v>19</v>
      </c>
      <c r="I1184" s="11" t="s">
        <v>19</v>
      </c>
      <c r="J1184" s="11" t="s">
        <v>19</v>
      </c>
      <c r="K1184" s="11" t="s">
        <v>20</v>
      </c>
      <c r="L1184" s="11" t="s">
        <v>20</v>
      </c>
      <c r="M1184" s="11" t="s">
        <v>21</v>
      </c>
    </row>
    <row r="1185">
      <c r="A1185" s="6" t="s">
        <v>4978</v>
      </c>
      <c r="B1185" s="6" t="s">
        <v>5128</v>
      </c>
      <c r="C1185" s="6" t="s">
        <v>5129</v>
      </c>
      <c r="D1185" s="7" t="s">
        <v>5130</v>
      </c>
      <c r="E1185" s="6" t="s">
        <v>26</v>
      </c>
      <c r="F1185" s="9" t="s">
        <v>26</v>
      </c>
      <c r="G1185" s="10">
        <v>45927.0</v>
      </c>
      <c r="H1185" s="11" t="s">
        <v>19</v>
      </c>
      <c r="I1185" s="11" t="s">
        <v>19</v>
      </c>
      <c r="J1185" s="11" t="s">
        <v>19</v>
      </c>
      <c r="K1185" s="11" t="s">
        <v>20</v>
      </c>
      <c r="L1185" s="11" t="s">
        <v>20</v>
      </c>
      <c r="M1185" s="11" t="s">
        <v>21</v>
      </c>
    </row>
    <row r="1186">
      <c r="A1186" s="6" t="s">
        <v>4978</v>
      </c>
      <c r="B1186" s="6" t="s">
        <v>5131</v>
      </c>
      <c r="C1186" s="6" t="s">
        <v>5132</v>
      </c>
      <c r="D1186" s="7" t="s">
        <v>5133</v>
      </c>
      <c r="E1186" s="8" t="s">
        <v>5134</v>
      </c>
      <c r="F1186" s="9" t="s">
        <v>5135</v>
      </c>
      <c r="G1186" s="10">
        <v>45927.0</v>
      </c>
      <c r="H1186" s="11" t="s">
        <v>19</v>
      </c>
      <c r="I1186" s="11" t="s">
        <v>19</v>
      </c>
      <c r="J1186" s="11" t="s">
        <v>19</v>
      </c>
      <c r="K1186" s="11" t="s">
        <v>19</v>
      </c>
      <c r="L1186" s="11" t="s">
        <v>19</v>
      </c>
      <c r="M1186" s="11" t="s">
        <v>21</v>
      </c>
    </row>
    <row r="1187">
      <c r="A1187" s="6" t="s">
        <v>4978</v>
      </c>
      <c r="B1187" s="6" t="s">
        <v>266</v>
      </c>
      <c r="C1187" s="6" t="s">
        <v>5136</v>
      </c>
      <c r="D1187" s="7" t="s">
        <v>5137</v>
      </c>
      <c r="E1187" s="8" t="s">
        <v>5138</v>
      </c>
      <c r="F1187" s="9" t="s">
        <v>5139</v>
      </c>
      <c r="G1187" s="10">
        <v>45927.0</v>
      </c>
      <c r="H1187" s="11" t="s">
        <v>19</v>
      </c>
      <c r="I1187" s="11" t="s">
        <v>19</v>
      </c>
      <c r="J1187" s="11" t="s">
        <v>20</v>
      </c>
      <c r="K1187" s="11" t="s">
        <v>20</v>
      </c>
      <c r="L1187" s="11" t="s">
        <v>20</v>
      </c>
      <c r="M1187" s="11" t="s">
        <v>21</v>
      </c>
    </row>
    <row r="1188">
      <c r="A1188" s="6" t="s">
        <v>4978</v>
      </c>
      <c r="B1188" s="6" t="s">
        <v>5140</v>
      </c>
      <c r="C1188" s="6" t="s">
        <v>5141</v>
      </c>
      <c r="D1188" s="7" t="s">
        <v>5142</v>
      </c>
      <c r="E1188" s="8" t="s">
        <v>5143</v>
      </c>
      <c r="F1188" s="9" t="s">
        <v>5144</v>
      </c>
      <c r="G1188" s="10">
        <v>45927.0</v>
      </c>
      <c r="H1188" s="11" t="s">
        <v>19</v>
      </c>
      <c r="I1188" s="11" t="s">
        <v>20</v>
      </c>
      <c r="J1188" s="11" t="s">
        <v>20</v>
      </c>
      <c r="K1188" s="11" t="s">
        <v>20</v>
      </c>
      <c r="M1188" s="11" t="s">
        <v>21</v>
      </c>
    </row>
    <row r="1189">
      <c r="A1189" s="6" t="s">
        <v>4978</v>
      </c>
      <c r="B1189" s="6" t="s">
        <v>170</v>
      </c>
      <c r="C1189" s="6" t="s">
        <v>5145</v>
      </c>
      <c r="D1189" s="7" t="s">
        <v>5146</v>
      </c>
      <c r="E1189" s="6" t="s">
        <v>26</v>
      </c>
      <c r="F1189" s="9" t="s">
        <v>5147</v>
      </c>
      <c r="G1189" s="10">
        <v>45927.0</v>
      </c>
      <c r="H1189" s="11" t="s">
        <v>20</v>
      </c>
      <c r="I1189" s="11" t="s">
        <v>20</v>
      </c>
      <c r="J1189" s="11" t="s">
        <v>20</v>
      </c>
      <c r="M1189" s="11" t="s">
        <v>21</v>
      </c>
    </row>
    <row r="1190">
      <c r="A1190" s="6" t="s">
        <v>4978</v>
      </c>
      <c r="B1190" s="6" t="s">
        <v>1986</v>
      </c>
      <c r="C1190" s="6" t="s">
        <v>26</v>
      </c>
      <c r="D1190" s="7" t="s">
        <v>5148</v>
      </c>
      <c r="E1190" s="8" t="s">
        <v>5149</v>
      </c>
      <c r="F1190" s="9" t="s">
        <v>5150</v>
      </c>
      <c r="G1190" s="10">
        <v>45927.0</v>
      </c>
      <c r="H1190" s="11" t="s">
        <v>19</v>
      </c>
      <c r="I1190" s="11" t="s">
        <v>19</v>
      </c>
      <c r="J1190" s="11" t="s">
        <v>19</v>
      </c>
      <c r="K1190" s="11" t="s">
        <v>20</v>
      </c>
      <c r="L1190" s="11" t="s">
        <v>20</v>
      </c>
      <c r="M1190" s="11" t="s">
        <v>21</v>
      </c>
    </row>
    <row r="1191">
      <c r="A1191" s="6" t="s">
        <v>5151</v>
      </c>
      <c r="B1191" s="6" t="s">
        <v>5152</v>
      </c>
      <c r="C1191" s="6" t="s">
        <v>5153</v>
      </c>
      <c r="D1191" s="7" t="s">
        <v>5154</v>
      </c>
      <c r="E1191" s="8" t="s">
        <v>5155</v>
      </c>
      <c r="F1191" s="9" t="s">
        <v>5156</v>
      </c>
      <c r="G1191" s="10">
        <v>45927.0</v>
      </c>
      <c r="H1191" s="11" t="s">
        <v>19</v>
      </c>
      <c r="I1191" s="11" t="s">
        <v>20</v>
      </c>
      <c r="J1191" s="11" t="s">
        <v>20</v>
      </c>
      <c r="K1191" s="11" t="s">
        <v>20</v>
      </c>
      <c r="M1191" s="11" t="s">
        <v>21</v>
      </c>
    </row>
    <row r="1192">
      <c r="A1192" s="6" t="s">
        <v>5151</v>
      </c>
      <c r="B1192" s="6" t="s">
        <v>5157</v>
      </c>
      <c r="C1192" s="6" t="s">
        <v>5158</v>
      </c>
      <c r="D1192" s="7" t="s">
        <v>5159</v>
      </c>
      <c r="E1192" s="8" t="s">
        <v>5160</v>
      </c>
      <c r="F1192" s="9" t="s">
        <v>5161</v>
      </c>
      <c r="G1192" s="12" t="s">
        <v>80</v>
      </c>
      <c r="H1192" s="13"/>
      <c r="I1192" s="13"/>
      <c r="J1192" s="13"/>
      <c r="K1192" s="13"/>
      <c r="L1192" s="13"/>
      <c r="M1192" s="11" t="s">
        <v>823</v>
      </c>
    </row>
    <row r="1193">
      <c r="A1193" s="6" t="s">
        <v>5151</v>
      </c>
      <c r="B1193" s="6" t="s">
        <v>5162</v>
      </c>
      <c r="C1193" s="6" t="s">
        <v>5163</v>
      </c>
      <c r="D1193" s="7" t="s">
        <v>5164</v>
      </c>
      <c r="E1193" s="8" t="s">
        <v>5165</v>
      </c>
      <c r="F1193" s="9" t="s">
        <v>26</v>
      </c>
      <c r="G1193" s="10">
        <v>45927.0</v>
      </c>
      <c r="H1193" s="11" t="s">
        <v>20</v>
      </c>
      <c r="I1193" s="11" t="s">
        <v>20</v>
      </c>
      <c r="J1193" s="11" t="s">
        <v>20</v>
      </c>
      <c r="M1193" s="11" t="s">
        <v>21</v>
      </c>
    </row>
    <row r="1194">
      <c r="A1194" s="6" t="s">
        <v>5151</v>
      </c>
      <c r="B1194" s="6" t="s">
        <v>5166</v>
      </c>
      <c r="C1194" s="6" t="s">
        <v>5167</v>
      </c>
      <c r="D1194" s="7" t="s">
        <v>5168</v>
      </c>
      <c r="E1194" s="8" t="s">
        <v>5169</v>
      </c>
      <c r="F1194" s="9" t="s">
        <v>5170</v>
      </c>
      <c r="G1194" s="12" t="s">
        <v>80</v>
      </c>
      <c r="H1194" s="13"/>
      <c r="I1194" s="13"/>
      <c r="J1194" s="13"/>
      <c r="K1194" s="13"/>
      <c r="L1194" s="13"/>
      <c r="M1194" s="11" t="s">
        <v>81</v>
      </c>
    </row>
    <row r="1195">
      <c r="A1195" s="6" t="s">
        <v>5151</v>
      </c>
      <c r="B1195" s="6" t="s">
        <v>5171</v>
      </c>
      <c r="C1195" s="6" t="s">
        <v>5172</v>
      </c>
      <c r="D1195" s="7" t="s">
        <v>5173</v>
      </c>
      <c r="E1195" s="8" t="s">
        <v>5174</v>
      </c>
      <c r="F1195" s="9" t="s">
        <v>5175</v>
      </c>
      <c r="G1195" s="10">
        <v>45927.0</v>
      </c>
      <c r="H1195" s="11" t="s">
        <v>19</v>
      </c>
      <c r="I1195" s="11" t="s">
        <v>20</v>
      </c>
      <c r="J1195" s="11" t="s">
        <v>19</v>
      </c>
      <c r="K1195" s="11" t="s">
        <v>20</v>
      </c>
      <c r="M1195" s="11" t="s">
        <v>21</v>
      </c>
    </row>
    <row r="1196">
      <c r="A1196" s="6" t="s">
        <v>5151</v>
      </c>
      <c r="B1196" s="6" t="s">
        <v>5176</v>
      </c>
      <c r="C1196" s="6" t="s">
        <v>5177</v>
      </c>
      <c r="D1196" s="7" t="s">
        <v>5178</v>
      </c>
      <c r="E1196" s="8" t="s">
        <v>5179</v>
      </c>
      <c r="F1196" s="9" t="s">
        <v>5180</v>
      </c>
      <c r="G1196" s="10">
        <v>45927.0</v>
      </c>
      <c r="H1196" s="11" t="s">
        <v>19</v>
      </c>
      <c r="I1196" s="11" t="s">
        <v>20</v>
      </c>
      <c r="J1196" s="11" t="s">
        <v>19</v>
      </c>
      <c r="K1196" s="11" t="s">
        <v>20</v>
      </c>
      <c r="M1196" s="11" t="s">
        <v>21</v>
      </c>
    </row>
    <row r="1197">
      <c r="A1197" s="6" t="s">
        <v>5151</v>
      </c>
      <c r="B1197" s="6" t="s">
        <v>32</v>
      </c>
      <c r="C1197" s="6" t="s">
        <v>5181</v>
      </c>
      <c r="D1197" s="7" t="s">
        <v>5182</v>
      </c>
      <c r="E1197" s="8" t="s">
        <v>5183</v>
      </c>
      <c r="F1197" s="9" t="s">
        <v>5184</v>
      </c>
      <c r="G1197" s="10">
        <v>45927.0</v>
      </c>
      <c r="H1197" s="11" t="s">
        <v>19</v>
      </c>
      <c r="I1197" s="11" t="s">
        <v>19</v>
      </c>
      <c r="J1197" s="11" t="s">
        <v>19</v>
      </c>
      <c r="K1197" s="11" t="s">
        <v>20</v>
      </c>
      <c r="L1197" s="11" t="s">
        <v>20</v>
      </c>
      <c r="M1197" s="11" t="s">
        <v>21</v>
      </c>
    </row>
    <row r="1198">
      <c r="A1198" s="6" t="s">
        <v>5151</v>
      </c>
      <c r="B1198" s="6" t="s">
        <v>5185</v>
      </c>
      <c r="C1198" s="6" t="s">
        <v>5186</v>
      </c>
      <c r="D1198" s="7" t="s">
        <v>5187</v>
      </c>
      <c r="E1198" s="8" t="s">
        <v>5188</v>
      </c>
      <c r="F1198" s="9" t="s">
        <v>5189</v>
      </c>
      <c r="G1198" s="10">
        <v>45927.0</v>
      </c>
      <c r="H1198" s="11" t="s">
        <v>19</v>
      </c>
      <c r="I1198" s="11" t="s">
        <v>20</v>
      </c>
      <c r="J1198" s="11" t="s">
        <v>19</v>
      </c>
      <c r="K1198" s="11" t="s">
        <v>20</v>
      </c>
      <c r="M1198" s="11" t="s">
        <v>21</v>
      </c>
    </row>
    <row r="1199">
      <c r="A1199" s="6" t="s">
        <v>5151</v>
      </c>
      <c r="B1199" s="6" t="s">
        <v>5190</v>
      </c>
      <c r="C1199" s="6" t="s">
        <v>5191</v>
      </c>
      <c r="D1199" s="7" t="s">
        <v>5192</v>
      </c>
      <c r="E1199" s="8" t="s">
        <v>5193</v>
      </c>
      <c r="F1199" s="9" t="s">
        <v>5194</v>
      </c>
      <c r="G1199" s="10">
        <v>45927.0</v>
      </c>
      <c r="H1199" s="11" t="s">
        <v>19</v>
      </c>
      <c r="I1199" s="11" t="s">
        <v>20</v>
      </c>
      <c r="J1199" s="11" t="s">
        <v>19</v>
      </c>
      <c r="K1199" s="11" t="s">
        <v>20</v>
      </c>
      <c r="M1199" s="11" t="s">
        <v>21</v>
      </c>
    </row>
    <row r="1200">
      <c r="A1200" s="6" t="s">
        <v>5151</v>
      </c>
      <c r="B1200" s="6" t="s">
        <v>5195</v>
      </c>
      <c r="C1200" s="6" t="s">
        <v>5196</v>
      </c>
      <c r="D1200" s="7" t="s">
        <v>5197</v>
      </c>
      <c r="E1200" s="8" t="s">
        <v>5198</v>
      </c>
      <c r="F1200" s="9" t="s">
        <v>5199</v>
      </c>
      <c r="G1200" s="10">
        <v>45927.0</v>
      </c>
      <c r="H1200" s="11" t="s">
        <v>19</v>
      </c>
      <c r="I1200" s="11" t="s">
        <v>20</v>
      </c>
      <c r="J1200" s="11" t="s">
        <v>19</v>
      </c>
      <c r="K1200" s="11" t="s">
        <v>20</v>
      </c>
      <c r="M1200" s="11" t="s">
        <v>21</v>
      </c>
    </row>
    <row r="1201">
      <c r="A1201" s="6" t="s">
        <v>5151</v>
      </c>
      <c r="B1201" s="6" t="s">
        <v>5200</v>
      </c>
      <c r="C1201" s="6" t="s">
        <v>5201</v>
      </c>
      <c r="D1201" s="7" t="s">
        <v>5202</v>
      </c>
      <c r="E1201" s="8" t="s">
        <v>5203</v>
      </c>
      <c r="F1201" s="9" t="s">
        <v>5204</v>
      </c>
      <c r="G1201" s="10">
        <v>45927.0</v>
      </c>
      <c r="H1201" s="11" t="s">
        <v>19</v>
      </c>
      <c r="I1201" s="11" t="s">
        <v>19</v>
      </c>
      <c r="J1201" s="11" t="s">
        <v>19</v>
      </c>
      <c r="K1201" s="11" t="s">
        <v>20</v>
      </c>
      <c r="L1201" s="11" t="s">
        <v>20</v>
      </c>
      <c r="M1201" s="11" t="s">
        <v>21</v>
      </c>
    </row>
    <row r="1202">
      <c r="A1202" s="6" t="s">
        <v>5151</v>
      </c>
      <c r="B1202" s="6" t="s">
        <v>5205</v>
      </c>
      <c r="C1202" s="6" t="s">
        <v>5206</v>
      </c>
      <c r="D1202" s="17" t="s">
        <v>5207</v>
      </c>
      <c r="E1202" s="8" t="s">
        <v>5208</v>
      </c>
      <c r="F1202" s="9" t="s">
        <v>5209</v>
      </c>
      <c r="G1202" s="10">
        <v>45927.0</v>
      </c>
      <c r="H1202" s="11" t="s">
        <v>19</v>
      </c>
      <c r="I1202" s="11" t="s">
        <v>19</v>
      </c>
      <c r="J1202" s="11" t="s">
        <v>19</v>
      </c>
      <c r="K1202" s="11" t="s">
        <v>20</v>
      </c>
      <c r="L1202" s="11" t="s">
        <v>20</v>
      </c>
      <c r="M1202" s="11" t="s">
        <v>21</v>
      </c>
    </row>
    <row r="1203">
      <c r="A1203" s="6" t="s">
        <v>5151</v>
      </c>
      <c r="B1203" s="6" t="s">
        <v>51</v>
      </c>
      <c r="C1203" s="6" t="s">
        <v>5210</v>
      </c>
      <c r="D1203" s="7" t="s">
        <v>5211</v>
      </c>
      <c r="E1203" s="8" t="s">
        <v>5212</v>
      </c>
      <c r="F1203" s="9" t="s">
        <v>5213</v>
      </c>
      <c r="G1203" s="10">
        <v>45927.0</v>
      </c>
      <c r="H1203" s="11" t="s">
        <v>19</v>
      </c>
      <c r="I1203" s="11" t="s">
        <v>20</v>
      </c>
      <c r="J1203" s="11" t="s">
        <v>20</v>
      </c>
      <c r="K1203" s="11" t="s">
        <v>20</v>
      </c>
      <c r="M1203" s="11" t="s">
        <v>21</v>
      </c>
    </row>
    <row r="1204">
      <c r="A1204" s="6" t="s">
        <v>5151</v>
      </c>
      <c r="B1204" s="6" t="s">
        <v>5214</v>
      </c>
      <c r="C1204" s="6" t="s">
        <v>5215</v>
      </c>
      <c r="D1204" s="7" t="s">
        <v>5216</v>
      </c>
      <c r="E1204" s="8" t="s">
        <v>5217</v>
      </c>
      <c r="F1204" s="9" t="s">
        <v>5218</v>
      </c>
      <c r="G1204" s="10">
        <v>45927.0</v>
      </c>
      <c r="H1204" s="11" t="s">
        <v>19</v>
      </c>
      <c r="I1204" s="11" t="s">
        <v>20</v>
      </c>
      <c r="J1204" s="11" t="s">
        <v>19</v>
      </c>
      <c r="K1204" s="11" t="s">
        <v>20</v>
      </c>
      <c r="L1204" s="11" t="s">
        <v>20</v>
      </c>
      <c r="M1204" s="11" t="s">
        <v>21</v>
      </c>
    </row>
    <row r="1205">
      <c r="A1205" s="6" t="s">
        <v>5151</v>
      </c>
      <c r="B1205" s="6" t="s">
        <v>5219</v>
      </c>
      <c r="C1205" s="6" t="s">
        <v>5220</v>
      </c>
      <c r="D1205" s="7" t="s">
        <v>5221</v>
      </c>
      <c r="E1205" s="8" t="s">
        <v>5222</v>
      </c>
      <c r="F1205" s="9" t="s">
        <v>5223</v>
      </c>
      <c r="G1205" s="10">
        <v>45927.0</v>
      </c>
      <c r="H1205" s="11" t="s">
        <v>19</v>
      </c>
      <c r="I1205" s="11" t="s">
        <v>20</v>
      </c>
      <c r="J1205" s="11" t="s">
        <v>19</v>
      </c>
      <c r="K1205" s="11" t="s">
        <v>20</v>
      </c>
      <c r="L1205" s="11" t="s">
        <v>19</v>
      </c>
      <c r="M1205" s="11" t="s">
        <v>21</v>
      </c>
    </row>
    <row r="1206">
      <c r="A1206" s="6" t="s">
        <v>5151</v>
      </c>
      <c r="B1206" s="6" t="s">
        <v>5224</v>
      </c>
      <c r="C1206" s="6" t="s">
        <v>5225</v>
      </c>
      <c r="D1206" s="7" t="s">
        <v>5226</v>
      </c>
      <c r="E1206" s="6" t="s">
        <v>26</v>
      </c>
      <c r="F1206" s="9" t="s">
        <v>5227</v>
      </c>
      <c r="G1206" s="10">
        <v>45927.0</v>
      </c>
      <c r="H1206" s="11" t="s">
        <v>19</v>
      </c>
      <c r="I1206" s="11" t="s">
        <v>20</v>
      </c>
      <c r="J1206" s="11" t="s">
        <v>19</v>
      </c>
      <c r="K1206" s="11" t="s">
        <v>20</v>
      </c>
      <c r="M1206" s="11" t="s">
        <v>21</v>
      </c>
    </row>
    <row r="1207">
      <c r="A1207" s="6" t="s">
        <v>5151</v>
      </c>
      <c r="B1207" s="6" t="s">
        <v>5228</v>
      </c>
      <c r="C1207" s="6" t="s">
        <v>5229</v>
      </c>
      <c r="D1207" s="7" t="s">
        <v>5230</v>
      </c>
      <c r="E1207" s="8" t="s">
        <v>5231</v>
      </c>
      <c r="F1207" s="9" t="s">
        <v>5232</v>
      </c>
      <c r="G1207" s="10">
        <v>45927.0</v>
      </c>
      <c r="H1207" s="11" t="s">
        <v>19</v>
      </c>
      <c r="I1207" s="11" t="s">
        <v>20</v>
      </c>
      <c r="J1207" s="11" t="s">
        <v>19</v>
      </c>
      <c r="K1207" s="11" t="s">
        <v>20</v>
      </c>
      <c r="M1207" s="11" t="s">
        <v>21</v>
      </c>
    </row>
    <row r="1208">
      <c r="A1208" s="6" t="s">
        <v>5151</v>
      </c>
      <c r="B1208" s="6" t="s">
        <v>5233</v>
      </c>
      <c r="C1208" s="6" t="s">
        <v>5234</v>
      </c>
      <c r="D1208" s="7" t="s">
        <v>5235</v>
      </c>
      <c r="E1208" s="8" t="s">
        <v>5236</v>
      </c>
      <c r="F1208" s="9" t="s">
        <v>5237</v>
      </c>
      <c r="G1208" s="10">
        <v>45927.0</v>
      </c>
      <c r="H1208" s="11" t="s">
        <v>19</v>
      </c>
      <c r="I1208" s="11" t="s">
        <v>20</v>
      </c>
      <c r="J1208" s="11" t="s">
        <v>19</v>
      </c>
      <c r="K1208" s="11" t="s">
        <v>20</v>
      </c>
      <c r="M1208" s="11" t="s">
        <v>21</v>
      </c>
    </row>
    <row r="1209">
      <c r="A1209" s="6" t="s">
        <v>5151</v>
      </c>
      <c r="B1209" s="6" t="s">
        <v>5238</v>
      </c>
      <c r="C1209" s="6" t="s">
        <v>5239</v>
      </c>
      <c r="D1209" s="7" t="s">
        <v>5240</v>
      </c>
      <c r="E1209" s="8" t="s">
        <v>5241</v>
      </c>
      <c r="F1209" s="9" t="s">
        <v>5242</v>
      </c>
      <c r="G1209" s="10">
        <v>45927.0</v>
      </c>
      <c r="H1209" s="11" t="s">
        <v>19</v>
      </c>
      <c r="I1209" s="11" t="s">
        <v>20</v>
      </c>
      <c r="J1209" s="11" t="s">
        <v>20</v>
      </c>
      <c r="K1209" s="11" t="s">
        <v>20</v>
      </c>
      <c r="M1209" s="11" t="s">
        <v>21</v>
      </c>
    </row>
    <row r="1210">
      <c r="A1210" s="6" t="s">
        <v>5151</v>
      </c>
      <c r="B1210" s="6" t="s">
        <v>5243</v>
      </c>
      <c r="C1210" s="6" t="s">
        <v>5244</v>
      </c>
      <c r="D1210" s="7" t="s">
        <v>5245</v>
      </c>
      <c r="E1210" s="8" t="s">
        <v>5246</v>
      </c>
      <c r="F1210" s="9" t="s">
        <v>5247</v>
      </c>
      <c r="G1210" s="10">
        <v>45927.0</v>
      </c>
      <c r="H1210" s="11" t="s">
        <v>19</v>
      </c>
      <c r="I1210" s="11" t="s">
        <v>20</v>
      </c>
      <c r="J1210" s="11" t="s">
        <v>19</v>
      </c>
      <c r="K1210" s="11" t="s">
        <v>20</v>
      </c>
      <c r="M1210" s="11" t="s">
        <v>21</v>
      </c>
    </row>
    <row r="1211">
      <c r="A1211" s="6" t="s">
        <v>5151</v>
      </c>
      <c r="B1211" s="6" t="s">
        <v>429</v>
      </c>
      <c r="C1211" s="6" t="s">
        <v>5248</v>
      </c>
      <c r="D1211" s="7" t="s">
        <v>5249</v>
      </c>
      <c r="E1211" s="8" t="s">
        <v>5250</v>
      </c>
      <c r="F1211" s="9" t="s">
        <v>5251</v>
      </c>
      <c r="G1211" s="10">
        <v>45927.0</v>
      </c>
      <c r="H1211" s="11" t="s">
        <v>19</v>
      </c>
      <c r="I1211" s="11" t="s">
        <v>20</v>
      </c>
      <c r="J1211" s="11" t="s">
        <v>19</v>
      </c>
      <c r="K1211" s="11" t="s">
        <v>20</v>
      </c>
      <c r="M1211" s="11" t="s">
        <v>21</v>
      </c>
    </row>
    <row r="1212">
      <c r="A1212" s="6" t="s">
        <v>5151</v>
      </c>
      <c r="B1212" s="6" t="s">
        <v>5252</v>
      </c>
      <c r="C1212" s="6" t="s">
        <v>26</v>
      </c>
      <c r="D1212" s="7" t="s">
        <v>5253</v>
      </c>
      <c r="E1212" s="8" t="s">
        <v>5254</v>
      </c>
      <c r="F1212" s="9" t="s">
        <v>5255</v>
      </c>
      <c r="G1212" s="10">
        <v>45927.0</v>
      </c>
      <c r="H1212" s="11" t="s">
        <v>19</v>
      </c>
      <c r="I1212" s="11" t="s">
        <v>20</v>
      </c>
      <c r="J1212" s="11" t="s">
        <v>19</v>
      </c>
      <c r="K1212" s="11" t="s">
        <v>20</v>
      </c>
      <c r="M1212" s="11" t="s">
        <v>21</v>
      </c>
    </row>
    <row r="1213">
      <c r="A1213" s="6" t="s">
        <v>5151</v>
      </c>
      <c r="B1213" s="6" t="s">
        <v>5256</v>
      </c>
      <c r="C1213" s="6" t="s">
        <v>5257</v>
      </c>
      <c r="D1213" s="7" t="s">
        <v>5258</v>
      </c>
      <c r="E1213" s="8" t="s">
        <v>5259</v>
      </c>
      <c r="F1213" s="9" t="s">
        <v>5260</v>
      </c>
      <c r="G1213" s="10">
        <v>45927.0</v>
      </c>
      <c r="H1213" s="11" t="s">
        <v>19</v>
      </c>
      <c r="I1213" s="11" t="s">
        <v>19</v>
      </c>
      <c r="J1213" s="11" t="s">
        <v>20</v>
      </c>
      <c r="K1213" s="11" t="s">
        <v>20</v>
      </c>
      <c r="L1213" s="11" t="s">
        <v>20</v>
      </c>
      <c r="M1213" s="11" t="s">
        <v>21</v>
      </c>
    </row>
    <row r="1214">
      <c r="A1214" s="6" t="s">
        <v>5151</v>
      </c>
      <c r="B1214" s="6" t="s">
        <v>5261</v>
      </c>
      <c r="C1214" s="6" t="s">
        <v>5262</v>
      </c>
      <c r="D1214" s="7" t="s">
        <v>5263</v>
      </c>
      <c r="E1214" s="8" t="s">
        <v>5264</v>
      </c>
      <c r="F1214" s="9" t="s">
        <v>5265</v>
      </c>
      <c r="G1214" s="10">
        <v>45927.0</v>
      </c>
      <c r="H1214" s="11" t="s">
        <v>19</v>
      </c>
      <c r="I1214" s="11" t="s">
        <v>20</v>
      </c>
      <c r="J1214" s="11" t="s">
        <v>20</v>
      </c>
      <c r="K1214" s="11" t="s">
        <v>20</v>
      </c>
      <c r="M1214" s="11" t="s">
        <v>21</v>
      </c>
    </row>
    <row r="1215">
      <c r="A1215" s="6" t="s">
        <v>5151</v>
      </c>
      <c r="B1215" s="6" t="s">
        <v>5266</v>
      </c>
      <c r="C1215" s="6" t="s">
        <v>26</v>
      </c>
      <c r="D1215" s="7" t="s">
        <v>5267</v>
      </c>
      <c r="E1215" s="8" t="s">
        <v>5268</v>
      </c>
      <c r="F1215" s="9" t="s">
        <v>5269</v>
      </c>
      <c r="G1215" s="10">
        <v>45927.0</v>
      </c>
      <c r="H1215" s="11" t="s">
        <v>19</v>
      </c>
      <c r="I1215" s="11" t="s">
        <v>20</v>
      </c>
      <c r="J1215" s="11" t="s">
        <v>19</v>
      </c>
      <c r="K1215" s="11" t="s">
        <v>20</v>
      </c>
      <c r="M1215" s="11" t="s">
        <v>21</v>
      </c>
    </row>
    <row r="1216">
      <c r="A1216" s="6" t="s">
        <v>5151</v>
      </c>
      <c r="B1216" s="6" t="s">
        <v>5270</v>
      </c>
      <c r="C1216" s="6" t="s">
        <v>5271</v>
      </c>
      <c r="D1216" s="7" t="s">
        <v>5272</v>
      </c>
      <c r="E1216" s="8" t="s">
        <v>5273</v>
      </c>
      <c r="F1216" s="9" t="s">
        <v>5274</v>
      </c>
      <c r="G1216" s="10">
        <v>45927.0</v>
      </c>
      <c r="H1216" s="11" t="s">
        <v>19</v>
      </c>
      <c r="I1216" s="11" t="s">
        <v>19</v>
      </c>
      <c r="J1216" s="11" t="s">
        <v>19</v>
      </c>
      <c r="K1216" s="11" t="s">
        <v>20</v>
      </c>
      <c r="L1216" s="11" t="s">
        <v>20</v>
      </c>
      <c r="M1216" s="11" t="s">
        <v>21</v>
      </c>
    </row>
    <row r="1217">
      <c r="A1217" s="6" t="s">
        <v>5151</v>
      </c>
      <c r="B1217" s="6" t="s">
        <v>5275</v>
      </c>
      <c r="C1217" s="6" t="s">
        <v>5276</v>
      </c>
      <c r="D1217" s="7" t="s">
        <v>5277</v>
      </c>
      <c r="E1217" s="8" t="s">
        <v>5278</v>
      </c>
      <c r="F1217" s="9" t="s">
        <v>26</v>
      </c>
      <c r="G1217" s="10">
        <v>45927.0</v>
      </c>
      <c r="H1217" s="11" t="s">
        <v>19</v>
      </c>
      <c r="I1217" s="11" t="s">
        <v>20</v>
      </c>
      <c r="J1217" s="11" t="s">
        <v>19</v>
      </c>
      <c r="K1217" s="11" t="s">
        <v>20</v>
      </c>
      <c r="M1217" s="11" t="s">
        <v>21</v>
      </c>
    </row>
    <row r="1218">
      <c r="A1218" s="6" t="s">
        <v>5151</v>
      </c>
      <c r="B1218" s="6" t="s">
        <v>5279</v>
      </c>
      <c r="C1218" s="6" t="s">
        <v>5280</v>
      </c>
      <c r="D1218" s="7" t="s">
        <v>5281</v>
      </c>
      <c r="E1218" s="8" t="s">
        <v>5282</v>
      </c>
      <c r="F1218" s="9" t="s">
        <v>5283</v>
      </c>
      <c r="G1218" s="10">
        <v>45927.0</v>
      </c>
      <c r="H1218" s="11" t="s">
        <v>19</v>
      </c>
      <c r="I1218" s="11" t="s">
        <v>19</v>
      </c>
      <c r="J1218" s="11" t="s">
        <v>20</v>
      </c>
      <c r="K1218" s="11" t="s">
        <v>20</v>
      </c>
      <c r="L1218" s="11" t="s">
        <v>20</v>
      </c>
      <c r="M1218" s="11" t="s">
        <v>21</v>
      </c>
    </row>
    <row r="1219">
      <c r="A1219" s="6" t="s">
        <v>5151</v>
      </c>
      <c r="B1219" s="6" t="s">
        <v>266</v>
      </c>
      <c r="C1219" s="6" t="s">
        <v>5284</v>
      </c>
      <c r="D1219" s="7" t="s">
        <v>5285</v>
      </c>
      <c r="E1219" s="8" t="s">
        <v>5286</v>
      </c>
      <c r="F1219" s="9" t="s">
        <v>26</v>
      </c>
      <c r="G1219" s="10">
        <v>45927.0</v>
      </c>
      <c r="H1219" s="11" t="s">
        <v>19</v>
      </c>
      <c r="I1219" s="11" t="s">
        <v>19</v>
      </c>
      <c r="J1219" s="11" t="s">
        <v>19</v>
      </c>
      <c r="K1219" s="11" t="s">
        <v>20</v>
      </c>
      <c r="L1219" s="11" t="s">
        <v>20</v>
      </c>
      <c r="M1219" s="11" t="s">
        <v>21</v>
      </c>
    </row>
    <row r="1220">
      <c r="A1220" s="6" t="s">
        <v>5151</v>
      </c>
      <c r="B1220" s="6" t="s">
        <v>266</v>
      </c>
      <c r="C1220" s="6" t="s">
        <v>5287</v>
      </c>
      <c r="D1220" s="7" t="s">
        <v>5288</v>
      </c>
      <c r="E1220" s="8" t="s">
        <v>5289</v>
      </c>
      <c r="F1220" s="9" t="s">
        <v>5290</v>
      </c>
      <c r="G1220" s="10">
        <v>45927.0</v>
      </c>
      <c r="H1220" s="11" t="s">
        <v>19</v>
      </c>
      <c r="I1220" s="11" t="s">
        <v>20</v>
      </c>
      <c r="J1220" s="11" t="s">
        <v>19</v>
      </c>
      <c r="K1220" s="11" t="s">
        <v>20</v>
      </c>
      <c r="M1220" s="11" t="s">
        <v>21</v>
      </c>
    </row>
    <row r="1221">
      <c r="A1221" s="6" t="s">
        <v>5151</v>
      </c>
      <c r="B1221" s="6" t="s">
        <v>5291</v>
      </c>
      <c r="C1221" s="6" t="s">
        <v>5292</v>
      </c>
      <c r="D1221" s="7" t="s">
        <v>5293</v>
      </c>
      <c r="E1221" s="8" t="s">
        <v>5294</v>
      </c>
      <c r="F1221" s="9" t="s">
        <v>5295</v>
      </c>
      <c r="G1221" s="10">
        <v>45927.0</v>
      </c>
      <c r="H1221" s="11" t="s">
        <v>19</v>
      </c>
      <c r="I1221" s="11" t="s">
        <v>20</v>
      </c>
      <c r="J1221" s="11" t="s">
        <v>19</v>
      </c>
      <c r="K1221" s="11" t="s">
        <v>20</v>
      </c>
      <c r="M1221" s="11" t="s">
        <v>21</v>
      </c>
    </row>
    <row r="1222">
      <c r="A1222" s="6" t="s">
        <v>5296</v>
      </c>
      <c r="B1222" s="6" t="s">
        <v>5297</v>
      </c>
      <c r="C1222" s="6" t="s">
        <v>5298</v>
      </c>
      <c r="D1222" s="7" t="s">
        <v>5299</v>
      </c>
      <c r="E1222" s="8" t="s">
        <v>5300</v>
      </c>
      <c r="F1222" s="9" t="s">
        <v>5301</v>
      </c>
      <c r="G1222" s="10">
        <v>45927.0</v>
      </c>
      <c r="H1222" s="11" t="s">
        <v>19</v>
      </c>
      <c r="I1222" s="11" t="s">
        <v>19</v>
      </c>
      <c r="J1222" s="11" t="s">
        <v>19</v>
      </c>
      <c r="K1222" s="11" t="s">
        <v>20</v>
      </c>
      <c r="L1222" s="11" t="s">
        <v>20</v>
      </c>
      <c r="M1222" s="11" t="s">
        <v>21</v>
      </c>
    </row>
    <row r="1223">
      <c r="A1223" s="6" t="s">
        <v>5296</v>
      </c>
      <c r="B1223" s="6" t="s">
        <v>1797</v>
      </c>
      <c r="C1223" s="6" t="s">
        <v>5302</v>
      </c>
      <c r="D1223" s="7" t="s">
        <v>5303</v>
      </c>
      <c r="E1223" s="8" t="s">
        <v>5304</v>
      </c>
      <c r="F1223" s="9" t="s">
        <v>5305</v>
      </c>
      <c r="G1223" s="10">
        <v>45927.0</v>
      </c>
      <c r="H1223" s="11" t="s">
        <v>19</v>
      </c>
      <c r="I1223" s="11" t="s">
        <v>19</v>
      </c>
      <c r="J1223" s="11" t="s">
        <v>19</v>
      </c>
      <c r="K1223" s="11" t="s">
        <v>20</v>
      </c>
      <c r="L1223" s="11" t="s">
        <v>20</v>
      </c>
      <c r="M1223" s="11" t="s">
        <v>21</v>
      </c>
    </row>
    <row r="1224">
      <c r="A1224" s="6" t="s">
        <v>5296</v>
      </c>
      <c r="B1224" s="6" t="s">
        <v>5306</v>
      </c>
      <c r="C1224" s="6" t="s">
        <v>5307</v>
      </c>
      <c r="D1224" s="7" t="s">
        <v>5308</v>
      </c>
      <c r="E1224" s="8" t="s">
        <v>5309</v>
      </c>
      <c r="F1224" s="9" t="s">
        <v>5310</v>
      </c>
      <c r="G1224" s="10">
        <v>45927.0</v>
      </c>
      <c r="H1224" s="11" t="s">
        <v>20</v>
      </c>
      <c r="I1224" s="11" t="s">
        <v>20</v>
      </c>
      <c r="J1224" s="11" t="s">
        <v>20</v>
      </c>
      <c r="M1224" s="11" t="s">
        <v>21</v>
      </c>
    </row>
    <row r="1225">
      <c r="A1225" s="6" t="s">
        <v>5296</v>
      </c>
      <c r="B1225" s="6" t="s">
        <v>5311</v>
      </c>
      <c r="C1225" s="6" t="s">
        <v>5312</v>
      </c>
      <c r="D1225" s="7" t="s">
        <v>5313</v>
      </c>
      <c r="E1225" s="8" t="s">
        <v>5314</v>
      </c>
      <c r="F1225" s="9" t="s">
        <v>5315</v>
      </c>
      <c r="G1225" s="10">
        <v>45927.0</v>
      </c>
      <c r="H1225" s="11" t="s">
        <v>19</v>
      </c>
      <c r="I1225" s="11" t="s">
        <v>19</v>
      </c>
      <c r="J1225" s="11" t="s">
        <v>19</v>
      </c>
      <c r="K1225" s="11" t="s">
        <v>20</v>
      </c>
      <c r="L1225" s="11" t="s">
        <v>20</v>
      </c>
      <c r="M1225" s="11" t="s">
        <v>21</v>
      </c>
    </row>
    <row r="1226">
      <c r="A1226" s="6" t="s">
        <v>5296</v>
      </c>
      <c r="B1226" s="6" t="s">
        <v>5316</v>
      </c>
      <c r="C1226" s="6" t="s">
        <v>5317</v>
      </c>
      <c r="D1226" s="7" t="s">
        <v>5318</v>
      </c>
      <c r="E1226" s="8" t="s">
        <v>5319</v>
      </c>
      <c r="F1226" s="9" t="s">
        <v>26</v>
      </c>
      <c r="G1226" s="10">
        <v>45927.0</v>
      </c>
      <c r="H1226" s="11" t="s">
        <v>19</v>
      </c>
      <c r="I1226" s="11" t="s">
        <v>20</v>
      </c>
      <c r="J1226" s="11" t="s">
        <v>19</v>
      </c>
      <c r="K1226" s="11" t="s">
        <v>20</v>
      </c>
      <c r="M1226" s="11" t="s">
        <v>21</v>
      </c>
    </row>
    <row r="1227">
      <c r="A1227" s="6" t="s">
        <v>5296</v>
      </c>
      <c r="B1227" s="6" t="s">
        <v>5320</v>
      </c>
      <c r="C1227" s="6" t="s">
        <v>5321</v>
      </c>
      <c r="D1227" s="7" t="s">
        <v>5322</v>
      </c>
      <c r="E1227" s="8" t="s">
        <v>5323</v>
      </c>
      <c r="F1227" s="9" t="s">
        <v>5324</v>
      </c>
      <c r="G1227" s="10">
        <v>45927.0</v>
      </c>
      <c r="H1227" s="11" t="s">
        <v>19</v>
      </c>
      <c r="I1227" s="11" t="s">
        <v>20</v>
      </c>
      <c r="J1227" s="11" t="s">
        <v>19</v>
      </c>
      <c r="K1227" s="11" t="s">
        <v>20</v>
      </c>
      <c r="M1227" s="11" t="s">
        <v>21</v>
      </c>
    </row>
    <row r="1228">
      <c r="A1228" s="6" t="s">
        <v>5296</v>
      </c>
      <c r="B1228" s="6" t="s">
        <v>51</v>
      </c>
      <c r="C1228" s="6" t="s">
        <v>5325</v>
      </c>
      <c r="D1228" s="7" t="s">
        <v>5326</v>
      </c>
      <c r="E1228" s="8" t="s">
        <v>5327</v>
      </c>
      <c r="F1228" s="9" t="s">
        <v>5328</v>
      </c>
      <c r="G1228" s="10">
        <v>45927.0</v>
      </c>
      <c r="H1228" s="11" t="s">
        <v>19</v>
      </c>
      <c r="I1228" s="11" t="s">
        <v>19</v>
      </c>
      <c r="J1228" s="11" t="s">
        <v>19</v>
      </c>
      <c r="K1228" s="11" t="s">
        <v>20</v>
      </c>
      <c r="L1228" s="11" t="s">
        <v>20</v>
      </c>
      <c r="M1228" s="11" t="s">
        <v>21</v>
      </c>
    </row>
    <row r="1229">
      <c r="A1229" s="6" t="s">
        <v>5296</v>
      </c>
      <c r="B1229" s="6" t="s">
        <v>5329</v>
      </c>
      <c r="C1229" s="6" t="s">
        <v>5330</v>
      </c>
      <c r="D1229" s="7" t="s">
        <v>5331</v>
      </c>
      <c r="E1229" s="8" t="s">
        <v>5332</v>
      </c>
      <c r="F1229" s="9" t="s">
        <v>5333</v>
      </c>
      <c r="G1229" s="10">
        <v>45927.0</v>
      </c>
      <c r="H1229" s="11" t="s">
        <v>20</v>
      </c>
      <c r="I1229" s="11" t="s">
        <v>20</v>
      </c>
      <c r="J1229" s="11" t="s">
        <v>19</v>
      </c>
      <c r="M1229" s="11" t="s">
        <v>21</v>
      </c>
    </row>
    <row r="1230">
      <c r="A1230" s="6" t="s">
        <v>5296</v>
      </c>
      <c r="B1230" s="6" t="s">
        <v>5107</v>
      </c>
      <c r="C1230" s="6" t="s">
        <v>5334</v>
      </c>
      <c r="D1230" s="7" t="s">
        <v>5335</v>
      </c>
      <c r="E1230" s="6" t="s">
        <v>26</v>
      </c>
      <c r="F1230" s="9" t="s">
        <v>26</v>
      </c>
      <c r="G1230" s="10">
        <v>45927.0</v>
      </c>
      <c r="H1230" s="11" t="s">
        <v>19</v>
      </c>
      <c r="I1230" s="11" t="s">
        <v>19</v>
      </c>
      <c r="J1230" s="11" t="s">
        <v>19</v>
      </c>
      <c r="K1230" s="11" t="s">
        <v>20</v>
      </c>
      <c r="L1230" s="11" t="s">
        <v>20</v>
      </c>
      <c r="M1230" s="11" t="s">
        <v>21</v>
      </c>
    </row>
    <row r="1231">
      <c r="A1231" s="6" t="s">
        <v>5296</v>
      </c>
      <c r="B1231" s="6" t="s">
        <v>266</v>
      </c>
      <c r="C1231" s="6" t="s">
        <v>5336</v>
      </c>
      <c r="D1231" s="7" t="s">
        <v>5337</v>
      </c>
      <c r="E1231" s="8" t="s">
        <v>5338</v>
      </c>
      <c r="F1231" s="9" t="s">
        <v>5339</v>
      </c>
      <c r="G1231" s="10">
        <v>45927.0</v>
      </c>
      <c r="H1231" s="11" t="s">
        <v>20</v>
      </c>
      <c r="I1231" s="11" t="s">
        <v>20</v>
      </c>
      <c r="J1231" s="11" t="s">
        <v>20</v>
      </c>
      <c r="M1231" s="11" t="s">
        <v>21</v>
      </c>
    </row>
    <row r="1232">
      <c r="A1232" s="6" t="s">
        <v>5296</v>
      </c>
      <c r="B1232" s="6" t="s">
        <v>170</v>
      </c>
      <c r="C1232" s="6" t="s">
        <v>5340</v>
      </c>
      <c r="D1232" s="7" t="s">
        <v>5341</v>
      </c>
      <c r="E1232" s="8" t="s">
        <v>5342</v>
      </c>
      <c r="F1232" s="9" t="s">
        <v>5343</v>
      </c>
      <c r="G1232" s="10">
        <v>45927.0</v>
      </c>
      <c r="H1232" s="11" t="s">
        <v>19</v>
      </c>
      <c r="I1232" s="11" t="s">
        <v>20</v>
      </c>
      <c r="J1232" s="11" t="s">
        <v>20</v>
      </c>
      <c r="K1232" s="11" t="s">
        <v>20</v>
      </c>
      <c r="M1232" s="11" t="s">
        <v>21</v>
      </c>
    </row>
    <row r="1233">
      <c r="A1233" s="6" t="s">
        <v>5344</v>
      </c>
      <c r="B1233" s="6" t="s">
        <v>1797</v>
      </c>
      <c r="C1233" s="6" t="s">
        <v>5345</v>
      </c>
      <c r="D1233" s="7" t="s">
        <v>5346</v>
      </c>
      <c r="E1233" s="8" t="s">
        <v>5347</v>
      </c>
      <c r="F1233" s="9" t="s">
        <v>5348</v>
      </c>
      <c r="G1233" s="10">
        <v>45927.0</v>
      </c>
      <c r="H1233" s="11" t="s">
        <v>19</v>
      </c>
      <c r="I1233" s="11" t="s">
        <v>19</v>
      </c>
      <c r="J1233" s="11" t="s">
        <v>19</v>
      </c>
      <c r="K1233" s="11" t="s">
        <v>20</v>
      </c>
      <c r="L1233" s="11" t="s">
        <v>20</v>
      </c>
      <c r="M1233" s="11" t="s">
        <v>21</v>
      </c>
    </row>
    <row r="1234">
      <c r="A1234" s="6" t="s">
        <v>5344</v>
      </c>
      <c r="B1234" s="6" t="s">
        <v>123</v>
      </c>
      <c r="C1234" s="6" t="s">
        <v>5349</v>
      </c>
      <c r="D1234" s="7" t="s">
        <v>5350</v>
      </c>
      <c r="E1234" s="8" t="s">
        <v>5351</v>
      </c>
      <c r="F1234" s="9" t="s">
        <v>5352</v>
      </c>
      <c r="G1234" s="10">
        <v>45927.0</v>
      </c>
      <c r="H1234" s="11" t="s">
        <v>19</v>
      </c>
      <c r="I1234" s="11" t="s">
        <v>19</v>
      </c>
      <c r="J1234" s="11" t="s">
        <v>19</v>
      </c>
      <c r="K1234" s="11" t="s">
        <v>20</v>
      </c>
      <c r="L1234" s="11" t="s">
        <v>20</v>
      </c>
      <c r="M1234" s="11" t="s">
        <v>21</v>
      </c>
    </row>
    <row r="1235">
      <c r="A1235" s="6" t="s">
        <v>5344</v>
      </c>
      <c r="B1235" s="6" t="s">
        <v>5353</v>
      </c>
      <c r="C1235" s="6" t="s">
        <v>5354</v>
      </c>
      <c r="D1235" s="7" t="s">
        <v>5355</v>
      </c>
      <c r="E1235" s="8" t="s">
        <v>5356</v>
      </c>
      <c r="F1235" s="9" t="s">
        <v>5357</v>
      </c>
      <c r="G1235" s="10">
        <v>45927.0</v>
      </c>
      <c r="H1235" s="11" t="s">
        <v>20</v>
      </c>
      <c r="I1235" s="11" t="s">
        <v>20</v>
      </c>
      <c r="J1235" s="11" t="s">
        <v>19</v>
      </c>
      <c r="M1235" s="11" t="s">
        <v>21</v>
      </c>
    </row>
    <row r="1236">
      <c r="A1236" s="6" t="s">
        <v>5344</v>
      </c>
      <c r="B1236" s="6" t="s">
        <v>5358</v>
      </c>
      <c r="C1236" s="6" t="s">
        <v>5359</v>
      </c>
      <c r="D1236" s="7" t="s">
        <v>5360</v>
      </c>
      <c r="E1236" s="8" t="s">
        <v>5361</v>
      </c>
      <c r="F1236" s="9" t="s">
        <v>5362</v>
      </c>
      <c r="G1236" s="10">
        <v>45927.0</v>
      </c>
      <c r="H1236" s="11" t="s">
        <v>19</v>
      </c>
      <c r="I1236" s="11" t="s">
        <v>20</v>
      </c>
      <c r="J1236" s="11" t="s">
        <v>19</v>
      </c>
      <c r="K1236" s="11" t="s">
        <v>20</v>
      </c>
      <c r="M1236" s="11" t="s">
        <v>21</v>
      </c>
    </row>
    <row r="1237">
      <c r="A1237" s="6" t="s">
        <v>5344</v>
      </c>
      <c r="B1237" s="6" t="s">
        <v>5363</v>
      </c>
      <c r="C1237" s="6" t="s">
        <v>5364</v>
      </c>
      <c r="D1237" s="7" t="s">
        <v>5365</v>
      </c>
      <c r="E1237" s="8" t="s">
        <v>5366</v>
      </c>
      <c r="F1237" s="9" t="s">
        <v>5367</v>
      </c>
      <c r="G1237" s="10">
        <v>45927.0</v>
      </c>
      <c r="H1237" s="11" t="s">
        <v>20</v>
      </c>
      <c r="I1237" s="11" t="s">
        <v>20</v>
      </c>
      <c r="J1237" s="11" t="s">
        <v>19</v>
      </c>
      <c r="M1237" s="11" t="s">
        <v>21</v>
      </c>
    </row>
    <row r="1238">
      <c r="A1238" s="6" t="s">
        <v>5344</v>
      </c>
      <c r="B1238" s="6" t="s">
        <v>1390</v>
      </c>
      <c r="C1238" s="6" t="s">
        <v>5368</v>
      </c>
      <c r="D1238" s="7" t="s">
        <v>5369</v>
      </c>
      <c r="E1238" s="8" t="s">
        <v>5370</v>
      </c>
      <c r="F1238" s="9" t="s">
        <v>5371</v>
      </c>
      <c r="G1238" s="10">
        <v>45927.0</v>
      </c>
      <c r="H1238" s="11" t="s">
        <v>19</v>
      </c>
      <c r="I1238" s="11" t="s">
        <v>20</v>
      </c>
      <c r="J1238" s="11" t="s">
        <v>20</v>
      </c>
      <c r="K1238" s="11" t="s">
        <v>20</v>
      </c>
      <c r="M1238" s="11" t="s">
        <v>21</v>
      </c>
    </row>
    <row r="1239">
      <c r="A1239" s="6" t="s">
        <v>5344</v>
      </c>
      <c r="B1239" s="6" t="s">
        <v>485</v>
      </c>
      <c r="C1239" s="6" t="s">
        <v>5372</v>
      </c>
      <c r="D1239" s="7" t="s">
        <v>5373</v>
      </c>
      <c r="E1239" s="8" t="s">
        <v>5374</v>
      </c>
      <c r="F1239" s="9" t="s">
        <v>5375</v>
      </c>
      <c r="G1239" s="10">
        <v>45927.0</v>
      </c>
      <c r="H1239" s="11" t="s">
        <v>19</v>
      </c>
      <c r="I1239" s="11" t="s">
        <v>20</v>
      </c>
      <c r="J1239" s="11" t="s">
        <v>19</v>
      </c>
      <c r="K1239" s="11" t="s">
        <v>20</v>
      </c>
      <c r="M1239" s="11" t="s">
        <v>21</v>
      </c>
    </row>
    <row r="1240">
      <c r="A1240" s="6" t="s">
        <v>5344</v>
      </c>
      <c r="B1240" s="6" t="s">
        <v>5376</v>
      </c>
      <c r="C1240" s="6" t="s">
        <v>5377</v>
      </c>
      <c r="D1240" s="7" t="s">
        <v>5378</v>
      </c>
      <c r="E1240" s="8" t="s">
        <v>5379</v>
      </c>
      <c r="F1240" s="9" t="s">
        <v>5380</v>
      </c>
      <c r="G1240" s="10">
        <v>45927.0</v>
      </c>
      <c r="H1240" s="11" t="s">
        <v>20</v>
      </c>
      <c r="I1240" s="11" t="s">
        <v>20</v>
      </c>
      <c r="J1240" s="11" t="s">
        <v>20</v>
      </c>
      <c r="M1240" s="11" t="s">
        <v>21</v>
      </c>
    </row>
    <row r="1241">
      <c r="A1241" s="6" t="s">
        <v>5344</v>
      </c>
      <c r="B1241" s="6" t="s">
        <v>5381</v>
      </c>
      <c r="C1241" s="6" t="s">
        <v>5382</v>
      </c>
      <c r="D1241" s="7" t="s">
        <v>5383</v>
      </c>
      <c r="E1241" s="8" t="s">
        <v>5384</v>
      </c>
      <c r="F1241" s="9" t="s">
        <v>5385</v>
      </c>
      <c r="G1241" s="10">
        <v>45927.0</v>
      </c>
      <c r="H1241" s="11" t="s">
        <v>20</v>
      </c>
      <c r="I1241" s="11" t="s">
        <v>20</v>
      </c>
      <c r="J1241" s="11" t="s">
        <v>20</v>
      </c>
      <c r="M1241" s="11" t="s">
        <v>21</v>
      </c>
    </row>
    <row r="1242">
      <c r="A1242" s="6" t="s">
        <v>5344</v>
      </c>
      <c r="B1242" s="6" t="s">
        <v>5386</v>
      </c>
      <c r="C1242" s="6" t="s">
        <v>5387</v>
      </c>
      <c r="D1242" s="7" t="s">
        <v>5388</v>
      </c>
      <c r="E1242" s="8" t="s">
        <v>5389</v>
      </c>
      <c r="F1242" s="9" t="s">
        <v>26</v>
      </c>
      <c r="G1242" s="10">
        <v>45927.0</v>
      </c>
      <c r="H1242" s="11" t="s">
        <v>19</v>
      </c>
      <c r="J1242" s="11" t="s">
        <v>20</v>
      </c>
      <c r="K1242" s="11" t="s">
        <v>20</v>
      </c>
      <c r="M1242" s="11" t="s">
        <v>21</v>
      </c>
    </row>
    <row r="1243">
      <c r="A1243" s="6" t="s">
        <v>5344</v>
      </c>
      <c r="B1243" s="6" t="s">
        <v>266</v>
      </c>
      <c r="C1243" s="6" t="s">
        <v>5390</v>
      </c>
      <c r="D1243" s="7" t="s">
        <v>5391</v>
      </c>
      <c r="E1243" s="8" t="s">
        <v>5392</v>
      </c>
      <c r="F1243" s="9" t="s">
        <v>5393</v>
      </c>
      <c r="G1243" s="10">
        <v>45927.0</v>
      </c>
      <c r="H1243" s="11" t="s">
        <v>20</v>
      </c>
      <c r="I1243" s="11" t="s">
        <v>20</v>
      </c>
      <c r="J1243" s="11" t="s">
        <v>20</v>
      </c>
      <c r="M1243" s="11" t="s">
        <v>21</v>
      </c>
    </row>
    <row r="1244">
      <c r="A1244" s="6" t="s">
        <v>5394</v>
      </c>
      <c r="B1244" s="6" t="s">
        <v>5395</v>
      </c>
      <c r="C1244" s="6" t="s">
        <v>5396</v>
      </c>
      <c r="D1244" s="7" t="s">
        <v>5397</v>
      </c>
      <c r="E1244" s="8" t="s">
        <v>5398</v>
      </c>
      <c r="F1244" s="9" t="s">
        <v>26</v>
      </c>
      <c r="G1244" s="10">
        <v>45927.0</v>
      </c>
      <c r="H1244" s="11" t="s">
        <v>20</v>
      </c>
      <c r="I1244" s="11" t="s">
        <v>20</v>
      </c>
      <c r="J1244" s="11" t="s">
        <v>20</v>
      </c>
      <c r="M1244" s="11" t="s">
        <v>21</v>
      </c>
    </row>
    <row r="1245">
      <c r="A1245" s="6" t="s">
        <v>5394</v>
      </c>
      <c r="B1245" s="6" t="s">
        <v>5399</v>
      </c>
      <c r="C1245" s="6" t="s">
        <v>5400</v>
      </c>
      <c r="D1245" s="7" t="s">
        <v>5401</v>
      </c>
      <c r="E1245" s="8" t="s">
        <v>5402</v>
      </c>
      <c r="F1245" s="9" t="s">
        <v>5403</v>
      </c>
      <c r="G1245" s="10">
        <v>45927.0</v>
      </c>
      <c r="H1245" s="11" t="s">
        <v>20</v>
      </c>
      <c r="I1245" s="11" t="s">
        <v>20</v>
      </c>
      <c r="J1245" s="11" t="s">
        <v>19</v>
      </c>
      <c r="M1245" s="11" t="s">
        <v>21</v>
      </c>
    </row>
    <row r="1246">
      <c r="A1246" s="6" t="s">
        <v>5394</v>
      </c>
      <c r="B1246" s="6" t="s">
        <v>290</v>
      </c>
      <c r="C1246" s="6" t="s">
        <v>5404</v>
      </c>
      <c r="D1246" s="7" t="s">
        <v>5405</v>
      </c>
      <c r="E1246" s="8" t="s">
        <v>5406</v>
      </c>
      <c r="F1246" s="9" t="s">
        <v>5407</v>
      </c>
      <c r="G1246" s="10">
        <v>45927.0</v>
      </c>
      <c r="H1246" s="11" t="s">
        <v>19</v>
      </c>
      <c r="I1246" s="11" t="s">
        <v>20</v>
      </c>
      <c r="J1246" s="11" t="s">
        <v>19</v>
      </c>
      <c r="K1246" s="11" t="s">
        <v>20</v>
      </c>
      <c r="M1246" s="11" t="s">
        <v>21</v>
      </c>
    </row>
    <row r="1247">
      <c r="A1247" s="6" t="s">
        <v>5394</v>
      </c>
      <c r="B1247" s="6" t="s">
        <v>5408</v>
      </c>
      <c r="C1247" s="6" t="s">
        <v>5409</v>
      </c>
      <c r="D1247" s="7" t="s">
        <v>5410</v>
      </c>
      <c r="E1247" s="8" t="s">
        <v>5411</v>
      </c>
      <c r="F1247" s="9" t="s">
        <v>5412</v>
      </c>
      <c r="G1247" s="10">
        <v>45927.0</v>
      </c>
      <c r="H1247" s="11" t="s">
        <v>19</v>
      </c>
      <c r="I1247" s="11" t="s">
        <v>19</v>
      </c>
      <c r="J1247" s="11" t="s">
        <v>19</v>
      </c>
      <c r="K1247" s="11" t="s">
        <v>20</v>
      </c>
      <c r="L1247" s="11" t="s">
        <v>20</v>
      </c>
      <c r="M1247" s="11" t="s">
        <v>21</v>
      </c>
    </row>
    <row r="1248">
      <c r="A1248" s="6" t="s">
        <v>5394</v>
      </c>
      <c r="B1248" s="6" t="s">
        <v>527</v>
      </c>
      <c r="C1248" s="6" t="s">
        <v>5413</v>
      </c>
      <c r="D1248" s="7" t="s">
        <v>5414</v>
      </c>
      <c r="E1248" s="8" t="s">
        <v>5415</v>
      </c>
      <c r="F1248" s="9" t="s">
        <v>26</v>
      </c>
      <c r="G1248" s="12" t="s">
        <v>80</v>
      </c>
      <c r="H1248" s="13"/>
      <c r="I1248" s="13"/>
      <c r="J1248" s="13"/>
      <c r="K1248" s="13"/>
      <c r="L1248" s="13"/>
      <c r="M1248" s="11" t="s">
        <v>81</v>
      </c>
    </row>
    <row r="1249">
      <c r="A1249" s="6" t="s">
        <v>5394</v>
      </c>
      <c r="B1249" s="6" t="s">
        <v>527</v>
      </c>
      <c r="C1249" s="6" t="s">
        <v>5416</v>
      </c>
      <c r="D1249" s="7" t="s">
        <v>5417</v>
      </c>
      <c r="E1249" s="6" t="s">
        <v>26</v>
      </c>
      <c r="F1249" s="9" t="s">
        <v>5418</v>
      </c>
      <c r="G1249" s="10">
        <v>45927.0</v>
      </c>
      <c r="H1249" s="11" t="s">
        <v>19</v>
      </c>
      <c r="I1249" s="11" t="s">
        <v>19</v>
      </c>
      <c r="J1249" s="11" t="s">
        <v>19</v>
      </c>
      <c r="K1249" s="11" t="s">
        <v>20</v>
      </c>
      <c r="L1249" s="11" t="s">
        <v>20</v>
      </c>
      <c r="M1249" s="11" t="s">
        <v>21</v>
      </c>
    </row>
    <row r="1250">
      <c r="A1250" s="6" t="s">
        <v>5394</v>
      </c>
      <c r="B1250" s="6" t="s">
        <v>537</v>
      </c>
      <c r="C1250" s="6" t="s">
        <v>5419</v>
      </c>
      <c r="D1250" s="7" t="s">
        <v>5420</v>
      </c>
      <c r="E1250" s="8" t="s">
        <v>5421</v>
      </c>
      <c r="F1250" s="9" t="s">
        <v>5422</v>
      </c>
      <c r="G1250" s="10">
        <v>45927.0</v>
      </c>
      <c r="H1250" s="11" t="s">
        <v>19</v>
      </c>
      <c r="I1250" s="11" t="s">
        <v>19</v>
      </c>
      <c r="J1250" s="11" t="s">
        <v>19</v>
      </c>
      <c r="K1250" s="11" t="s">
        <v>20</v>
      </c>
      <c r="L1250" s="11" t="s">
        <v>20</v>
      </c>
      <c r="M1250" s="11" t="s">
        <v>21</v>
      </c>
    </row>
    <row r="1251">
      <c r="A1251" s="6" t="s">
        <v>5394</v>
      </c>
      <c r="B1251" s="6" t="s">
        <v>5423</v>
      </c>
      <c r="C1251" s="6" t="s">
        <v>5424</v>
      </c>
      <c r="D1251" s="7" t="s">
        <v>5425</v>
      </c>
      <c r="E1251" s="8" t="s">
        <v>5426</v>
      </c>
      <c r="F1251" s="9" t="s">
        <v>5427</v>
      </c>
      <c r="G1251" s="10">
        <v>45927.0</v>
      </c>
      <c r="H1251" s="11" t="s">
        <v>19</v>
      </c>
      <c r="I1251" s="11" t="s">
        <v>19</v>
      </c>
      <c r="J1251" s="11" t="s">
        <v>20</v>
      </c>
      <c r="K1251" s="11" t="s">
        <v>20</v>
      </c>
      <c r="L1251" s="11" t="s">
        <v>20</v>
      </c>
      <c r="M1251" s="11" t="s">
        <v>21</v>
      </c>
    </row>
    <row r="1252">
      <c r="A1252" s="6" t="s">
        <v>5394</v>
      </c>
      <c r="B1252" s="6" t="s">
        <v>51</v>
      </c>
      <c r="C1252" s="6" t="s">
        <v>5428</v>
      </c>
      <c r="D1252" s="9" t="s">
        <v>26</v>
      </c>
      <c r="E1252" s="6" t="s">
        <v>26</v>
      </c>
      <c r="F1252" s="9" t="s">
        <v>5429</v>
      </c>
      <c r="G1252" s="12" t="s">
        <v>80</v>
      </c>
      <c r="H1252" s="13"/>
      <c r="I1252" s="13"/>
      <c r="J1252" s="13"/>
      <c r="K1252" s="13"/>
      <c r="L1252" s="13"/>
      <c r="M1252" s="11" t="s">
        <v>231</v>
      </c>
    </row>
    <row r="1253">
      <c r="A1253" s="6" t="s">
        <v>5394</v>
      </c>
      <c r="B1253" s="6" t="s">
        <v>51</v>
      </c>
      <c r="C1253" s="6" t="s">
        <v>5430</v>
      </c>
      <c r="D1253" s="7" t="s">
        <v>5431</v>
      </c>
      <c r="E1253" s="6" t="s">
        <v>26</v>
      </c>
      <c r="F1253" s="9" t="s">
        <v>5432</v>
      </c>
      <c r="G1253" s="10">
        <v>45927.0</v>
      </c>
      <c r="H1253" s="11" t="s">
        <v>20</v>
      </c>
      <c r="I1253" s="11" t="s">
        <v>20</v>
      </c>
      <c r="J1253" s="11" t="s">
        <v>19</v>
      </c>
      <c r="M1253" s="11" t="s">
        <v>21</v>
      </c>
    </row>
    <row r="1254">
      <c r="A1254" s="6" t="s">
        <v>5394</v>
      </c>
      <c r="B1254" s="6" t="s">
        <v>237</v>
      </c>
      <c r="C1254" s="6" t="s">
        <v>5433</v>
      </c>
      <c r="D1254" s="7" t="s">
        <v>5434</v>
      </c>
      <c r="E1254" s="8" t="s">
        <v>5435</v>
      </c>
      <c r="F1254" s="9" t="s">
        <v>5436</v>
      </c>
      <c r="G1254" s="10">
        <v>45927.0</v>
      </c>
      <c r="H1254" s="11" t="s">
        <v>19</v>
      </c>
      <c r="I1254" s="11" t="s">
        <v>19</v>
      </c>
      <c r="J1254" s="11" t="s">
        <v>19</v>
      </c>
      <c r="K1254" s="11" t="s">
        <v>20</v>
      </c>
      <c r="L1254" s="11" t="s">
        <v>20</v>
      </c>
      <c r="M1254" s="11" t="s">
        <v>21</v>
      </c>
    </row>
    <row r="1255">
      <c r="A1255" s="6" t="s">
        <v>5394</v>
      </c>
      <c r="B1255" s="6" t="s">
        <v>5437</v>
      </c>
      <c r="C1255" s="6" t="s">
        <v>5438</v>
      </c>
      <c r="D1255" s="7" t="s">
        <v>5439</v>
      </c>
      <c r="E1255" s="8" t="s">
        <v>5440</v>
      </c>
      <c r="F1255" s="9" t="s">
        <v>5441</v>
      </c>
      <c r="G1255" s="10">
        <v>45927.0</v>
      </c>
      <c r="H1255" s="11" t="s">
        <v>19</v>
      </c>
      <c r="I1255" s="11" t="s">
        <v>19</v>
      </c>
      <c r="J1255" s="11" t="s">
        <v>19</v>
      </c>
      <c r="K1255" s="11" t="s">
        <v>20</v>
      </c>
      <c r="L1255" s="11" t="s">
        <v>20</v>
      </c>
      <c r="M1255" s="11" t="s">
        <v>21</v>
      </c>
    </row>
    <row r="1256">
      <c r="A1256" s="6" t="s">
        <v>5394</v>
      </c>
      <c r="B1256" s="6" t="s">
        <v>5442</v>
      </c>
      <c r="C1256" s="6" t="s">
        <v>5443</v>
      </c>
      <c r="D1256" s="7" t="s">
        <v>5444</v>
      </c>
      <c r="E1256" s="8" t="s">
        <v>5445</v>
      </c>
      <c r="F1256" s="9" t="s">
        <v>5446</v>
      </c>
      <c r="G1256" s="10">
        <v>45927.0</v>
      </c>
      <c r="H1256" s="11" t="s">
        <v>19</v>
      </c>
      <c r="I1256" s="11" t="s">
        <v>19</v>
      </c>
      <c r="J1256" s="11" t="s">
        <v>19</v>
      </c>
      <c r="K1256" s="11" t="s">
        <v>20</v>
      </c>
      <c r="L1256" s="11" t="s">
        <v>20</v>
      </c>
      <c r="M1256" s="11" t="s">
        <v>21</v>
      </c>
    </row>
    <row r="1257">
      <c r="A1257" s="6" t="s">
        <v>5394</v>
      </c>
      <c r="B1257" s="6" t="s">
        <v>5447</v>
      </c>
      <c r="C1257" s="6" t="s">
        <v>5448</v>
      </c>
      <c r="D1257" s="7" t="s">
        <v>5449</v>
      </c>
      <c r="E1257" s="8" t="s">
        <v>5450</v>
      </c>
      <c r="F1257" s="9" t="s">
        <v>5451</v>
      </c>
      <c r="G1257" s="10">
        <v>45927.0</v>
      </c>
      <c r="H1257" s="11" t="s">
        <v>20</v>
      </c>
      <c r="I1257" s="11" t="s">
        <v>20</v>
      </c>
      <c r="J1257" s="11" t="s">
        <v>19</v>
      </c>
      <c r="M1257" s="11" t="s">
        <v>21</v>
      </c>
    </row>
    <row r="1258">
      <c r="A1258" s="6" t="s">
        <v>5394</v>
      </c>
      <c r="B1258" s="6" t="s">
        <v>5452</v>
      </c>
      <c r="C1258" s="6" t="s">
        <v>5453</v>
      </c>
      <c r="D1258" s="7" t="s">
        <v>5454</v>
      </c>
      <c r="E1258" s="8" t="s">
        <v>5455</v>
      </c>
      <c r="F1258" s="9" t="s">
        <v>5456</v>
      </c>
      <c r="G1258" s="10">
        <v>45927.0</v>
      </c>
      <c r="H1258" s="11" t="s">
        <v>19</v>
      </c>
      <c r="I1258" s="11" t="s">
        <v>19</v>
      </c>
      <c r="J1258" s="11" t="s">
        <v>19</v>
      </c>
      <c r="K1258" s="11" t="s">
        <v>20</v>
      </c>
      <c r="L1258" s="11" t="s">
        <v>20</v>
      </c>
      <c r="M1258" s="11" t="s">
        <v>21</v>
      </c>
    </row>
    <row r="1259">
      <c r="A1259" s="6" t="s">
        <v>5394</v>
      </c>
      <c r="B1259" s="6" t="s">
        <v>456</v>
      </c>
      <c r="C1259" s="6" t="s">
        <v>5457</v>
      </c>
      <c r="D1259" s="7" t="s">
        <v>5458</v>
      </c>
      <c r="E1259" s="8" t="s">
        <v>5459</v>
      </c>
      <c r="F1259" s="9" t="s">
        <v>5460</v>
      </c>
      <c r="G1259" s="10">
        <v>45927.0</v>
      </c>
      <c r="H1259" s="11" t="s">
        <v>20</v>
      </c>
      <c r="I1259" s="11" t="s">
        <v>20</v>
      </c>
      <c r="J1259" s="11" t="s">
        <v>19</v>
      </c>
      <c r="M1259" s="11" t="s">
        <v>21</v>
      </c>
    </row>
    <row r="1260">
      <c r="A1260" s="6" t="s">
        <v>5461</v>
      </c>
      <c r="B1260" s="6" t="s">
        <v>123</v>
      </c>
      <c r="C1260" s="6" t="s">
        <v>5462</v>
      </c>
      <c r="D1260" s="7" t="s">
        <v>5463</v>
      </c>
      <c r="E1260" s="8" t="s">
        <v>5464</v>
      </c>
      <c r="F1260" s="9" t="s">
        <v>5465</v>
      </c>
      <c r="G1260" s="10">
        <v>45925.0</v>
      </c>
      <c r="H1260" s="11" t="s">
        <v>19</v>
      </c>
      <c r="I1260" s="11" t="s">
        <v>20</v>
      </c>
      <c r="J1260" s="11" t="s">
        <v>20</v>
      </c>
      <c r="K1260" s="11" t="s">
        <v>20</v>
      </c>
      <c r="M1260" s="11" t="s">
        <v>21</v>
      </c>
    </row>
    <row r="1261">
      <c r="A1261" s="6" t="s">
        <v>5461</v>
      </c>
      <c r="B1261" s="6" t="s">
        <v>1726</v>
      </c>
      <c r="C1261" s="6" t="s">
        <v>5466</v>
      </c>
      <c r="D1261" s="7" t="s">
        <v>5467</v>
      </c>
      <c r="E1261" s="8" t="s">
        <v>5468</v>
      </c>
      <c r="F1261" s="9" t="s">
        <v>5469</v>
      </c>
      <c r="G1261" s="10">
        <v>45925.0</v>
      </c>
      <c r="H1261" s="11" t="s">
        <v>19</v>
      </c>
      <c r="I1261" s="11" t="s">
        <v>19</v>
      </c>
      <c r="J1261" s="11" t="s">
        <v>19</v>
      </c>
      <c r="K1261" s="11" t="s">
        <v>20</v>
      </c>
      <c r="L1261" s="11" t="s">
        <v>20</v>
      </c>
      <c r="M1261" s="11" t="s">
        <v>21</v>
      </c>
    </row>
    <row r="1262">
      <c r="A1262" s="6" t="s">
        <v>5461</v>
      </c>
      <c r="B1262" s="6" t="s">
        <v>5470</v>
      </c>
      <c r="C1262" s="6" t="s">
        <v>5471</v>
      </c>
      <c r="D1262" s="7" t="s">
        <v>5472</v>
      </c>
      <c r="E1262" s="8" t="s">
        <v>5473</v>
      </c>
      <c r="F1262" s="9" t="s">
        <v>5474</v>
      </c>
      <c r="G1262" s="10">
        <v>45925.0</v>
      </c>
      <c r="H1262" s="11" t="s">
        <v>19</v>
      </c>
      <c r="I1262" s="11" t="s">
        <v>19</v>
      </c>
      <c r="J1262" s="11" t="s">
        <v>19</v>
      </c>
      <c r="K1262" s="11" t="s">
        <v>20</v>
      </c>
      <c r="L1262" s="11" t="s">
        <v>20</v>
      </c>
      <c r="M1262" s="11" t="s">
        <v>21</v>
      </c>
    </row>
    <row r="1263">
      <c r="A1263" s="6" t="s">
        <v>5461</v>
      </c>
      <c r="B1263" s="6" t="s">
        <v>552</v>
      </c>
      <c r="C1263" s="6" t="s">
        <v>5475</v>
      </c>
      <c r="D1263" s="7" t="s">
        <v>5476</v>
      </c>
      <c r="E1263" s="8" t="s">
        <v>5477</v>
      </c>
      <c r="F1263" s="9" t="s">
        <v>5478</v>
      </c>
      <c r="G1263" s="10">
        <v>45925.0</v>
      </c>
      <c r="H1263" s="11" t="s">
        <v>19</v>
      </c>
      <c r="I1263" s="11" t="s">
        <v>19</v>
      </c>
      <c r="J1263" s="11" t="s">
        <v>19</v>
      </c>
      <c r="K1263" s="11" t="s">
        <v>20</v>
      </c>
      <c r="L1263" s="11" t="s">
        <v>20</v>
      </c>
      <c r="M1263" s="11" t="s">
        <v>21</v>
      </c>
    </row>
    <row r="1264">
      <c r="A1264" s="6" t="s">
        <v>5461</v>
      </c>
      <c r="B1264" s="6" t="s">
        <v>5479</v>
      </c>
      <c r="C1264" s="6" t="s">
        <v>5480</v>
      </c>
      <c r="D1264" s="7" t="s">
        <v>5481</v>
      </c>
      <c r="E1264" s="8" t="s">
        <v>5482</v>
      </c>
      <c r="F1264" s="9" t="s">
        <v>5483</v>
      </c>
      <c r="G1264" s="10">
        <v>45925.0</v>
      </c>
      <c r="H1264" s="11" t="s">
        <v>19</v>
      </c>
      <c r="I1264" s="11" t="s">
        <v>20</v>
      </c>
      <c r="J1264" s="11" t="s">
        <v>19</v>
      </c>
      <c r="K1264" s="11" t="s">
        <v>20</v>
      </c>
      <c r="M1264" s="11" t="s">
        <v>21</v>
      </c>
    </row>
    <row r="1265">
      <c r="A1265" s="6" t="s">
        <v>5461</v>
      </c>
      <c r="B1265" s="6" t="s">
        <v>5484</v>
      </c>
      <c r="C1265" s="6" t="s">
        <v>5462</v>
      </c>
      <c r="D1265" s="7" t="s">
        <v>5485</v>
      </c>
      <c r="E1265" s="8" t="s">
        <v>5486</v>
      </c>
      <c r="F1265" s="9" t="s">
        <v>5487</v>
      </c>
      <c r="G1265" s="10">
        <v>45925.0</v>
      </c>
      <c r="H1265" s="11" t="s">
        <v>19</v>
      </c>
      <c r="I1265" s="11" t="s">
        <v>19</v>
      </c>
      <c r="J1265" s="11" t="s">
        <v>19</v>
      </c>
      <c r="K1265" s="11" t="s">
        <v>20</v>
      </c>
      <c r="L1265" s="11" t="s">
        <v>20</v>
      </c>
      <c r="M1265" s="11" t="s">
        <v>21</v>
      </c>
    </row>
    <row r="1266">
      <c r="A1266" s="6" t="s">
        <v>5461</v>
      </c>
      <c r="B1266" s="6" t="s">
        <v>5488</v>
      </c>
      <c r="C1266" s="6" t="s">
        <v>5489</v>
      </c>
      <c r="D1266" s="7" t="s">
        <v>5490</v>
      </c>
      <c r="E1266" s="8" t="s">
        <v>5491</v>
      </c>
      <c r="F1266" s="9" t="s">
        <v>5492</v>
      </c>
      <c r="G1266" s="10">
        <v>45925.0</v>
      </c>
      <c r="H1266" s="11" t="s">
        <v>19</v>
      </c>
      <c r="I1266" s="11" t="s">
        <v>19</v>
      </c>
      <c r="J1266" s="11" t="s">
        <v>19</v>
      </c>
      <c r="K1266" s="11" t="s">
        <v>20</v>
      </c>
      <c r="L1266" s="11" t="s">
        <v>20</v>
      </c>
      <c r="M1266" s="11" t="s">
        <v>21</v>
      </c>
    </row>
    <row r="1267">
      <c r="A1267" s="6" t="s">
        <v>5461</v>
      </c>
      <c r="B1267" s="6" t="s">
        <v>5493</v>
      </c>
      <c r="C1267" s="6" t="s">
        <v>5494</v>
      </c>
      <c r="D1267" s="7" t="s">
        <v>5495</v>
      </c>
      <c r="E1267" s="8" t="s">
        <v>5496</v>
      </c>
      <c r="F1267" s="9" t="s">
        <v>5497</v>
      </c>
      <c r="G1267" s="10">
        <v>45923.0</v>
      </c>
      <c r="H1267" s="11" t="s">
        <v>20</v>
      </c>
      <c r="I1267" s="11" t="s">
        <v>20</v>
      </c>
      <c r="J1267" s="11" t="s">
        <v>19</v>
      </c>
      <c r="M1267" s="11" t="s">
        <v>21</v>
      </c>
    </row>
    <row r="1268">
      <c r="A1268" s="6" t="s">
        <v>5461</v>
      </c>
      <c r="B1268" s="6" t="s">
        <v>5498</v>
      </c>
      <c r="C1268" s="6" t="s">
        <v>26</v>
      </c>
      <c r="D1268" s="7" t="s">
        <v>5499</v>
      </c>
      <c r="E1268" s="8" t="s">
        <v>5500</v>
      </c>
      <c r="F1268" s="9" t="s">
        <v>5501</v>
      </c>
      <c r="G1268" s="10">
        <v>45925.0</v>
      </c>
      <c r="H1268" s="11" t="s">
        <v>19</v>
      </c>
      <c r="I1268" s="11" t="s">
        <v>20</v>
      </c>
      <c r="J1268" s="11" t="s">
        <v>19</v>
      </c>
      <c r="K1268" s="11" t="s">
        <v>20</v>
      </c>
      <c r="M1268" s="11" t="s">
        <v>21</v>
      </c>
    </row>
    <row r="1269">
      <c r="A1269" s="6" t="s">
        <v>5461</v>
      </c>
      <c r="B1269" s="6" t="s">
        <v>1494</v>
      </c>
      <c r="C1269" s="6" t="s">
        <v>5502</v>
      </c>
      <c r="D1269" s="7" t="s">
        <v>5503</v>
      </c>
      <c r="E1269" s="8" t="s">
        <v>5504</v>
      </c>
      <c r="F1269" s="9" t="s">
        <v>5505</v>
      </c>
      <c r="G1269" s="10">
        <v>45925.0</v>
      </c>
      <c r="H1269" s="11" t="s">
        <v>19</v>
      </c>
      <c r="I1269" s="11" t="s">
        <v>20</v>
      </c>
      <c r="J1269" s="11" t="s">
        <v>20</v>
      </c>
      <c r="K1269" s="11" t="s">
        <v>20</v>
      </c>
      <c r="M1269" s="11" t="s">
        <v>21</v>
      </c>
    </row>
    <row r="1270">
      <c r="A1270" s="6" t="s">
        <v>5461</v>
      </c>
      <c r="B1270" s="6" t="s">
        <v>5506</v>
      </c>
      <c r="C1270" s="6" t="s">
        <v>5507</v>
      </c>
      <c r="D1270" s="7" t="s">
        <v>5508</v>
      </c>
      <c r="E1270" s="8" t="s">
        <v>5509</v>
      </c>
      <c r="F1270" s="9" t="s">
        <v>5510</v>
      </c>
      <c r="G1270" s="10">
        <v>45925.0</v>
      </c>
      <c r="H1270" s="11" t="s">
        <v>19</v>
      </c>
      <c r="I1270" s="11" t="s">
        <v>19</v>
      </c>
      <c r="J1270" s="11" t="s">
        <v>20</v>
      </c>
      <c r="K1270" s="11" t="s">
        <v>20</v>
      </c>
      <c r="L1270" s="11" t="s">
        <v>20</v>
      </c>
      <c r="M1270" s="11" t="s">
        <v>21</v>
      </c>
    </row>
    <row r="1271">
      <c r="A1271" s="6" t="s">
        <v>5461</v>
      </c>
      <c r="B1271" s="6" t="s">
        <v>5511</v>
      </c>
      <c r="C1271" s="6" t="s">
        <v>5462</v>
      </c>
      <c r="D1271" s="7" t="s">
        <v>5512</v>
      </c>
      <c r="E1271" s="8" t="s">
        <v>5513</v>
      </c>
      <c r="F1271" s="9" t="s">
        <v>26</v>
      </c>
      <c r="G1271" s="10">
        <v>45925.0</v>
      </c>
      <c r="H1271" s="11" t="s">
        <v>20</v>
      </c>
      <c r="I1271" s="11" t="s">
        <v>20</v>
      </c>
      <c r="J1271" s="11" t="s">
        <v>20</v>
      </c>
      <c r="M1271" s="11" t="s">
        <v>21</v>
      </c>
    </row>
    <row r="1272">
      <c r="A1272" s="6" t="s">
        <v>5461</v>
      </c>
      <c r="B1272" s="6" t="s">
        <v>5514</v>
      </c>
      <c r="C1272" s="6" t="s">
        <v>5515</v>
      </c>
      <c r="D1272" s="7" t="s">
        <v>5516</v>
      </c>
      <c r="E1272" s="8" t="s">
        <v>5517</v>
      </c>
      <c r="F1272" s="9" t="s">
        <v>5518</v>
      </c>
      <c r="G1272" s="10">
        <v>45925.0</v>
      </c>
      <c r="H1272" s="11" t="s">
        <v>19</v>
      </c>
      <c r="I1272" s="11" t="s">
        <v>19</v>
      </c>
      <c r="J1272" s="11" t="s">
        <v>20</v>
      </c>
      <c r="K1272" s="11" t="s">
        <v>20</v>
      </c>
      <c r="L1272" s="11" t="s">
        <v>20</v>
      </c>
      <c r="M1272" s="11" t="s">
        <v>21</v>
      </c>
    </row>
    <row r="1273">
      <c r="A1273" s="6" t="s">
        <v>5519</v>
      </c>
      <c r="B1273" s="6" t="s">
        <v>290</v>
      </c>
      <c r="C1273" s="6" t="s">
        <v>5520</v>
      </c>
      <c r="D1273" s="7" t="s">
        <v>5521</v>
      </c>
      <c r="E1273" s="8" t="s">
        <v>5522</v>
      </c>
      <c r="F1273" s="9" t="s">
        <v>5523</v>
      </c>
      <c r="G1273" s="10">
        <v>45925.0</v>
      </c>
      <c r="H1273" s="11" t="s">
        <v>19</v>
      </c>
      <c r="I1273" s="11" t="s">
        <v>20</v>
      </c>
      <c r="J1273" s="11" t="s">
        <v>19</v>
      </c>
      <c r="K1273" s="11" t="s">
        <v>20</v>
      </c>
      <c r="M1273" s="11" t="s">
        <v>21</v>
      </c>
    </row>
    <row r="1274">
      <c r="A1274" s="6" t="s">
        <v>5519</v>
      </c>
      <c r="B1274" s="6" t="s">
        <v>1714</v>
      </c>
      <c r="C1274" s="6" t="s">
        <v>5524</v>
      </c>
      <c r="D1274" s="7" t="s">
        <v>5525</v>
      </c>
      <c r="E1274" s="8" t="s">
        <v>5526</v>
      </c>
      <c r="F1274" s="9" t="s">
        <v>5527</v>
      </c>
      <c r="G1274" s="10">
        <v>45924.0</v>
      </c>
      <c r="H1274" s="11" t="s">
        <v>20</v>
      </c>
      <c r="I1274" s="11" t="s">
        <v>20</v>
      </c>
      <c r="J1274" s="11" t="s">
        <v>20</v>
      </c>
      <c r="M1274" s="11" t="s">
        <v>21</v>
      </c>
    </row>
    <row r="1275">
      <c r="A1275" s="6" t="s">
        <v>5519</v>
      </c>
      <c r="B1275" s="6" t="s">
        <v>1819</v>
      </c>
      <c r="C1275" s="6" t="s">
        <v>5528</v>
      </c>
      <c r="D1275" s="7" t="s">
        <v>5529</v>
      </c>
      <c r="E1275" s="8" t="s">
        <v>5530</v>
      </c>
      <c r="F1275" s="9" t="s">
        <v>5531</v>
      </c>
      <c r="G1275" s="10">
        <v>45925.0</v>
      </c>
      <c r="H1275" s="11" t="s">
        <v>19</v>
      </c>
      <c r="I1275" s="11" t="s">
        <v>20</v>
      </c>
      <c r="J1275" s="11" t="s">
        <v>20</v>
      </c>
      <c r="K1275" s="11" t="s">
        <v>20</v>
      </c>
      <c r="M1275" s="11" t="s">
        <v>21</v>
      </c>
    </row>
    <row r="1276">
      <c r="A1276" s="6" t="s">
        <v>5519</v>
      </c>
      <c r="B1276" s="6" t="s">
        <v>5532</v>
      </c>
      <c r="C1276" s="6" t="s">
        <v>5533</v>
      </c>
      <c r="D1276" s="7" t="s">
        <v>5534</v>
      </c>
      <c r="E1276" s="8" t="s">
        <v>5535</v>
      </c>
      <c r="F1276" s="9" t="s">
        <v>5536</v>
      </c>
      <c r="G1276" s="10">
        <v>45924.0</v>
      </c>
      <c r="H1276" s="11" t="s">
        <v>19</v>
      </c>
      <c r="I1276" s="11" t="s">
        <v>19</v>
      </c>
      <c r="J1276" s="11" t="s">
        <v>19</v>
      </c>
      <c r="K1276" s="11" t="s">
        <v>19</v>
      </c>
      <c r="L1276" s="11" t="s">
        <v>19</v>
      </c>
      <c r="M1276" s="11" t="s">
        <v>21</v>
      </c>
    </row>
    <row r="1277">
      <c r="A1277" s="6" t="s">
        <v>5519</v>
      </c>
      <c r="B1277" s="6" t="s">
        <v>32</v>
      </c>
      <c r="C1277" s="6" t="s">
        <v>5537</v>
      </c>
      <c r="D1277" s="7" t="s">
        <v>5538</v>
      </c>
      <c r="E1277" s="8" t="s">
        <v>5539</v>
      </c>
      <c r="F1277" s="9" t="s">
        <v>5540</v>
      </c>
      <c r="G1277" s="10">
        <v>45925.0</v>
      </c>
      <c r="H1277" s="11" t="s">
        <v>19</v>
      </c>
      <c r="I1277" s="11" t="s">
        <v>19</v>
      </c>
      <c r="J1277" s="11" t="s">
        <v>19</v>
      </c>
      <c r="K1277" s="11" t="s">
        <v>20</v>
      </c>
      <c r="L1277" s="11" t="s">
        <v>20</v>
      </c>
      <c r="M1277" s="11" t="s">
        <v>21</v>
      </c>
    </row>
    <row r="1278">
      <c r="A1278" s="6" t="s">
        <v>5519</v>
      </c>
      <c r="B1278" s="6" t="s">
        <v>1390</v>
      </c>
      <c r="C1278" s="6" t="s">
        <v>5541</v>
      </c>
      <c r="D1278" s="7" t="s">
        <v>5542</v>
      </c>
      <c r="E1278" s="8" t="s">
        <v>5543</v>
      </c>
      <c r="F1278" s="9" t="s">
        <v>5544</v>
      </c>
      <c r="G1278" s="10">
        <v>45925.0</v>
      </c>
      <c r="H1278" s="11" t="s">
        <v>19</v>
      </c>
      <c r="I1278" s="11" t="s">
        <v>20</v>
      </c>
      <c r="J1278" s="11" t="s">
        <v>19</v>
      </c>
      <c r="K1278" s="11" t="s">
        <v>20</v>
      </c>
      <c r="M1278" s="11" t="s">
        <v>21</v>
      </c>
    </row>
    <row r="1279">
      <c r="A1279" s="6" t="s">
        <v>5519</v>
      </c>
      <c r="B1279" s="6" t="s">
        <v>5029</v>
      </c>
      <c r="C1279" s="6" t="s">
        <v>5545</v>
      </c>
      <c r="D1279" s="7" t="s">
        <v>5546</v>
      </c>
      <c r="E1279" s="8" t="s">
        <v>5547</v>
      </c>
      <c r="F1279" s="19" t="s">
        <v>5548</v>
      </c>
      <c r="G1279" s="12" t="s">
        <v>80</v>
      </c>
      <c r="H1279" s="13"/>
      <c r="I1279" s="13"/>
      <c r="J1279" s="13"/>
      <c r="K1279" s="13"/>
      <c r="L1279" s="13"/>
      <c r="M1279" s="11" t="s">
        <v>81</v>
      </c>
    </row>
    <row r="1280">
      <c r="A1280" s="6" t="s">
        <v>5519</v>
      </c>
      <c r="B1280" s="6" t="s">
        <v>5549</v>
      </c>
      <c r="C1280" s="6" t="s">
        <v>5550</v>
      </c>
      <c r="D1280" s="7" t="s">
        <v>5551</v>
      </c>
      <c r="E1280" s="8" t="s">
        <v>5552</v>
      </c>
      <c r="F1280" s="9" t="s">
        <v>5553</v>
      </c>
      <c r="G1280" s="10">
        <v>45925.0</v>
      </c>
      <c r="H1280" s="11" t="s">
        <v>19</v>
      </c>
      <c r="I1280" s="11" t="s">
        <v>19</v>
      </c>
      <c r="J1280" s="11" t="s">
        <v>19</v>
      </c>
      <c r="K1280" s="11" t="s">
        <v>20</v>
      </c>
      <c r="L1280" s="11" t="s">
        <v>20</v>
      </c>
      <c r="M1280" s="11" t="s">
        <v>21</v>
      </c>
    </row>
    <row r="1281">
      <c r="A1281" s="6" t="s">
        <v>5519</v>
      </c>
      <c r="B1281" s="6" t="s">
        <v>5554</v>
      </c>
      <c r="C1281" s="6" t="s">
        <v>5555</v>
      </c>
      <c r="D1281" s="7" t="s">
        <v>5556</v>
      </c>
      <c r="E1281" s="8" t="s">
        <v>5557</v>
      </c>
      <c r="F1281" s="9" t="s">
        <v>5558</v>
      </c>
      <c r="G1281" s="10">
        <v>45925.0</v>
      </c>
      <c r="H1281" s="11" t="s">
        <v>19</v>
      </c>
      <c r="I1281" s="11" t="s">
        <v>19</v>
      </c>
      <c r="J1281" s="11" t="s">
        <v>20</v>
      </c>
      <c r="K1281" s="11" t="s">
        <v>20</v>
      </c>
      <c r="L1281" s="11" t="s">
        <v>20</v>
      </c>
      <c r="M1281" s="11" t="s">
        <v>21</v>
      </c>
    </row>
    <row r="1282">
      <c r="A1282" s="6" t="s">
        <v>5519</v>
      </c>
      <c r="B1282" s="6" t="s">
        <v>2394</v>
      </c>
      <c r="C1282" s="6" t="s">
        <v>5559</v>
      </c>
      <c r="D1282" s="7" t="s">
        <v>5560</v>
      </c>
      <c r="E1282" s="8" t="s">
        <v>5561</v>
      </c>
      <c r="F1282" s="19" t="s">
        <v>26</v>
      </c>
      <c r="G1282" s="12" t="s">
        <v>80</v>
      </c>
      <c r="H1282" s="13"/>
      <c r="I1282" s="13"/>
      <c r="J1282" s="13"/>
      <c r="K1282" s="13"/>
      <c r="L1282" s="13"/>
      <c r="M1282" s="11" t="s">
        <v>81</v>
      </c>
    </row>
    <row r="1283">
      <c r="A1283" s="6" t="s">
        <v>5519</v>
      </c>
      <c r="B1283" s="6" t="s">
        <v>5562</v>
      </c>
      <c r="C1283" s="6" t="s">
        <v>5563</v>
      </c>
      <c r="D1283" s="7" t="s">
        <v>5564</v>
      </c>
      <c r="E1283" s="8" t="s">
        <v>5565</v>
      </c>
      <c r="F1283" s="9" t="s">
        <v>5566</v>
      </c>
      <c r="G1283" s="10">
        <v>45924.0</v>
      </c>
      <c r="H1283" s="11" t="s">
        <v>19</v>
      </c>
      <c r="I1283" s="11" t="s">
        <v>19</v>
      </c>
      <c r="J1283" s="11" t="s">
        <v>19</v>
      </c>
      <c r="K1283" s="11" t="s">
        <v>20</v>
      </c>
      <c r="L1283" s="11" t="s">
        <v>19</v>
      </c>
      <c r="M1283" s="11" t="s">
        <v>21</v>
      </c>
    </row>
    <row r="1284">
      <c r="A1284" s="6" t="s">
        <v>5519</v>
      </c>
      <c r="B1284" s="6" t="s">
        <v>237</v>
      </c>
      <c r="C1284" s="6" t="s">
        <v>26</v>
      </c>
      <c r="D1284" s="7" t="s">
        <v>5567</v>
      </c>
      <c r="E1284" s="8" t="s">
        <v>5568</v>
      </c>
      <c r="F1284" s="9" t="s">
        <v>5569</v>
      </c>
      <c r="G1284" s="10">
        <v>45924.0</v>
      </c>
      <c r="H1284" s="11" t="s">
        <v>19</v>
      </c>
      <c r="I1284" s="11" t="s">
        <v>20</v>
      </c>
      <c r="J1284" s="11" t="s">
        <v>19</v>
      </c>
      <c r="K1284" s="11" t="s">
        <v>20</v>
      </c>
      <c r="L1284" s="11" t="s">
        <v>20</v>
      </c>
      <c r="M1284" s="11" t="s">
        <v>21</v>
      </c>
    </row>
    <row r="1285">
      <c r="A1285" s="6" t="s">
        <v>5519</v>
      </c>
      <c r="B1285" s="6" t="s">
        <v>5570</v>
      </c>
      <c r="C1285" s="6" t="s">
        <v>5571</v>
      </c>
      <c r="D1285" s="7" t="s">
        <v>5572</v>
      </c>
      <c r="E1285" s="8" t="s">
        <v>5573</v>
      </c>
      <c r="F1285" s="9" t="s">
        <v>5574</v>
      </c>
      <c r="G1285" s="10">
        <v>45925.0</v>
      </c>
      <c r="H1285" s="11" t="s">
        <v>19</v>
      </c>
      <c r="I1285" s="11" t="s">
        <v>20</v>
      </c>
      <c r="J1285" s="11" t="s">
        <v>20</v>
      </c>
      <c r="K1285" s="11" t="s">
        <v>20</v>
      </c>
      <c r="M1285" s="11" t="s">
        <v>21</v>
      </c>
    </row>
    <row r="1286">
      <c r="A1286" s="6" t="s">
        <v>5519</v>
      </c>
      <c r="B1286" s="6" t="s">
        <v>5575</v>
      </c>
      <c r="C1286" s="6" t="s">
        <v>5576</v>
      </c>
      <c r="D1286" s="7" t="s">
        <v>5577</v>
      </c>
      <c r="E1286" s="8" t="s">
        <v>5578</v>
      </c>
      <c r="F1286" s="9" t="s">
        <v>5579</v>
      </c>
      <c r="G1286" s="10">
        <v>45925.0</v>
      </c>
      <c r="H1286" s="11" t="s">
        <v>19</v>
      </c>
      <c r="I1286" s="11" t="s">
        <v>19</v>
      </c>
      <c r="J1286" s="11" t="s">
        <v>19</v>
      </c>
      <c r="K1286" s="11" t="s">
        <v>20</v>
      </c>
      <c r="L1286" s="11" t="s">
        <v>20</v>
      </c>
      <c r="M1286" s="11" t="s">
        <v>21</v>
      </c>
    </row>
    <row r="1287">
      <c r="A1287" s="6" t="s">
        <v>5519</v>
      </c>
      <c r="B1287" s="6" t="s">
        <v>2281</v>
      </c>
      <c r="C1287" s="6" t="s">
        <v>5580</v>
      </c>
      <c r="D1287" s="7" t="s">
        <v>5581</v>
      </c>
      <c r="E1287" s="8" t="s">
        <v>5582</v>
      </c>
      <c r="F1287" s="9" t="s">
        <v>5583</v>
      </c>
      <c r="G1287" s="10">
        <v>45925.0</v>
      </c>
      <c r="H1287" s="11" t="s">
        <v>19</v>
      </c>
      <c r="I1287" s="11" t="s">
        <v>19</v>
      </c>
      <c r="J1287" s="11" t="s">
        <v>19</v>
      </c>
      <c r="K1287" s="11" t="s">
        <v>20</v>
      </c>
      <c r="L1287" s="11" t="s">
        <v>20</v>
      </c>
      <c r="M1287" s="11" t="s">
        <v>21</v>
      </c>
    </row>
    <row r="1288">
      <c r="A1288" s="6" t="s">
        <v>5519</v>
      </c>
      <c r="B1288" s="6" t="s">
        <v>5584</v>
      </c>
      <c r="C1288" s="6" t="s">
        <v>5585</v>
      </c>
      <c r="D1288" s="7" t="s">
        <v>5586</v>
      </c>
      <c r="E1288" s="8" t="s">
        <v>5587</v>
      </c>
      <c r="F1288" s="9" t="s">
        <v>5588</v>
      </c>
      <c r="G1288" s="10">
        <v>45925.0</v>
      </c>
      <c r="H1288" s="11" t="s">
        <v>19</v>
      </c>
      <c r="I1288" s="11" t="s">
        <v>19</v>
      </c>
      <c r="J1288" s="11" t="s">
        <v>19</v>
      </c>
      <c r="K1288" s="11" t="s">
        <v>20</v>
      </c>
      <c r="L1288" s="11" t="s">
        <v>20</v>
      </c>
      <c r="M1288" s="11" t="s">
        <v>21</v>
      </c>
    </row>
    <row r="1289">
      <c r="A1289" s="6" t="s">
        <v>5519</v>
      </c>
      <c r="B1289" s="6" t="s">
        <v>5589</v>
      </c>
      <c r="C1289" s="6" t="s">
        <v>5590</v>
      </c>
      <c r="D1289" s="7" t="s">
        <v>5591</v>
      </c>
      <c r="E1289" s="8" t="s">
        <v>5592</v>
      </c>
      <c r="F1289" s="9" t="s">
        <v>5593</v>
      </c>
      <c r="G1289" s="10">
        <v>45925.0</v>
      </c>
      <c r="H1289" s="11" t="s">
        <v>19</v>
      </c>
      <c r="I1289" s="11" t="s">
        <v>19</v>
      </c>
      <c r="J1289" s="11" t="s">
        <v>19</v>
      </c>
      <c r="K1289" s="11" t="s">
        <v>20</v>
      </c>
      <c r="L1289" s="11" t="s">
        <v>20</v>
      </c>
      <c r="M1289" s="11" t="s">
        <v>21</v>
      </c>
    </row>
    <row r="1290">
      <c r="A1290" s="6" t="s">
        <v>5519</v>
      </c>
      <c r="B1290" s="6" t="s">
        <v>681</v>
      </c>
      <c r="C1290" s="6" t="s">
        <v>5594</v>
      </c>
      <c r="D1290" s="7" t="s">
        <v>5595</v>
      </c>
      <c r="E1290" s="8" t="s">
        <v>5596</v>
      </c>
      <c r="F1290" s="9" t="s">
        <v>5597</v>
      </c>
      <c r="G1290" s="10">
        <v>45925.0</v>
      </c>
      <c r="H1290" s="11" t="s">
        <v>19</v>
      </c>
      <c r="I1290" s="11" t="s">
        <v>19</v>
      </c>
      <c r="J1290" s="11" t="s">
        <v>19</v>
      </c>
      <c r="K1290" s="11" t="s">
        <v>20</v>
      </c>
      <c r="L1290" s="11" t="s">
        <v>19</v>
      </c>
      <c r="M1290" s="11" t="s">
        <v>21</v>
      </c>
    </row>
    <row r="1291">
      <c r="A1291" s="6" t="s">
        <v>5519</v>
      </c>
      <c r="B1291" s="6" t="s">
        <v>429</v>
      </c>
      <c r="C1291" s="6" t="s">
        <v>5598</v>
      </c>
      <c r="D1291" s="7" t="s">
        <v>5599</v>
      </c>
      <c r="E1291" s="8" t="s">
        <v>5600</v>
      </c>
      <c r="F1291" s="19" t="s">
        <v>5601</v>
      </c>
      <c r="G1291" s="12" t="s">
        <v>80</v>
      </c>
      <c r="H1291" s="13"/>
      <c r="I1291" s="13"/>
      <c r="J1291" s="13"/>
      <c r="K1291" s="13"/>
      <c r="L1291" s="13"/>
      <c r="M1291" s="11" t="s">
        <v>81</v>
      </c>
    </row>
    <row r="1292">
      <c r="A1292" s="6" t="s">
        <v>5519</v>
      </c>
      <c r="B1292" s="6" t="s">
        <v>5602</v>
      </c>
      <c r="C1292" s="6" t="s">
        <v>5603</v>
      </c>
      <c r="D1292" s="7" t="s">
        <v>5604</v>
      </c>
      <c r="E1292" s="8" t="s">
        <v>5605</v>
      </c>
      <c r="F1292" s="9" t="s">
        <v>5606</v>
      </c>
      <c r="G1292" s="10">
        <v>45925.0</v>
      </c>
      <c r="H1292" s="11" t="s">
        <v>19</v>
      </c>
      <c r="I1292" s="11" t="s">
        <v>20</v>
      </c>
      <c r="J1292" s="11" t="s">
        <v>20</v>
      </c>
      <c r="K1292" s="11" t="s">
        <v>20</v>
      </c>
      <c r="M1292" s="11" t="s">
        <v>21</v>
      </c>
    </row>
    <row r="1293">
      <c r="A1293" s="6" t="s">
        <v>5519</v>
      </c>
      <c r="B1293" s="6" t="s">
        <v>5607</v>
      </c>
      <c r="C1293" s="6" t="s">
        <v>5608</v>
      </c>
      <c r="D1293" s="7" t="s">
        <v>5609</v>
      </c>
      <c r="E1293" s="8" t="s">
        <v>5610</v>
      </c>
      <c r="F1293" s="9" t="s">
        <v>5611</v>
      </c>
      <c r="G1293" s="10">
        <v>45925.0</v>
      </c>
      <c r="H1293" s="11" t="s">
        <v>19</v>
      </c>
      <c r="I1293" s="11" t="s">
        <v>19</v>
      </c>
      <c r="J1293" s="11" t="s">
        <v>19</v>
      </c>
      <c r="K1293" s="11" t="s">
        <v>20</v>
      </c>
      <c r="L1293" s="11" t="s">
        <v>20</v>
      </c>
      <c r="M1293" s="11" t="s">
        <v>21</v>
      </c>
    </row>
    <row r="1294">
      <c r="A1294" s="6" t="s">
        <v>5519</v>
      </c>
      <c r="B1294" s="6" t="s">
        <v>5612</v>
      </c>
      <c r="C1294" s="6" t="s">
        <v>5613</v>
      </c>
      <c r="D1294" s="7" t="s">
        <v>5614</v>
      </c>
      <c r="E1294" s="8" t="s">
        <v>5615</v>
      </c>
      <c r="F1294" s="9" t="s">
        <v>5616</v>
      </c>
      <c r="G1294" s="10">
        <v>45925.0</v>
      </c>
      <c r="H1294" s="11" t="s">
        <v>19</v>
      </c>
      <c r="I1294" s="11" t="s">
        <v>19</v>
      </c>
      <c r="J1294" s="11" t="s">
        <v>19</v>
      </c>
      <c r="K1294" s="11" t="s">
        <v>20</v>
      </c>
      <c r="L1294" s="11" t="s">
        <v>20</v>
      </c>
      <c r="M1294" s="11" t="s">
        <v>21</v>
      </c>
    </row>
    <row r="1295">
      <c r="A1295" s="6" t="s">
        <v>5519</v>
      </c>
      <c r="B1295" s="6" t="s">
        <v>5617</v>
      </c>
      <c r="C1295" s="6" t="s">
        <v>5618</v>
      </c>
      <c r="D1295" s="7" t="s">
        <v>5619</v>
      </c>
      <c r="E1295" s="8" t="s">
        <v>5620</v>
      </c>
      <c r="F1295" s="9" t="s">
        <v>5621</v>
      </c>
      <c r="G1295" s="10">
        <v>45925.0</v>
      </c>
      <c r="H1295" s="11" t="s">
        <v>19</v>
      </c>
      <c r="I1295" s="11" t="s">
        <v>19</v>
      </c>
      <c r="J1295" s="11" t="s">
        <v>19</v>
      </c>
      <c r="K1295" s="11" t="s">
        <v>20</v>
      </c>
      <c r="L1295" s="11" t="s">
        <v>20</v>
      </c>
      <c r="M1295" s="11" t="s">
        <v>21</v>
      </c>
    </row>
    <row r="1296">
      <c r="A1296" s="6" t="s">
        <v>5519</v>
      </c>
      <c r="B1296" s="6" t="s">
        <v>1494</v>
      </c>
      <c r="C1296" s="6" t="s">
        <v>5622</v>
      </c>
      <c r="D1296" s="7" t="s">
        <v>5623</v>
      </c>
      <c r="E1296" s="8" t="s">
        <v>5624</v>
      </c>
      <c r="F1296" s="9" t="s">
        <v>5625</v>
      </c>
      <c r="G1296" s="10">
        <v>45925.0</v>
      </c>
      <c r="H1296" s="11" t="s">
        <v>19</v>
      </c>
      <c r="I1296" s="11" t="s">
        <v>20</v>
      </c>
      <c r="J1296" s="11" t="s">
        <v>20</v>
      </c>
      <c r="K1296" s="11" t="s">
        <v>20</v>
      </c>
      <c r="M1296" s="11" t="s">
        <v>21</v>
      </c>
    </row>
    <row r="1297">
      <c r="A1297" s="6" t="s">
        <v>5519</v>
      </c>
      <c r="B1297" s="6" t="s">
        <v>5626</v>
      </c>
      <c r="C1297" s="6" t="s">
        <v>5627</v>
      </c>
      <c r="D1297" s="7" t="s">
        <v>5628</v>
      </c>
      <c r="E1297" s="8" t="s">
        <v>5629</v>
      </c>
      <c r="F1297" s="9" t="s">
        <v>5630</v>
      </c>
      <c r="G1297" s="10">
        <v>45925.0</v>
      </c>
      <c r="H1297" s="11" t="s">
        <v>20</v>
      </c>
      <c r="I1297" s="11" t="s">
        <v>20</v>
      </c>
      <c r="J1297" s="11" t="s">
        <v>20</v>
      </c>
      <c r="M1297" s="11" t="s">
        <v>21</v>
      </c>
    </row>
    <row r="1298">
      <c r="A1298" s="6" t="s">
        <v>5519</v>
      </c>
      <c r="B1298" s="6" t="s">
        <v>5631</v>
      </c>
      <c r="C1298" s="6" t="s">
        <v>5632</v>
      </c>
      <c r="D1298" s="7" t="s">
        <v>5633</v>
      </c>
      <c r="E1298" s="8" t="s">
        <v>5634</v>
      </c>
      <c r="F1298" s="9" t="s">
        <v>5635</v>
      </c>
      <c r="G1298" s="10">
        <v>45925.0</v>
      </c>
      <c r="H1298" s="11" t="s">
        <v>19</v>
      </c>
      <c r="I1298" s="11" t="s">
        <v>19</v>
      </c>
      <c r="J1298" s="11" t="s">
        <v>20</v>
      </c>
      <c r="K1298" s="11" t="s">
        <v>20</v>
      </c>
      <c r="L1298" s="11" t="s">
        <v>20</v>
      </c>
      <c r="M1298" s="11" t="s">
        <v>21</v>
      </c>
    </row>
    <row r="1299">
      <c r="A1299" s="6" t="s">
        <v>5636</v>
      </c>
      <c r="B1299" s="6" t="s">
        <v>5637</v>
      </c>
      <c r="C1299" s="6" t="s">
        <v>26</v>
      </c>
      <c r="D1299" s="7" t="s">
        <v>5638</v>
      </c>
      <c r="E1299" s="6" t="s">
        <v>26</v>
      </c>
      <c r="F1299" s="9" t="s">
        <v>5639</v>
      </c>
      <c r="G1299" s="10">
        <v>45927.0</v>
      </c>
      <c r="H1299" s="11" t="s">
        <v>20</v>
      </c>
      <c r="I1299" s="11" t="s">
        <v>20</v>
      </c>
      <c r="J1299" s="11" t="s">
        <v>19</v>
      </c>
      <c r="M1299" s="11" t="s">
        <v>21</v>
      </c>
    </row>
    <row r="1300">
      <c r="A1300" s="6" t="s">
        <v>5636</v>
      </c>
      <c r="B1300" s="6" t="s">
        <v>5640</v>
      </c>
      <c r="C1300" s="6" t="s">
        <v>5641</v>
      </c>
      <c r="D1300" s="7" t="s">
        <v>5642</v>
      </c>
      <c r="E1300" s="8" t="s">
        <v>5643</v>
      </c>
      <c r="F1300" s="9" t="s">
        <v>5644</v>
      </c>
      <c r="G1300" s="10">
        <v>45927.0</v>
      </c>
      <c r="H1300" s="11" t="s">
        <v>19</v>
      </c>
      <c r="I1300" s="11" t="s">
        <v>19</v>
      </c>
      <c r="J1300" s="11" t="s">
        <v>19</v>
      </c>
      <c r="K1300" s="11" t="s">
        <v>20</v>
      </c>
      <c r="L1300" s="11" t="s">
        <v>20</v>
      </c>
      <c r="M1300" s="11" t="s">
        <v>21</v>
      </c>
    </row>
    <row r="1301">
      <c r="A1301" s="6" t="s">
        <v>5636</v>
      </c>
      <c r="B1301" s="6" t="s">
        <v>123</v>
      </c>
      <c r="C1301" s="6" t="s">
        <v>5645</v>
      </c>
      <c r="D1301" s="7" t="s">
        <v>5646</v>
      </c>
      <c r="E1301" s="8" t="s">
        <v>5647</v>
      </c>
      <c r="F1301" s="9" t="s">
        <v>5648</v>
      </c>
      <c r="G1301" s="10">
        <v>45927.0</v>
      </c>
      <c r="H1301" s="11" t="s">
        <v>19</v>
      </c>
      <c r="I1301" s="11" t="s">
        <v>19</v>
      </c>
      <c r="J1301" s="11" t="s">
        <v>19</v>
      </c>
      <c r="K1301" s="11" t="s">
        <v>20</v>
      </c>
      <c r="L1301" s="11" t="s">
        <v>20</v>
      </c>
      <c r="M1301" s="11" t="s">
        <v>21</v>
      </c>
    </row>
    <row r="1302">
      <c r="A1302" s="6" t="s">
        <v>5636</v>
      </c>
      <c r="B1302" s="6" t="s">
        <v>5649</v>
      </c>
      <c r="C1302" s="6" t="s">
        <v>5650</v>
      </c>
      <c r="D1302" s="7" t="s">
        <v>5651</v>
      </c>
      <c r="E1302" s="8" t="s">
        <v>5652</v>
      </c>
      <c r="F1302" s="9" t="s">
        <v>5653</v>
      </c>
      <c r="G1302" s="10">
        <v>45927.0</v>
      </c>
      <c r="H1302" s="11" t="s">
        <v>20</v>
      </c>
      <c r="I1302" s="11" t="s">
        <v>20</v>
      </c>
      <c r="J1302" s="11" t="s">
        <v>20</v>
      </c>
      <c r="M1302" s="11" t="s">
        <v>21</v>
      </c>
    </row>
    <row r="1303">
      <c r="A1303" s="6" t="s">
        <v>5636</v>
      </c>
      <c r="B1303" s="6" t="s">
        <v>5654</v>
      </c>
      <c r="C1303" s="6" t="s">
        <v>5655</v>
      </c>
      <c r="D1303" s="7" t="s">
        <v>5656</v>
      </c>
      <c r="E1303" s="8" t="s">
        <v>5657</v>
      </c>
      <c r="F1303" s="9" t="s">
        <v>5658</v>
      </c>
      <c r="G1303" s="10">
        <v>45927.0</v>
      </c>
      <c r="H1303" s="11" t="s">
        <v>19</v>
      </c>
      <c r="I1303" s="11" t="s">
        <v>20</v>
      </c>
      <c r="J1303" s="11" t="s">
        <v>19</v>
      </c>
      <c r="K1303" s="11" t="s">
        <v>20</v>
      </c>
      <c r="M1303" s="11" t="s">
        <v>21</v>
      </c>
    </row>
    <row r="1304">
      <c r="A1304" s="6" t="s">
        <v>5636</v>
      </c>
      <c r="B1304" s="6" t="s">
        <v>5659</v>
      </c>
      <c r="C1304" s="6" t="s">
        <v>5660</v>
      </c>
      <c r="D1304" s="7" t="s">
        <v>5661</v>
      </c>
      <c r="E1304" s="8" t="s">
        <v>5662</v>
      </c>
      <c r="F1304" s="9" t="s">
        <v>5663</v>
      </c>
      <c r="G1304" s="10">
        <v>45927.0</v>
      </c>
      <c r="H1304" s="11" t="s">
        <v>19</v>
      </c>
      <c r="I1304" s="11" t="s">
        <v>19</v>
      </c>
      <c r="J1304" s="11" t="s">
        <v>19</v>
      </c>
      <c r="K1304" s="11" t="s">
        <v>20</v>
      </c>
      <c r="L1304" s="11" t="s">
        <v>20</v>
      </c>
      <c r="M1304" s="11" t="s">
        <v>21</v>
      </c>
    </row>
    <row r="1305">
      <c r="A1305" s="6" t="s">
        <v>5636</v>
      </c>
      <c r="B1305" s="6" t="s">
        <v>5664</v>
      </c>
      <c r="C1305" s="6" t="s">
        <v>5665</v>
      </c>
      <c r="D1305" s="7" t="s">
        <v>5666</v>
      </c>
      <c r="E1305" s="8" t="s">
        <v>5667</v>
      </c>
      <c r="F1305" s="9" t="s">
        <v>3290</v>
      </c>
      <c r="G1305" s="10">
        <v>45927.0</v>
      </c>
      <c r="H1305" s="11" t="s">
        <v>19</v>
      </c>
      <c r="I1305" s="11" t="s">
        <v>19</v>
      </c>
      <c r="J1305" s="11" t="s">
        <v>19</v>
      </c>
      <c r="K1305" s="11" t="s">
        <v>20</v>
      </c>
      <c r="L1305" s="11" t="s">
        <v>20</v>
      </c>
      <c r="M1305" s="11" t="s">
        <v>21</v>
      </c>
    </row>
    <row r="1306">
      <c r="A1306" s="6" t="s">
        <v>5636</v>
      </c>
      <c r="B1306" s="6" t="s">
        <v>5668</v>
      </c>
      <c r="C1306" s="6" t="s">
        <v>5669</v>
      </c>
      <c r="D1306" s="7" t="s">
        <v>5670</v>
      </c>
      <c r="E1306" s="8" t="s">
        <v>5671</v>
      </c>
      <c r="F1306" s="9" t="s">
        <v>5672</v>
      </c>
      <c r="G1306" s="10">
        <v>45927.0</v>
      </c>
      <c r="H1306" s="11" t="s">
        <v>20</v>
      </c>
      <c r="I1306" s="11" t="s">
        <v>20</v>
      </c>
      <c r="J1306" s="11" t="s">
        <v>20</v>
      </c>
      <c r="M1306" s="11" t="s">
        <v>21</v>
      </c>
    </row>
    <row r="1307">
      <c r="A1307" s="6" t="s">
        <v>5636</v>
      </c>
      <c r="B1307" s="6" t="s">
        <v>5673</v>
      </c>
      <c r="C1307" s="6" t="s">
        <v>26</v>
      </c>
      <c r="D1307" s="7" t="s">
        <v>5674</v>
      </c>
      <c r="E1307" s="8" t="s">
        <v>5675</v>
      </c>
      <c r="F1307" s="9" t="s">
        <v>5676</v>
      </c>
      <c r="G1307" s="10">
        <v>45927.0</v>
      </c>
      <c r="H1307" s="11" t="s">
        <v>20</v>
      </c>
      <c r="I1307" s="11" t="s">
        <v>20</v>
      </c>
      <c r="J1307" s="11" t="s">
        <v>19</v>
      </c>
      <c r="M1307" s="11" t="s">
        <v>21</v>
      </c>
    </row>
    <row r="1308">
      <c r="A1308" s="6" t="s">
        <v>5636</v>
      </c>
      <c r="B1308" s="6" t="s">
        <v>5677</v>
      </c>
      <c r="C1308" s="6" t="s">
        <v>5678</v>
      </c>
      <c r="D1308" s="7" t="s">
        <v>5679</v>
      </c>
      <c r="E1308" s="8" t="s">
        <v>5680</v>
      </c>
      <c r="F1308" s="9" t="s">
        <v>5681</v>
      </c>
      <c r="G1308" s="10">
        <v>45927.0</v>
      </c>
      <c r="H1308" s="11" t="s">
        <v>19</v>
      </c>
      <c r="I1308" s="11" t="s">
        <v>20</v>
      </c>
      <c r="J1308" s="11" t="s">
        <v>19</v>
      </c>
      <c r="K1308" s="11" t="s">
        <v>20</v>
      </c>
      <c r="M1308" s="11" t="s">
        <v>21</v>
      </c>
    </row>
    <row r="1309">
      <c r="A1309" s="6" t="s">
        <v>5636</v>
      </c>
      <c r="B1309" s="6" t="s">
        <v>5682</v>
      </c>
      <c r="C1309" s="6" t="s">
        <v>5683</v>
      </c>
      <c r="D1309" s="7" t="s">
        <v>5684</v>
      </c>
      <c r="E1309" s="8" t="s">
        <v>5685</v>
      </c>
      <c r="F1309" s="9" t="s">
        <v>5686</v>
      </c>
      <c r="G1309" s="10">
        <v>45927.0</v>
      </c>
      <c r="H1309" s="11" t="s">
        <v>20</v>
      </c>
      <c r="I1309" s="11" t="s">
        <v>20</v>
      </c>
      <c r="J1309" s="11" t="s">
        <v>19</v>
      </c>
      <c r="M1309" s="11" t="s">
        <v>21</v>
      </c>
    </row>
    <row r="1310">
      <c r="A1310" s="6" t="s">
        <v>5636</v>
      </c>
      <c r="B1310" s="6" t="s">
        <v>5687</v>
      </c>
      <c r="C1310" s="6" t="s">
        <v>5688</v>
      </c>
      <c r="D1310" s="7" t="s">
        <v>5689</v>
      </c>
      <c r="E1310" s="8" t="s">
        <v>5690</v>
      </c>
      <c r="F1310" s="9" t="s">
        <v>5691</v>
      </c>
      <c r="G1310" s="10">
        <v>45927.0</v>
      </c>
      <c r="H1310" s="11" t="s">
        <v>19</v>
      </c>
      <c r="I1310" s="11" t="s">
        <v>19</v>
      </c>
      <c r="J1310" s="11" t="s">
        <v>20</v>
      </c>
      <c r="K1310" s="11" t="s">
        <v>20</v>
      </c>
      <c r="L1310" s="11" t="s">
        <v>20</v>
      </c>
      <c r="M1310" s="11" t="s">
        <v>21</v>
      </c>
    </row>
    <row r="1311">
      <c r="A1311" s="6" t="s">
        <v>5636</v>
      </c>
      <c r="B1311" s="6" t="s">
        <v>5692</v>
      </c>
      <c r="C1311" s="6" t="s">
        <v>5693</v>
      </c>
      <c r="D1311" s="7" t="s">
        <v>5694</v>
      </c>
      <c r="E1311" s="8" t="s">
        <v>5695</v>
      </c>
      <c r="F1311" s="9" t="s">
        <v>5696</v>
      </c>
      <c r="G1311" s="10">
        <v>45927.0</v>
      </c>
      <c r="H1311" s="11" t="s">
        <v>20</v>
      </c>
      <c r="I1311" s="11" t="s">
        <v>20</v>
      </c>
      <c r="J1311" s="11" t="s">
        <v>20</v>
      </c>
      <c r="M1311" s="11" t="s">
        <v>21</v>
      </c>
    </row>
    <row r="1312">
      <c r="A1312" s="6" t="s">
        <v>5636</v>
      </c>
      <c r="B1312" s="6" t="s">
        <v>5697</v>
      </c>
      <c r="C1312" s="6" t="s">
        <v>5698</v>
      </c>
      <c r="D1312" s="7" t="s">
        <v>5699</v>
      </c>
      <c r="E1312" s="8" t="s">
        <v>5700</v>
      </c>
      <c r="F1312" s="9" t="s">
        <v>5701</v>
      </c>
      <c r="G1312" s="10">
        <v>45927.0</v>
      </c>
      <c r="H1312" s="11" t="s">
        <v>19</v>
      </c>
      <c r="I1312" s="11" t="s">
        <v>19</v>
      </c>
      <c r="J1312" s="11" t="s">
        <v>19</v>
      </c>
      <c r="K1312" s="11" t="s">
        <v>20</v>
      </c>
      <c r="L1312" s="11" t="s">
        <v>20</v>
      </c>
      <c r="M1312" s="11" t="s">
        <v>21</v>
      </c>
    </row>
    <row r="1313">
      <c r="A1313" s="6" t="s">
        <v>5636</v>
      </c>
      <c r="B1313" s="6" t="s">
        <v>5702</v>
      </c>
      <c r="C1313" s="6" t="s">
        <v>26</v>
      </c>
      <c r="D1313" s="7" t="s">
        <v>5703</v>
      </c>
      <c r="E1313" s="8" t="s">
        <v>5704</v>
      </c>
      <c r="F1313" s="9" t="s">
        <v>5705</v>
      </c>
      <c r="G1313" s="12" t="s">
        <v>80</v>
      </c>
      <c r="H1313" s="13"/>
      <c r="I1313" s="13"/>
      <c r="J1313" s="13"/>
      <c r="K1313" s="13"/>
      <c r="L1313" s="13"/>
      <c r="M1313" s="11" t="s">
        <v>823</v>
      </c>
    </row>
    <row r="1314">
      <c r="A1314" s="6" t="s">
        <v>5636</v>
      </c>
      <c r="B1314" s="6" t="s">
        <v>1195</v>
      </c>
      <c r="C1314" s="6" t="s">
        <v>5706</v>
      </c>
      <c r="D1314" s="7" t="s">
        <v>5707</v>
      </c>
      <c r="E1314" s="8" t="s">
        <v>5708</v>
      </c>
      <c r="F1314" s="9" t="s">
        <v>5709</v>
      </c>
      <c r="G1314" s="10">
        <v>45927.0</v>
      </c>
      <c r="H1314" s="11" t="s">
        <v>19</v>
      </c>
      <c r="I1314" s="11" t="s">
        <v>19</v>
      </c>
      <c r="J1314" s="11" t="s">
        <v>20</v>
      </c>
      <c r="K1314" s="11" t="s">
        <v>20</v>
      </c>
      <c r="L1314" s="11" t="s">
        <v>20</v>
      </c>
      <c r="M1314" s="11" t="s">
        <v>21</v>
      </c>
    </row>
    <row r="1315">
      <c r="A1315" s="6" t="s">
        <v>5710</v>
      </c>
      <c r="B1315" s="6" t="s">
        <v>5711</v>
      </c>
      <c r="C1315" s="6" t="s">
        <v>5712</v>
      </c>
      <c r="D1315" s="7" t="s">
        <v>5713</v>
      </c>
      <c r="E1315" s="8" t="s">
        <v>5714</v>
      </c>
      <c r="F1315" s="9" t="s">
        <v>5715</v>
      </c>
      <c r="G1315" s="10">
        <v>45927.0</v>
      </c>
      <c r="H1315" s="11" t="s">
        <v>19</v>
      </c>
      <c r="I1315" s="11" t="s">
        <v>20</v>
      </c>
      <c r="J1315" s="11" t="s">
        <v>20</v>
      </c>
      <c r="K1315" s="11" t="s">
        <v>20</v>
      </c>
      <c r="L1315" s="11" t="s">
        <v>20</v>
      </c>
      <c r="M1315" s="11" t="s">
        <v>21</v>
      </c>
    </row>
    <row r="1316">
      <c r="A1316" s="6" t="s">
        <v>5710</v>
      </c>
      <c r="B1316" s="6" t="s">
        <v>4636</v>
      </c>
      <c r="C1316" s="6" t="s">
        <v>5716</v>
      </c>
      <c r="D1316" s="7" t="s">
        <v>5717</v>
      </c>
      <c r="E1316" s="8" t="s">
        <v>5718</v>
      </c>
      <c r="F1316" s="9" t="s">
        <v>5719</v>
      </c>
      <c r="G1316" s="10">
        <v>45927.0</v>
      </c>
      <c r="H1316" s="11" t="s">
        <v>19</v>
      </c>
      <c r="I1316" s="11" t="s">
        <v>19</v>
      </c>
      <c r="J1316" s="11" t="s">
        <v>19</v>
      </c>
      <c r="K1316" s="11" t="s">
        <v>20</v>
      </c>
      <c r="L1316" s="11" t="s">
        <v>20</v>
      </c>
      <c r="M1316" s="11" t="s">
        <v>21</v>
      </c>
    </row>
    <row r="1317">
      <c r="A1317" s="6" t="s">
        <v>5710</v>
      </c>
      <c r="B1317" s="6" t="s">
        <v>5720</v>
      </c>
      <c r="C1317" s="6" t="s">
        <v>26</v>
      </c>
      <c r="D1317" s="7" t="s">
        <v>5721</v>
      </c>
      <c r="E1317" s="8" t="s">
        <v>5722</v>
      </c>
      <c r="F1317" s="9" t="s">
        <v>5723</v>
      </c>
      <c r="G1317" s="10">
        <v>45927.0</v>
      </c>
      <c r="H1317" s="11" t="s">
        <v>19</v>
      </c>
      <c r="I1317" s="11" t="s">
        <v>19</v>
      </c>
      <c r="J1317" s="11" t="s">
        <v>19</v>
      </c>
      <c r="K1317" s="11" t="s">
        <v>20</v>
      </c>
      <c r="L1317" s="11" t="s">
        <v>20</v>
      </c>
      <c r="M1317" s="11" t="s">
        <v>21</v>
      </c>
    </row>
    <row r="1318">
      <c r="A1318" s="6" t="s">
        <v>5710</v>
      </c>
      <c r="B1318" s="6" t="s">
        <v>5720</v>
      </c>
      <c r="C1318" s="6" t="s">
        <v>5724</v>
      </c>
      <c r="D1318" s="7" t="s">
        <v>5725</v>
      </c>
      <c r="E1318" s="8" t="s">
        <v>5726</v>
      </c>
      <c r="F1318" s="9" t="s">
        <v>5727</v>
      </c>
      <c r="G1318" s="10">
        <v>45927.0</v>
      </c>
      <c r="H1318" s="11" t="s">
        <v>19</v>
      </c>
      <c r="I1318" s="11" t="s">
        <v>19</v>
      </c>
      <c r="J1318" s="11" t="s">
        <v>19</v>
      </c>
      <c r="K1318" s="11" t="s">
        <v>20</v>
      </c>
      <c r="L1318" s="11" t="s">
        <v>20</v>
      </c>
      <c r="M1318" s="11" t="s">
        <v>21</v>
      </c>
    </row>
    <row r="1319">
      <c r="A1319" s="6" t="s">
        <v>5710</v>
      </c>
      <c r="B1319" s="6" t="s">
        <v>5728</v>
      </c>
      <c r="C1319" s="6" t="s">
        <v>5729</v>
      </c>
      <c r="D1319" s="7" t="s">
        <v>5730</v>
      </c>
      <c r="E1319" s="8" t="s">
        <v>5731</v>
      </c>
      <c r="F1319" s="9" t="s">
        <v>5732</v>
      </c>
      <c r="G1319" s="10">
        <v>45927.0</v>
      </c>
      <c r="H1319" s="11" t="s">
        <v>20</v>
      </c>
      <c r="I1319" s="11" t="s">
        <v>20</v>
      </c>
      <c r="J1319" s="11" t="s">
        <v>20</v>
      </c>
      <c r="M1319" s="11" t="s">
        <v>21</v>
      </c>
    </row>
    <row r="1320">
      <c r="A1320" s="6" t="s">
        <v>5710</v>
      </c>
      <c r="B1320" s="6" t="s">
        <v>5733</v>
      </c>
      <c r="C1320" s="6" t="s">
        <v>26</v>
      </c>
      <c r="D1320" s="7" t="s">
        <v>5734</v>
      </c>
      <c r="E1320" s="8" t="s">
        <v>5735</v>
      </c>
      <c r="F1320" s="9" t="s">
        <v>5736</v>
      </c>
      <c r="G1320" s="10">
        <v>45927.0</v>
      </c>
      <c r="H1320" s="11" t="s">
        <v>20</v>
      </c>
      <c r="I1320" s="11" t="s">
        <v>20</v>
      </c>
      <c r="J1320" s="11" t="s">
        <v>19</v>
      </c>
      <c r="K1320" s="11" t="s">
        <v>20</v>
      </c>
      <c r="L1320" s="11" t="s">
        <v>20</v>
      </c>
      <c r="M1320" s="11" t="s">
        <v>21</v>
      </c>
    </row>
    <row r="1321">
      <c r="A1321" s="6" t="s">
        <v>5710</v>
      </c>
      <c r="B1321" s="6" t="s">
        <v>5737</v>
      </c>
      <c r="C1321" s="6" t="s">
        <v>5738</v>
      </c>
      <c r="D1321" s="7" t="s">
        <v>5739</v>
      </c>
      <c r="E1321" s="8" t="s">
        <v>5740</v>
      </c>
      <c r="F1321" s="9" t="s">
        <v>5741</v>
      </c>
      <c r="G1321" s="10">
        <v>45927.0</v>
      </c>
      <c r="H1321" s="11" t="s">
        <v>19</v>
      </c>
      <c r="I1321" s="11" t="s">
        <v>19</v>
      </c>
      <c r="J1321" s="11" t="s">
        <v>19</v>
      </c>
      <c r="K1321" s="11" t="s">
        <v>20</v>
      </c>
      <c r="L1321" s="11" t="s">
        <v>20</v>
      </c>
      <c r="M1321" s="11" t="s">
        <v>21</v>
      </c>
    </row>
    <row r="1322">
      <c r="A1322" s="6" t="s">
        <v>5710</v>
      </c>
      <c r="B1322" s="6" t="s">
        <v>5742</v>
      </c>
      <c r="C1322" s="6" t="s">
        <v>5743</v>
      </c>
      <c r="D1322" s="7" t="s">
        <v>5744</v>
      </c>
      <c r="E1322" s="8" t="s">
        <v>5745</v>
      </c>
      <c r="F1322" s="9" t="s">
        <v>5746</v>
      </c>
      <c r="G1322" s="10">
        <v>45927.0</v>
      </c>
      <c r="H1322" s="11" t="s">
        <v>19</v>
      </c>
      <c r="I1322" s="11" t="s">
        <v>20</v>
      </c>
      <c r="J1322" s="11" t="s">
        <v>20</v>
      </c>
      <c r="M1322" s="11" t="s">
        <v>21</v>
      </c>
    </row>
    <row r="1323">
      <c r="A1323" s="6" t="s">
        <v>5710</v>
      </c>
      <c r="B1323" s="6" t="s">
        <v>5747</v>
      </c>
      <c r="C1323" s="6" t="s">
        <v>5748</v>
      </c>
      <c r="D1323" s="7" t="s">
        <v>5749</v>
      </c>
      <c r="E1323" s="8" t="s">
        <v>5750</v>
      </c>
      <c r="F1323" s="9" t="s">
        <v>5751</v>
      </c>
      <c r="G1323" s="10">
        <v>45927.0</v>
      </c>
      <c r="H1323" s="11" t="s">
        <v>20</v>
      </c>
      <c r="I1323" s="11" t="s">
        <v>20</v>
      </c>
      <c r="J1323" s="11" t="s">
        <v>20</v>
      </c>
      <c r="M1323" s="11" t="s">
        <v>21</v>
      </c>
    </row>
    <row r="1324">
      <c r="A1324" s="6" t="s">
        <v>5710</v>
      </c>
      <c r="B1324" s="6" t="s">
        <v>3586</v>
      </c>
      <c r="C1324" s="6" t="s">
        <v>5752</v>
      </c>
      <c r="D1324" s="7" t="s">
        <v>5753</v>
      </c>
      <c r="E1324" s="8" t="s">
        <v>5754</v>
      </c>
      <c r="F1324" s="9" t="s">
        <v>5755</v>
      </c>
      <c r="G1324" s="10">
        <v>45927.0</v>
      </c>
      <c r="H1324" s="11" t="s">
        <v>19</v>
      </c>
      <c r="I1324" s="11" t="s">
        <v>19</v>
      </c>
      <c r="J1324" s="11" t="s">
        <v>19</v>
      </c>
      <c r="K1324" s="11" t="s">
        <v>20</v>
      </c>
      <c r="L1324" s="11" t="s">
        <v>20</v>
      </c>
      <c r="M1324" s="11" t="s">
        <v>21</v>
      </c>
    </row>
    <row r="1325">
      <c r="A1325" s="6" t="s">
        <v>5710</v>
      </c>
      <c r="B1325" s="6" t="s">
        <v>32</v>
      </c>
      <c r="C1325" s="6" t="s">
        <v>5756</v>
      </c>
      <c r="D1325" s="7" t="s">
        <v>5757</v>
      </c>
      <c r="E1325" s="8" t="s">
        <v>5758</v>
      </c>
      <c r="F1325" s="9" t="s">
        <v>5759</v>
      </c>
      <c r="G1325" s="10">
        <v>45927.0</v>
      </c>
      <c r="H1325" s="11" t="s">
        <v>19</v>
      </c>
      <c r="I1325" s="11" t="s">
        <v>19</v>
      </c>
      <c r="J1325" s="11" t="s">
        <v>19</v>
      </c>
      <c r="K1325" s="11" t="s">
        <v>20</v>
      </c>
      <c r="L1325" s="11" t="s">
        <v>20</v>
      </c>
      <c r="M1325" s="11" t="s">
        <v>21</v>
      </c>
    </row>
    <row r="1326">
      <c r="A1326" s="6" t="s">
        <v>5710</v>
      </c>
      <c r="B1326" s="6" t="s">
        <v>32</v>
      </c>
      <c r="C1326" s="6" t="s">
        <v>5760</v>
      </c>
      <c r="D1326" s="7" t="s">
        <v>5761</v>
      </c>
      <c r="E1326" s="8" t="s">
        <v>5762</v>
      </c>
      <c r="F1326" s="9" t="s">
        <v>5763</v>
      </c>
      <c r="G1326" s="10">
        <v>45927.0</v>
      </c>
      <c r="H1326" s="11" t="s">
        <v>19</v>
      </c>
      <c r="I1326" s="11" t="s">
        <v>19</v>
      </c>
      <c r="J1326" s="11" t="s">
        <v>20</v>
      </c>
      <c r="K1326" s="11" t="s">
        <v>20</v>
      </c>
      <c r="L1326" s="11" t="s">
        <v>20</v>
      </c>
      <c r="M1326" s="11" t="s">
        <v>21</v>
      </c>
    </row>
    <row r="1327">
      <c r="A1327" s="6" t="s">
        <v>5710</v>
      </c>
      <c r="B1327" s="6" t="s">
        <v>5764</v>
      </c>
      <c r="C1327" s="6" t="s">
        <v>5765</v>
      </c>
      <c r="D1327" s="7" t="s">
        <v>5766</v>
      </c>
      <c r="E1327" s="8" t="s">
        <v>5767</v>
      </c>
      <c r="F1327" s="9" t="s">
        <v>5768</v>
      </c>
      <c r="G1327" s="10">
        <v>45927.0</v>
      </c>
      <c r="H1327" s="11" t="s">
        <v>19</v>
      </c>
      <c r="I1327" s="11" t="s">
        <v>20</v>
      </c>
      <c r="J1327" s="11" t="s">
        <v>19</v>
      </c>
      <c r="M1327" s="11" t="s">
        <v>21</v>
      </c>
    </row>
    <row r="1328">
      <c r="A1328" s="6" t="s">
        <v>5710</v>
      </c>
      <c r="B1328" s="6" t="s">
        <v>5769</v>
      </c>
      <c r="C1328" s="6" t="s">
        <v>5770</v>
      </c>
      <c r="D1328" s="9" t="s">
        <v>26</v>
      </c>
      <c r="E1328" s="8" t="s">
        <v>5771</v>
      </c>
      <c r="F1328" s="9" t="s">
        <v>5772</v>
      </c>
      <c r="G1328" s="12" t="s">
        <v>80</v>
      </c>
      <c r="H1328" s="13"/>
      <c r="I1328" s="13"/>
      <c r="J1328" s="13"/>
      <c r="K1328" s="13"/>
      <c r="L1328" s="13"/>
      <c r="M1328" s="11" t="s">
        <v>231</v>
      </c>
    </row>
    <row r="1329">
      <c r="A1329" s="6" t="s">
        <v>5710</v>
      </c>
      <c r="B1329" s="6" t="s">
        <v>5773</v>
      </c>
      <c r="C1329" s="6" t="s">
        <v>5774</v>
      </c>
      <c r="D1329" s="7" t="s">
        <v>5775</v>
      </c>
      <c r="E1329" s="8" t="s">
        <v>5776</v>
      </c>
      <c r="F1329" s="9" t="s">
        <v>5777</v>
      </c>
      <c r="G1329" s="10">
        <v>45927.0</v>
      </c>
      <c r="H1329" s="11" t="s">
        <v>19</v>
      </c>
      <c r="I1329" s="11" t="s">
        <v>19</v>
      </c>
      <c r="J1329" s="11" t="s">
        <v>19</v>
      </c>
      <c r="K1329" s="11" t="s">
        <v>20</v>
      </c>
      <c r="L1329" s="11" t="s">
        <v>20</v>
      </c>
      <c r="M1329" s="11" t="s">
        <v>21</v>
      </c>
    </row>
    <row r="1330">
      <c r="A1330" s="6" t="s">
        <v>5710</v>
      </c>
      <c r="B1330" s="6" t="s">
        <v>5773</v>
      </c>
      <c r="C1330" s="6" t="s">
        <v>5778</v>
      </c>
      <c r="D1330" s="7" t="s">
        <v>5779</v>
      </c>
      <c r="E1330" s="8" t="s">
        <v>5780</v>
      </c>
      <c r="F1330" s="9" t="s">
        <v>5781</v>
      </c>
      <c r="G1330" s="10">
        <v>45924.0</v>
      </c>
      <c r="H1330" s="11" t="s">
        <v>19</v>
      </c>
      <c r="I1330" s="11" t="s">
        <v>20</v>
      </c>
      <c r="J1330" s="11" t="s">
        <v>19</v>
      </c>
      <c r="K1330" s="11" t="s">
        <v>20</v>
      </c>
      <c r="L1330" s="11" t="s">
        <v>20</v>
      </c>
      <c r="M1330" s="11" t="s">
        <v>21</v>
      </c>
    </row>
    <row r="1331">
      <c r="A1331" s="6" t="s">
        <v>5710</v>
      </c>
      <c r="B1331" s="6" t="s">
        <v>1390</v>
      </c>
      <c r="C1331" s="6" t="s">
        <v>5782</v>
      </c>
      <c r="D1331" s="7" t="s">
        <v>5783</v>
      </c>
      <c r="E1331" s="8" t="s">
        <v>5784</v>
      </c>
      <c r="F1331" s="9" t="s">
        <v>5785</v>
      </c>
      <c r="G1331" s="10">
        <v>45927.0</v>
      </c>
      <c r="H1331" s="11" t="s">
        <v>19</v>
      </c>
      <c r="I1331" s="11" t="s">
        <v>19</v>
      </c>
      <c r="J1331" s="11" t="s">
        <v>19</v>
      </c>
      <c r="K1331" s="11" t="s">
        <v>20</v>
      </c>
      <c r="L1331" s="11" t="s">
        <v>20</v>
      </c>
      <c r="M1331" s="11" t="s">
        <v>21</v>
      </c>
    </row>
    <row r="1332">
      <c r="A1332" s="6" t="s">
        <v>5710</v>
      </c>
      <c r="B1332" s="6" t="s">
        <v>1390</v>
      </c>
      <c r="C1332" s="6" t="s">
        <v>5786</v>
      </c>
      <c r="D1332" s="7" t="s">
        <v>5787</v>
      </c>
      <c r="E1332" s="8" t="s">
        <v>5788</v>
      </c>
      <c r="F1332" s="9" t="s">
        <v>5789</v>
      </c>
      <c r="G1332" s="10">
        <v>45927.0</v>
      </c>
      <c r="H1332" s="11" t="s">
        <v>19</v>
      </c>
      <c r="I1332" s="11" t="s">
        <v>19</v>
      </c>
      <c r="J1332" s="11" t="s">
        <v>20</v>
      </c>
      <c r="K1332" s="11" t="s">
        <v>20</v>
      </c>
      <c r="L1332" s="11" t="s">
        <v>20</v>
      </c>
      <c r="M1332" s="11" t="s">
        <v>21</v>
      </c>
    </row>
    <row r="1333">
      <c r="A1333" s="6" t="s">
        <v>5710</v>
      </c>
      <c r="B1333" s="6" t="s">
        <v>3082</v>
      </c>
      <c r="C1333" s="6" t="s">
        <v>5790</v>
      </c>
      <c r="D1333" s="7" t="s">
        <v>5791</v>
      </c>
      <c r="E1333" s="8" t="s">
        <v>5792</v>
      </c>
      <c r="F1333" s="9" t="s">
        <v>5793</v>
      </c>
      <c r="G1333" s="10">
        <v>45927.0</v>
      </c>
      <c r="H1333" s="11" t="s">
        <v>19</v>
      </c>
      <c r="I1333" s="11" t="s">
        <v>20</v>
      </c>
      <c r="J1333" s="11" t="s">
        <v>19</v>
      </c>
      <c r="M1333" s="11" t="s">
        <v>21</v>
      </c>
    </row>
    <row r="1334">
      <c r="A1334" s="6" t="s">
        <v>5710</v>
      </c>
      <c r="B1334" s="6" t="s">
        <v>51</v>
      </c>
      <c r="C1334" s="6" t="s">
        <v>5794</v>
      </c>
      <c r="D1334" s="7" t="s">
        <v>5795</v>
      </c>
      <c r="E1334" s="8" t="s">
        <v>5796</v>
      </c>
      <c r="F1334" s="9" t="s">
        <v>5797</v>
      </c>
      <c r="G1334" s="10">
        <v>45927.0</v>
      </c>
      <c r="H1334" s="11" t="s">
        <v>19</v>
      </c>
      <c r="I1334" s="11" t="s">
        <v>19</v>
      </c>
      <c r="J1334" s="11" t="s">
        <v>19</v>
      </c>
      <c r="K1334" s="11" t="s">
        <v>20</v>
      </c>
      <c r="L1334" s="11" t="s">
        <v>20</v>
      </c>
      <c r="M1334" s="11" t="s">
        <v>21</v>
      </c>
    </row>
    <row r="1335">
      <c r="A1335" s="6" t="s">
        <v>5710</v>
      </c>
      <c r="B1335" s="6" t="s">
        <v>5798</v>
      </c>
      <c r="C1335" s="6" t="s">
        <v>26</v>
      </c>
      <c r="D1335" s="7" t="s">
        <v>5799</v>
      </c>
      <c r="E1335" s="8" t="s">
        <v>5800</v>
      </c>
      <c r="F1335" s="9" t="s">
        <v>5801</v>
      </c>
      <c r="G1335" s="10">
        <v>45927.0</v>
      </c>
      <c r="H1335" s="11" t="s">
        <v>19</v>
      </c>
      <c r="I1335" s="11" t="s">
        <v>19</v>
      </c>
      <c r="J1335" s="11" t="s">
        <v>19</v>
      </c>
      <c r="K1335" s="11" t="s">
        <v>20</v>
      </c>
      <c r="L1335" s="11" t="s">
        <v>20</v>
      </c>
      <c r="M1335" s="11" t="s">
        <v>21</v>
      </c>
    </row>
    <row r="1336">
      <c r="A1336" s="6" t="s">
        <v>5710</v>
      </c>
      <c r="B1336" s="6" t="s">
        <v>237</v>
      </c>
      <c r="C1336" s="6">
        <v>4.254541247E9</v>
      </c>
      <c r="D1336" s="7" t="s">
        <v>5802</v>
      </c>
      <c r="E1336" s="8" t="s">
        <v>5803</v>
      </c>
      <c r="F1336" s="9" t="s">
        <v>5804</v>
      </c>
      <c r="G1336" s="10">
        <v>45927.0</v>
      </c>
      <c r="H1336" s="11" t="s">
        <v>19</v>
      </c>
      <c r="I1336" s="11" t="s">
        <v>19</v>
      </c>
      <c r="J1336" s="11" t="s">
        <v>20</v>
      </c>
      <c r="K1336" s="11" t="s">
        <v>20</v>
      </c>
      <c r="L1336" s="11" t="s">
        <v>20</v>
      </c>
      <c r="M1336" s="11" t="s">
        <v>21</v>
      </c>
    </row>
    <row r="1337">
      <c r="A1337" s="6" t="s">
        <v>5710</v>
      </c>
      <c r="B1337" s="6" t="s">
        <v>765</v>
      </c>
      <c r="C1337" s="6" t="s">
        <v>26</v>
      </c>
      <c r="D1337" s="7" t="s">
        <v>5805</v>
      </c>
      <c r="E1337" s="6" t="s">
        <v>26</v>
      </c>
      <c r="F1337" s="9" t="s">
        <v>5806</v>
      </c>
      <c r="G1337" s="10">
        <v>45927.0</v>
      </c>
      <c r="H1337" s="11" t="s">
        <v>19</v>
      </c>
      <c r="I1337" s="11" t="s">
        <v>20</v>
      </c>
      <c r="J1337" s="11" t="s">
        <v>20</v>
      </c>
      <c r="M1337" s="11" t="s">
        <v>21</v>
      </c>
    </row>
    <row r="1338">
      <c r="A1338" s="6" t="s">
        <v>5710</v>
      </c>
      <c r="B1338" s="6" t="s">
        <v>5807</v>
      </c>
      <c r="C1338" s="6" t="s">
        <v>5808</v>
      </c>
      <c r="D1338" s="7" t="s">
        <v>5809</v>
      </c>
      <c r="E1338" s="8" t="s">
        <v>5810</v>
      </c>
      <c r="F1338" s="9" t="s">
        <v>5811</v>
      </c>
      <c r="G1338" s="10">
        <v>45927.0</v>
      </c>
      <c r="H1338" s="11" t="s">
        <v>19</v>
      </c>
      <c r="I1338" s="11" t="s">
        <v>19</v>
      </c>
      <c r="J1338" s="11" t="s">
        <v>20</v>
      </c>
      <c r="K1338" s="11" t="s">
        <v>20</v>
      </c>
      <c r="L1338" s="11" t="s">
        <v>20</v>
      </c>
      <c r="M1338" s="11" t="s">
        <v>21</v>
      </c>
    </row>
    <row r="1339">
      <c r="A1339" s="6" t="s">
        <v>5710</v>
      </c>
      <c r="B1339" s="6" t="s">
        <v>5812</v>
      </c>
      <c r="C1339" s="6" t="s">
        <v>5813</v>
      </c>
      <c r="D1339" s="7" t="s">
        <v>5814</v>
      </c>
      <c r="E1339" s="8" t="s">
        <v>5815</v>
      </c>
      <c r="F1339" s="9" t="s">
        <v>5816</v>
      </c>
      <c r="G1339" s="10">
        <v>45927.0</v>
      </c>
      <c r="H1339" s="11" t="s">
        <v>19</v>
      </c>
      <c r="I1339" s="11" t="s">
        <v>19</v>
      </c>
      <c r="J1339" s="11" t="s">
        <v>19</v>
      </c>
      <c r="K1339" s="11" t="s">
        <v>20</v>
      </c>
      <c r="L1339" s="11" t="s">
        <v>20</v>
      </c>
      <c r="M1339" s="11" t="s">
        <v>21</v>
      </c>
    </row>
    <row r="1340">
      <c r="A1340" s="6" t="s">
        <v>5710</v>
      </c>
      <c r="B1340" s="6" t="s">
        <v>429</v>
      </c>
      <c r="C1340" s="6" t="s">
        <v>5817</v>
      </c>
      <c r="D1340" s="7" t="s">
        <v>5818</v>
      </c>
      <c r="E1340" s="8" t="s">
        <v>5819</v>
      </c>
      <c r="F1340" s="9" t="s">
        <v>5820</v>
      </c>
      <c r="G1340" s="10">
        <v>45927.0</v>
      </c>
      <c r="H1340" s="11" t="s">
        <v>20</v>
      </c>
      <c r="I1340" s="11" t="s">
        <v>20</v>
      </c>
      <c r="J1340" s="11" t="s">
        <v>20</v>
      </c>
      <c r="M1340" s="11" t="s">
        <v>21</v>
      </c>
    </row>
    <row r="1341">
      <c r="A1341" s="6" t="s">
        <v>5710</v>
      </c>
      <c r="B1341" s="6" t="s">
        <v>5821</v>
      </c>
      <c r="C1341" s="6" t="s">
        <v>26</v>
      </c>
      <c r="D1341" s="7" t="s">
        <v>5822</v>
      </c>
      <c r="E1341" s="8" t="s">
        <v>5823</v>
      </c>
      <c r="F1341" s="9" t="s">
        <v>5824</v>
      </c>
      <c r="G1341" s="10">
        <v>45927.0</v>
      </c>
      <c r="H1341" s="11" t="s">
        <v>19</v>
      </c>
      <c r="I1341" s="11" t="s">
        <v>19</v>
      </c>
      <c r="J1341" s="11" t="s">
        <v>19</v>
      </c>
      <c r="K1341" s="11" t="s">
        <v>20</v>
      </c>
      <c r="L1341" s="11" t="s">
        <v>20</v>
      </c>
      <c r="M1341" s="11" t="s">
        <v>21</v>
      </c>
    </row>
    <row r="1342">
      <c r="A1342" s="6" t="s">
        <v>5710</v>
      </c>
      <c r="B1342" s="6" t="s">
        <v>439</v>
      </c>
      <c r="C1342" s="6" t="s">
        <v>5825</v>
      </c>
      <c r="D1342" s="7" t="s">
        <v>5826</v>
      </c>
      <c r="E1342" s="8" t="s">
        <v>5827</v>
      </c>
      <c r="F1342" s="9" t="s">
        <v>5828</v>
      </c>
      <c r="G1342" s="10">
        <v>45927.0</v>
      </c>
      <c r="H1342" s="11" t="s">
        <v>19</v>
      </c>
      <c r="I1342" s="11" t="s">
        <v>19</v>
      </c>
      <c r="J1342" s="11" t="s">
        <v>19</v>
      </c>
      <c r="K1342" s="11" t="s">
        <v>20</v>
      </c>
      <c r="L1342" s="11" t="s">
        <v>20</v>
      </c>
      <c r="M1342" s="11" t="s">
        <v>21</v>
      </c>
    </row>
    <row r="1343">
      <c r="A1343" s="6" t="s">
        <v>5710</v>
      </c>
      <c r="B1343" s="6" t="s">
        <v>5829</v>
      </c>
      <c r="C1343" s="6" t="s">
        <v>5830</v>
      </c>
      <c r="D1343" s="7" t="s">
        <v>5831</v>
      </c>
      <c r="E1343" s="8" t="s">
        <v>5832</v>
      </c>
      <c r="F1343" s="9" t="s">
        <v>5833</v>
      </c>
      <c r="G1343" s="10">
        <v>45927.0</v>
      </c>
      <c r="H1343" s="11" t="s">
        <v>19</v>
      </c>
      <c r="I1343" s="11" t="s">
        <v>19</v>
      </c>
      <c r="J1343" s="11" t="s">
        <v>19</v>
      </c>
      <c r="K1343" s="11" t="s">
        <v>20</v>
      </c>
      <c r="L1343" s="11" t="s">
        <v>20</v>
      </c>
      <c r="M1343" s="11" t="s">
        <v>21</v>
      </c>
    </row>
    <row r="1344">
      <c r="A1344" s="6" t="s">
        <v>5710</v>
      </c>
      <c r="B1344" s="6" t="s">
        <v>5834</v>
      </c>
      <c r="C1344" s="6" t="s">
        <v>5835</v>
      </c>
      <c r="D1344" s="7" t="s">
        <v>5836</v>
      </c>
      <c r="E1344" s="8" t="s">
        <v>5837</v>
      </c>
      <c r="F1344" s="9" t="s">
        <v>5838</v>
      </c>
      <c r="G1344" s="10">
        <v>45927.0</v>
      </c>
      <c r="H1344" s="11" t="s">
        <v>19</v>
      </c>
      <c r="I1344" s="11" t="s">
        <v>19</v>
      </c>
      <c r="J1344" s="11" t="s">
        <v>20</v>
      </c>
      <c r="K1344" s="11" t="s">
        <v>20</v>
      </c>
      <c r="L1344" s="11" t="s">
        <v>20</v>
      </c>
      <c r="M1344" s="11" t="s">
        <v>21</v>
      </c>
    </row>
    <row r="1345">
      <c r="A1345" s="6" t="s">
        <v>5710</v>
      </c>
      <c r="B1345" s="6" t="s">
        <v>5839</v>
      </c>
      <c r="C1345" s="6" t="s">
        <v>5840</v>
      </c>
      <c r="D1345" s="7" t="s">
        <v>5841</v>
      </c>
      <c r="E1345" s="8" t="s">
        <v>5842</v>
      </c>
      <c r="F1345" s="9" t="s">
        <v>5843</v>
      </c>
      <c r="G1345" s="10">
        <v>45927.0</v>
      </c>
      <c r="H1345" s="11" t="s">
        <v>19</v>
      </c>
      <c r="I1345" s="11" t="s">
        <v>20</v>
      </c>
      <c r="J1345" s="11" t="s">
        <v>19</v>
      </c>
      <c r="K1345" s="11" t="s">
        <v>20</v>
      </c>
      <c r="L1345" s="11" t="s">
        <v>20</v>
      </c>
      <c r="M1345" s="11" t="s">
        <v>21</v>
      </c>
    </row>
    <row r="1346">
      <c r="A1346" s="6" t="s">
        <v>5710</v>
      </c>
      <c r="B1346" s="6" t="s">
        <v>266</v>
      </c>
      <c r="C1346" s="6">
        <v>1.4258021569E10</v>
      </c>
      <c r="D1346" s="7" t="s">
        <v>5844</v>
      </c>
      <c r="E1346" s="8" t="s">
        <v>5845</v>
      </c>
      <c r="F1346" s="9" t="s">
        <v>5846</v>
      </c>
      <c r="G1346" s="10">
        <v>45927.0</v>
      </c>
      <c r="H1346" s="11" t="s">
        <v>19</v>
      </c>
      <c r="I1346" s="11" t="s">
        <v>20</v>
      </c>
      <c r="J1346" s="11" t="s">
        <v>20</v>
      </c>
      <c r="K1346" s="11" t="s">
        <v>20</v>
      </c>
      <c r="M1346" s="11" t="s">
        <v>21</v>
      </c>
    </row>
    <row r="1347">
      <c r="A1347" s="6" t="s">
        <v>5710</v>
      </c>
      <c r="B1347" s="6" t="s">
        <v>5847</v>
      </c>
      <c r="C1347" s="6" t="s">
        <v>5848</v>
      </c>
      <c r="D1347" s="7" t="s">
        <v>5849</v>
      </c>
      <c r="E1347" s="8" t="s">
        <v>5850</v>
      </c>
      <c r="F1347" s="9" t="s">
        <v>5851</v>
      </c>
      <c r="G1347" s="10">
        <v>45927.0</v>
      </c>
      <c r="H1347" s="11" t="s">
        <v>19</v>
      </c>
      <c r="I1347" s="11" t="s">
        <v>20</v>
      </c>
      <c r="J1347" s="11" t="s">
        <v>20</v>
      </c>
      <c r="K1347" s="11" t="s">
        <v>20</v>
      </c>
      <c r="M1347" s="11" t="s">
        <v>21</v>
      </c>
    </row>
    <row r="1348">
      <c r="A1348" s="6" t="s">
        <v>5710</v>
      </c>
      <c r="B1348" s="6" t="s">
        <v>170</v>
      </c>
      <c r="C1348" s="6" t="s">
        <v>5852</v>
      </c>
      <c r="D1348" s="14" t="s">
        <v>5853</v>
      </c>
      <c r="E1348" s="8" t="s">
        <v>5854</v>
      </c>
      <c r="F1348" s="9" t="s">
        <v>5855</v>
      </c>
      <c r="G1348" s="10">
        <v>45927.0</v>
      </c>
      <c r="H1348" s="11" t="s">
        <v>20</v>
      </c>
      <c r="I1348" s="11" t="s">
        <v>20</v>
      </c>
      <c r="J1348" s="11" t="s">
        <v>20</v>
      </c>
      <c r="M1348" s="11" t="s">
        <v>21</v>
      </c>
    </row>
    <row r="1349">
      <c r="A1349" s="6" t="s">
        <v>5710</v>
      </c>
      <c r="B1349" s="6" t="s">
        <v>170</v>
      </c>
      <c r="C1349" s="6" t="s">
        <v>5856</v>
      </c>
      <c r="D1349" s="7" t="s">
        <v>5857</v>
      </c>
      <c r="E1349" s="8" t="s">
        <v>5858</v>
      </c>
      <c r="F1349" s="9" t="s">
        <v>26</v>
      </c>
      <c r="G1349" s="10">
        <v>45927.0</v>
      </c>
      <c r="H1349" s="11" t="s">
        <v>20</v>
      </c>
      <c r="I1349" s="11" t="s">
        <v>20</v>
      </c>
      <c r="J1349" s="11" t="s">
        <v>20</v>
      </c>
      <c r="M1349" s="11" t="s">
        <v>21</v>
      </c>
    </row>
    <row r="1350">
      <c r="A1350" s="6" t="s">
        <v>5859</v>
      </c>
      <c r="B1350" s="6" t="s">
        <v>5860</v>
      </c>
      <c r="C1350" s="6" t="s">
        <v>5861</v>
      </c>
      <c r="D1350" s="7" t="s">
        <v>5862</v>
      </c>
      <c r="E1350" s="8" t="s">
        <v>5863</v>
      </c>
      <c r="F1350" s="9" t="s">
        <v>5864</v>
      </c>
      <c r="G1350" s="10">
        <v>45927.0</v>
      </c>
      <c r="H1350" s="11" t="s">
        <v>19</v>
      </c>
      <c r="I1350" s="11" t="s">
        <v>20</v>
      </c>
      <c r="J1350" s="11" t="s">
        <v>20</v>
      </c>
      <c r="K1350" s="11" t="s">
        <v>20</v>
      </c>
      <c r="M1350" s="11" t="s">
        <v>21</v>
      </c>
    </row>
    <row r="1351">
      <c r="A1351" s="6" t="s">
        <v>5859</v>
      </c>
      <c r="B1351" s="6" t="s">
        <v>5865</v>
      </c>
      <c r="C1351" s="6" t="s">
        <v>5866</v>
      </c>
      <c r="D1351" s="7" t="s">
        <v>5867</v>
      </c>
      <c r="E1351" s="8" t="s">
        <v>5868</v>
      </c>
      <c r="F1351" s="9" t="s">
        <v>5869</v>
      </c>
      <c r="G1351" s="10">
        <v>45927.0</v>
      </c>
      <c r="H1351" s="11" t="s">
        <v>19</v>
      </c>
      <c r="I1351" s="11" t="s">
        <v>19</v>
      </c>
      <c r="J1351" s="11" t="s">
        <v>19</v>
      </c>
      <c r="K1351" s="11" t="s">
        <v>20</v>
      </c>
      <c r="L1351" s="11" t="s">
        <v>20</v>
      </c>
      <c r="M1351" s="11" t="s">
        <v>21</v>
      </c>
    </row>
    <row r="1352">
      <c r="A1352" s="6" t="s">
        <v>5859</v>
      </c>
      <c r="B1352" s="6" t="s">
        <v>5870</v>
      </c>
      <c r="C1352" s="6" t="s">
        <v>5871</v>
      </c>
      <c r="D1352" s="7" t="s">
        <v>5872</v>
      </c>
      <c r="E1352" s="8" t="s">
        <v>5873</v>
      </c>
      <c r="F1352" s="9" t="s">
        <v>5874</v>
      </c>
      <c r="G1352" s="10">
        <v>45927.0</v>
      </c>
      <c r="H1352" s="11" t="s">
        <v>19</v>
      </c>
      <c r="I1352" s="11" t="s">
        <v>20</v>
      </c>
      <c r="J1352" s="11" t="s">
        <v>19</v>
      </c>
      <c r="K1352" s="11" t="s">
        <v>20</v>
      </c>
      <c r="M1352" s="11" t="s">
        <v>21</v>
      </c>
    </row>
    <row r="1353">
      <c r="A1353" s="6" t="s">
        <v>5859</v>
      </c>
      <c r="B1353" s="6" t="s">
        <v>290</v>
      </c>
      <c r="C1353" s="6" t="s">
        <v>26</v>
      </c>
      <c r="D1353" s="7" t="s">
        <v>5875</v>
      </c>
      <c r="E1353" s="8" t="s">
        <v>5876</v>
      </c>
      <c r="F1353" s="9" t="s">
        <v>5877</v>
      </c>
      <c r="G1353" s="10">
        <v>45927.0</v>
      </c>
      <c r="H1353" s="11" t="s">
        <v>19</v>
      </c>
      <c r="I1353" s="11" t="s">
        <v>20</v>
      </c>
      <c r="J1353" s="11" t="s">
        <v>19</v>
      </c>
      <c r="K1353" s="11" t="s">
        <v>20</v>
      </c>
      <c r="M1353" s="11" t="s">
        <v>21</v>
      </c>
    </row>
    <row r="1354">
      <c r="A1354" s="6" t="s">
        <v>5859</v>
      </c>
      <c r="B1354" s="6" t="s">
        <v>616</v>
      </c>
      <c r="C1354" s="6" t="s">
        <v>5878</v>
      </c>
      <c r="D1354" s="7" t="s">
        <v>5879</v>
      </c>
      <c r="E1354" s="8" t="s">
        <v>5880</v>
      </c>
      <c r="F1354" s="9" t="s">
        <v>5881</v>
      </c>
      <c r="G1354" s="10">
        <v>45927.0</v>
      </c>
      <c r="H1354" s="11" t="s">
        <v>19</v>
      </c>
      <c r="I1354" s="11" t="s">
        <v>19</v>
      </c>
      <c r="J1354" s="11" t="s">
        <v>19</v>
      </c>
      <c r="K1354" s="11" t="s">
        <v>20</v>
      </c>
      <c r="L1354" s="11" t="s">
        <v>20</v>
      </c>
      <c r="M1354" s="11" t="s">
        <v>21</v>
      </c>
    </row>
    <row r="1355">
      <c r="A1355" s="6" t="s">
        <v>5859</v>
      </c>
      <c r="B1355" s="6" t="s">
        <v>1063</v>
      </c>
      <c r="C1355" s="6" t="s">
        <v>26</v>
      </c>
      <c r="D1355" s="7" t="s">
        <v>5882</v>
      </c>
      <c r="E1355" s="8" t="s">
        <v>5883</v>
      </c>
      <c r="F1355" s="9" t="s">
        <v>5884</v>
      </c>
      <c r="G1355" s="10">
        <v>45927.0</v>
      </c>
      <c r="H1355" s="11" t="s">
        <v>19</v>
      </c>
      <c r="I1355" s="11" t="s">
        <v>19</v>
      </c>
      <c r="J1355" s="11" t="s">
        <v>19</v>
      </c>
      <c r="K1355" s="11" t="s">
        <v>20</v>
      </c>
      <c r="L1355" s="11" t="s">
        <v>20</v>
      </c>
      <c r="M1355" s="11" t="s">
        <v>21</v>
      </c>
    </row>
    <row r="1356">
      <c r="A1356" s="6" t="s">
        <v>5859</v>
      </c>
      <c r="B1356" s="6" t="s">
        <v>1726</v>
      </c>
      <c r="C1356" s="6" t="s">
        <v>5885</v>
      </c>
      <c r="D1356" s="7" t="s">
        <v>5886</v>
      </c>
      <c r="E1356" s="8" t="s">
        <v>5887</v>
      </c>
      <c r="F1356" s="9" t="s">
        <v>5888</v>
      </c>
      <c r="G1356" s="10">
        <v>45927.0</v>
      </c>
      <c r="H1356" s="11" t="s">
        <v>19</v>
      </c>
      <c r="I1356" s="11" t="s">
        <v>20</v>
      </c>
      <c r="J1356" s="11" t="s">
        <v>19</v>
      </c>
      <c r="K1356" s="11" t="s">
        <v>20</v>
      </c>
      <c r="M1356" s="11" t="s">
        <v>21</v>
      </c>
    </row>
    <row r="1357">
      <c r="A1357" s="6" t="s">
        <v>5859</v>
      </c>
      <c r="B1357" s="6" t="s">
        <v>5532</v>
      </c>
      <c r="C1357" s="6" t="s">
        <v>5889</v>
      </c>
      <c r="D1357" s="7" t="s">
        <v>5890</v>
      </c>
      <c r="E1357" s="8" t="s">
        <v>5891</v>
      </c>
      <c r="F1357" s="9" t="s">
        <v>5892</v>
      </c>
      <c r="G1357" s="10">
        <v>45927.0</v>
      </c>
      <c r="H1357" s="11" t="s">
        <v>19</v>
      </c>
      <c r="I1357" s="11" t="s">
        <v>20</v>
      </c>
      <c r="J1357" s="11" t="s">
        <v>20</v>
      </c>
      <c r="K1357" s="11" t="s">
        <v>20</v>
      </c>
      <c r="M1357" s="11" t="s">
        <v>21</v>
      </c>
    </row>
    <row r="1358">
      <c r="A1358" s="6" t="s">
        <v>5859</v>
      </c>
      <c r="B1358" s="6" t="s">
        <v>5893</v>
      </c>
      <c r="C1358" s="6" t="s">
        <v>5894</v>
      </c>
      <c r="D1358" s="7" t="s">
        <v>5895</v>
      </c>
      <c r="E1358" s="8" t="s">
        <v>5896</v>
      </c>
      <c r="F1358" s="9" t="s">
        <v>26</v>
      </c>
      <c r="G1358" s="10">
        <v>45927.0</v>
      </c>
      <c r="H1358" s="11" t="s">
        <v>19</v>
      </c>
      <c r="I1358" s="11" t="s">
        <v>20</v>
      </c>
      <c r="J1358" s="11" t="s">
        <v>19</v>
      </c>
      <c r="K1358" s="11" t="s">
        <v>20</v>
      </c>
      <c r="M1358" s="11" t="s">
        <v>21</v>
      </c>
    </row>
    <row r="1359">
      <c r="A1359" s="6" t="s">
        <v>5859</v>
      </c>
      <c r="B1359" s="6" t="s">
        <v>1390</v>
      </c>
      <c r="C1359" s="6" t="s">
        <v>5897</v>
      </c>
      <c r="D1359" s="7" t="s">
        <v>5898</v>
      </c>
      <c r="E1359" s="8" t="s">
        <v>5899</v>
      </c>
      <c r="F1359" s="9" t="s">
        <v>5900</v>
      </c>
      <c r="G1359" s="10">
        <v>45927.0</v>
      </c>
      <c r="H1359" s="11" t="s">
        <v>19</v>
      </c>
      <c r="I1359" s="11" t="s">
        <v>19</v>
      </c>
      <c r="J1359" s="11" t="s">
        <v>19</v>
      </c>
      <c r="K1359" s="11" t="s">
        <v>20</v>
      </c>
      <c r="L1359" s="11" t="s">
        <v>20</v>
      </c>
      <c r="M1359" s="11" t="s">
        <v>21</v>
      </c>
    </row>
    <row r="1360">
      <c r="A1360" s="6" t="s">
        <v>5859</v>
      </c>
      <c r="B1360" s="6" t="s">
        <v>1107</v>
      </c>
      <c r="C1360" s="6" t="s">
        <v>5901</v>
      </c>
      <c r="D1360" s="7" t="s">
        <v>5902</v>
      </c>
      <c r="E1360" s="8" t="s">
        <v>5903</v>
      </c>
      <c r="F1360" s="9" t="s">
        <v>5904</v>
      </c>
      <c r="G1360" s="10">
        <v>45927.0</v>
      </c>
      <c r="H1360" s="11" t="s">
        <v>19</v>
      </c>
      <c r="I1360" s="11" t="s">
        <v>19</v>
      </c>
      <c r="J1360" s="11" t="s">
        <v>19</v>
      </c>
      <c r="K1360" s="11" t="s">
        <v>20</v>
      </c>
      <c r="L1360" s="11" t="s">
        <v>20</v>
      </c>
      <c r="M1360" s="11" t="s">
        <v>21</v>
      </c>
    </row>
    <row r="1361">
      <c r="A1361" s="6" t="s">
        <v>5859</v>
      </c>
      <c r="B1361" s="6" t="s">
        <v>51</v>
      </c>
      <c r="C1361" s="6" t="s">
        <v>5905</v>
      </c>
      <c r="D1361" s="7" t="s">
        <v>5906</v>
      </c>
      <c r="E1361" s="8" t="s">
        <v>5907</v>
      </c>
      <c r="F1361" s="9" t="s">
        <v>5908</v>
      </c>
      <c r="G1361" s="10">
        <v>45927.0</v>
      </c>
      <c r="H1361" s="11" t="s">
        <v>20</v>
      </c>
      <c r="I1361" s="11" t="s">
        <v>20</v>
      </c>
      <c r="J1361" s="11" t="s">
        <v>20</v>
      </c>
      <c r="M1361" s="11" t="s">
        <v>21</v>
      </c>
    </row>
    <row r="1362">
      <c r="A1362" s="6" t="s">
        <v>5859</v>
      </c>
      <c r="B1362" s="6" t="s">
        <v>2628</v>
      </c>
      <c r="C1362" s="6" t="s">
        <v>5909</v>
      </c>
      <c r="D1362" s="7" t="s">
        <v>5910</v>
      </c>
      <c r="E1362" s="6" t="s">
        <v>26</v>
      </c>
      <c r="F1362" s="9" t="s">
        <v>5911</v>
      </c>
      <c r="G1362" s="10">
        <v>45927.0</v>
      </c>
      <c r="H1362" s="11" t="s">
        <v>20</v>
      </c>
      <c r="I1362" s="11" t="s">
        <v>20</v>
      </c>
      <c r="J1362" s="11" t="s">
        <v>20</v>
      </c>
      <c r="M1362" s="11" t="s">
        <v>21</v>
      </c>
    </row>
    <row r="1363">
      <c r="A1363" s="6" t="s">
        <v>5859</v>
      </c>
      <c r="B1363" s="6" t="s">
        <v>371</v>
      </c>
      <c r="C1363" s="6" t="s">
        <v>5912</v>
      </c>
      <c r="D1363" s="7" t="s">
        <v>5913</v>
      </c>
      <c r="E1363" s="8" t="s">
        <v>5914</v>
      </c>
      <c r="F1363" s="9" t="s">
        <v>5915</v>
      </c>
      <c r="G1363" s="10">
        <v>45927.0</v>
      </c>
      <c r="H1363" s="11" t="s">
        <v>19</v>
      </c>
      <c r="I1363" s="11" t="s">
        <v>19</v>
      </c>
      <c r="J1363" s="11" t="s">
        <v>20</v>
      </c>
      <c r="K1363" s="11" t="s">
        <v>20</v>
      </c>
      <c r="L1363" s="11" t="s">
        <v>20</v>
      </c>
      <c r="M1363" s="11" t="s">
        <v>21</v>
      </c>
    </row>
    <row r="1364">
      <c r="A1364" s="6" t="s">
        <v>5859</v>
      </c>
      <c r="B1364" s="6" t="s">
        <v>5916</v>
      </c>
      <c r="C1364" s="6" t="s">
        <v>5917</v>
      </c>
      <c r="D1364" s="7" t="s">
        <v>5918</v>
      </c>
      <c r="E1364" s="8" t="s">
        <v>5919</v>
      </c>
      <c r="F1364" s="9" t="s">
        <v>5920</v>
      </c>
      <c r="G1364" s="10">
        <v>45927.0</v>
      </c>
      <c r="H1364" s="11" t="s">
        <v>19</v>
      </c>
      <c r="I1364" s="11" t="s">
        <v>19</v>
      </c>
      <c r="J1364" s="11" t="s">
        <v>19</v>
      </c>
      <c r="K1364" s="11" t="s">
        <v>20</v>
      </c>
      <c r="L1364" s="11" t="s">
        <v>20</v>
      </c>
      <c r="M1364" s="11" t="s">
        <v>21</v>
      </c>
    </row>
    <row r="1365">
      <c r="A1365" s="6" t="s">
        <v>5859</v>
      </c>
      <c r="B1365" s="6" t="s">
        <v>5921</v>
      </c>
      <c r="C1365" s="6" t="s">
        <v>5922</v>
      </c>
      <c r="D1365" s="7" t="s">
        <v>5923</v>
      </c>
      <c r="E1365" s="6" t="s">
        <v>26</v>
      </c>
      <c r="F1365" s="9" t="s">
        <v>5924</v>
      </c>
      <c r="G1365" s="12" t="s">
        <v>80</v>
      </c>
      <c r="H1365" s="13"/>
      <c r="I1365" s="13"/>
      <c r="J1365" s="13"/>
      <c r="K1365" s="13"/>
      <c r="L1365" s="13"/>
      <c r="M1365" s="11" t="s">
        <v>81</v>
      </c>
    </row>
    <row r="1366">
      <c r="A1366" s="6" t="s">
        <v>5859</v>
      </c>
      <c r="B1366" s="6" t="s">
        <v>2030</v>
      </c>
      <c r="C1366" s="6" t="s">
        <v>5925</v>
      </c>
      <c r="D1366" s="7" t="s">
        <v>5926</v>
      </c>
      <c r="E1366" s="8" t="s">
        <v>5927</v>
      </c>
      <c r="F1366" s="9" t="s">
        <v>5928</v>
      </c>
      <c r="G1366" s="10">
        <v>45927.0</v>
      </c>
      <c r="H1366" s="11" t="s">
        <v>19</v>
      </c>
      <c r="I1366" s="11" t="s">
        <v>19</v>
      </c>
      <c r="J1366" s="11" t="s">
        <v>19</v>
      </c>
      <c r="K1366" s="11" t="s">
        <v>20</v>
      </c>
      <c r="L1366" s="11" t="s">
        <v>20</v>
      </c>
      <c r="M1366" s="11" t="s">
        <v>21</v>
      </c>
    </row>
    <row r="1367">
      <c r="A1367" s="6" t="s">
        <v>5859</v>
      </c>
      <c r="B1367" s="6" t="s">
        <v>5929</v>
      </c>
      <c r="C1367" s="6" t="s">
        <v>5930</v>
      </c>
      <c r="D1367" s="7" t="s">
        <v>5931</v>
      </c>
      <c r="E1367" s="8" t="s">
        <v>5932</v>
      </c>
      <c r="F1367" s="9" t="s">
        <v>5933</v>
      </c>
      <c r="G1367" s="10">
        <v>45927.0</v>
      </c>
      <c r="H1367" s="11" t="s">
        <v>19</v>
      </c>
      <c r="I1367" s="11" t="s">
        <v>20</v>
      </c>
      <c r="J1367" s="11" t="s">
        <v>19</v>
      </c>
      <c r="K1367" s="11" t="s">
        <v>20</v>
      </c>
      <c r="M1367" s="11" t="s">
        <v>21</v>
      </c>
    </row>
    <row r="1368">
      <c r="A1368" s="6" t="s">
        <v>5859</v>
      </c>
      <c r="B1368" s="6" t="s">
        <v>5934</v>
      </c>
      <c r="C1368" s="6" t="s">
        <v>5935</v>
      </c>
      <c r="D1368" s="7" t="s">
        <v>5936</v>
      </c>
      <c r="E1368" s="8" t="s">
        <v>5937</v>
      </c>
      <c r="F1368" s="9" t="s">
        <v>5938</v>
      </c>
      <c r="G1368" s="10">
        <v>45927.0</v>
      </c>
      <c r="H1368" s="11" t="s">
        <v>19</v>
      </c>
      <c r="I1368" s="11" t="s">
        <v>19</v>
      </c>
      <c r="J1368" s="11" t="s">
        <v>19</v>
      </c>
      <c r="K1368" s="11" t="s">
        <v>20</v>
      </c>
      <c r="L1368" s="11" t="s">
        <v>20</v>
      </c>
      <c r="M1368" s="11" t="s">
        <v>21</v>
      </c>
    </row>
    <row r="1369">
      <c r="A1369" s="6" t="s">
        <v>5859</v>
      </c>
      <c r="B1369" s="6" t="s">
        <v>5939</v>
      </c>
      <c r="C1369" s="6" t="s">
        <v>5940</v>
      </c>
      <c r="D1369" s="7" t="s">
        <v>5941</v>
      </c>
      <c r="E1369" s="8" t="s">
        <v>5942</v>
      </c>
      <c r="F1369" s="9" t="s">
        <v>5943</v>
      </c>
      <c r="G1369" s="10">
        <v>45927.0</v>
      </c>
      <c r="H1369" s="11" t="s">
        <v>19</v>
      </c>
      <c r="I1369" s="11" t="s">
        <v>19</v>
      </c>
      <c r="J1369" s="11" t="s">
        <v>19</v>
      </c>
      <c r="K1369" s="11" t="s">
        <v>20</v>
      </c>
      <c r="L1369" s="11" t="s">
        <v>20</v>
      </c>
      <c r="M1369" s="11" t="s">
        <v>21</v>
      </c>
    </row>
    <row r="1370">
      <c r="A1370" s="6" t="s">
        <v>5859</v>
      </c>
      <c r="B1370" s="6" t="s">
        <v>5944</v>
      </c>
      <c r="C1370" s="6" t="s">
        <v>5945</v>
      </c>
      <c r="D1370" s="7" t="s">
        <v>5946</v>
      </c>
      <c r="E1370" s="8" t="s">
        <v>5947</v>
      </c>
      <c r="F1370" s="9" t="s">
        <v>5948</v>
      </c>
      <c r="G1370" s="10">
        <v>45927.0</v>
      </c>
      <c r="H1370" s="11" t="s">
        <v>19</v>
      </c>
      <c r="I1370" s="11" t="s">
        <v>19</v>
      </c>
      <c r="J1370" s="11" t="s">
        <v>20</v>
      </c>
      <c r="K1370" s="11" t="s">
        <v>20</v>
      </c>
      <c r="L1370" s="11" t="s">
        <v>20</v>
      </c>
      <c r="M1370" s="11" t="s">
        <v>21</v>
      </c>
    </row>
    <row r="1371">
      <c r="A1371" s="6" t="s">
        <v>5859</v>
      </c>
      <c r="B1371" s="6" t="s">
        <v>1909</v>
      </c>
      <c r="C1371" s="6" t="s">
        <v>5949</v>
      </c>
      <c r="D1371" s="7" t="s">
        <v>5950</v>
      </c>
      <c r="E1371" s="8" t="s">
        <v>5951</v>
      </c>
      <c r="F1371" s="9" t="s">
        <v>5952</v>
      </c>
      <c r="G1371" s="10">
        <v>45927.0</v>
      </c>
      <c r="H1371" s="11" t="s">
        <v>20</v>
      </c>
      <c r="I1371" s="11" t="s">
        <v>20</v>
      </c>
      <c r="J1371" s="11" t="s">
        <v>20</v>
      </c>
      <c r="M1371" s="11" t="s">
        <v>21</v>
      </c>
    </row>
    <row r="1372">
      <c r="A1372" s="6" t="s">
        <v>5859</v>
      </c>
      <c r="B1372" s="6" t="s">
        <v>961</v>
      </c>
      <c r="C1372" s="6" t="s">
        <v>5953</v>
      </c>
      <c r="D1372" s="7" t="s">
        <v>5954</v>
      </c>
      <c r="E1372" s="8" t="s">
        <v>5955</v>
      </c>
      <c r="F1372" s="9" t="s">
        <v>5956</v>
      </c>
      <c r="G1372" s="10">
        <v>45927.0</v>
      </c>
      <c r="H1372" s="11" t="s">
        <v>19</v>
      </c>
      <c r="I1372" s="11" t="s">
        <v>19</v>
      </c>
      <c r="J1372" s="11" t="s">
        <v>19</v>
      </c>
      <c r="K1372" s="11" t="s">
        <v>20</v>
      </c>
      <c r="L1372" s="11" t="s">
        <v>20</v>
      </c>
      <c r="M1372" s="11" t="s">
        <v>21</v>
      </c>
    </row>
    <row r="1373">
      <c r="A1373" s="6" t="s">
        <v>5859</v>
      </c>
      <c r="B1373" s="6" t="s">
        <v>5957</v>
      </c>
      <c r="C1373" s="6" t="s">
        <v>5958</v>
      </c>
      <c r="D1373" s="9" t="s">
        <v>26</v>
      </c>
      <c r="E1373" s="6" t="s">
        <v>26</v>
      </c>
      <c r="F1373" s="9" t="s">
        <v>5959</v>
      </c>
      <c r="G1373" s="12" t="s">
        <v>80</v>
      </c>
      <c r="H1373" s="13"/>
      <c r="I1373" s="13"/>
      <c r="J1373" s="13"/>
      <c r="K1373" s="13"/>
      <c r="L1373" s="13"/>
      <c r="M1373" s="11" t="s">
        <v>231</v>
      </c>
    </row>
    <row r="1374">
      <c r="A1374" s="6" t="s">
        <v>5859</v>
      </c>
      <c r="B1374" s="6" t="s">
        <v>5960</v>
      </c>
      <c r="C1374" s="6" t="s">
        <v>5961</v>
      </c>
      <c r="D1374" s="7" t="s">
        <v>5962</v>
      </c>
      <c r="E1374" s="8" t="s">
        <v>5963</v>
      </c>
      <c r="F1374" s="9" t="s">
        <v>5964</v>
      </c>
      <c r="G1374" s="10">
        <v>45927.0</v>
      </c>
      <c r="H1374" s="11" t="s">
        <v>19</v>
      </c>
      <c r="I1374" s="11" t="s">
        <v>19</v>
      </c>
      <c r="J1374" s="11" t="s">
        <v>19</v>
      </c>
      <c r="K1374" s="11" t="s">
        <v>20</v>
      </c>
      <c r="L1374" s="11" t="s">
        <v>20</v>
      </c>
      <c r="M1374" s="11" t="s">
        <v>21</v>
      </c>
    </row>
    <row r="1375">
      <c r="A1375" s="6" t="s">
        <v>5965</v>
      </c>
      <c r="B1375" s="6" t="s">
        <v>2656</v>
      </c>
      <c r="C1375" s="6" t="s">
        <v>5966</v>
      </c>
      <c r="D1375" s="7" t="s">
        <v>5967</v>
      </c>
      <c r="E1375" s="8" t="s">
        <v>5968</v>
      </c>
      <c r="F1375" s="9" t="s">
        <v>5969</v>
      </c>
      <c r="G1375" s="10">
        <v>45927.0</v>
      </c>
      <c r="H1375" s="11" t="s">
        <v>19</v>
      </c>
      <c r="I1375" s="11" t="s">
        <v>19</v>
      </c>
      <c r="J1375" s="11" t="s">
        <v>19</v>
      </c>
      <c r="K1375" s="11" t="s">
        <v>20</v>
      </c>
      <c r="L1375" s="11" t="s">
        <v>20</v>
      </c>
      <c r="M1375" s="11" t="s">
        <v>21</v>
      </c>
    </row>
    <row r="1376">
      <c r="A1376" s="6" t="s">
        <v>5965</v>
      </c>
      <c r="B1376" s="6" t="s">
        <v>5970</v>
      </c>
      <c r="C1376" s="6" t="s">
        <v>5971</v>
      </c>
      <c r="D1376" s="9" t="s">
        <v>26</v>
      </c>
      <c r="E1376" s="6" t="s">
        <v>26</v>
      </c>
      <c r="F1376" s="9" t="s">
        <v>5972</v>
      </c>
      <c r="G1376" s="12" t="s">
        <v>80</v>
      </c>
      <c r="H1376" s="13"/>
      <c r="I1376" s="13"/>
      <c r="J1376" s="13"/>
      <c r="K1376" s="13"/>
      <c r="L1376" s="13"/>
      <c r="M1376" s="11" t="s">
        <v>231</v>
      </c>
    </row>
    <row r="1377">
      <c r="A1377" s="6" t="s">
        <v>5965</v>
      </c>
      <c r="B1377" s="6" t="s">
        <v>1390</v>
      </c>
      <c r="C1377" s="6" t="s">
        <v>5973</v>
      </c>
      <c r="D1377" s="17" t="s">
        <v>5974</v>
      </c>
      <c r="E1377" s="8" t="s">
        <v>5975</v>
      </c>
      <c r="F1377" s="9" t="s">
        <v>5976</v>
      </c>
      <c r="G1377" s="12" t="s">
        <v>80</v>
      </c>
      <c r="H1377" s="13"/>
      <c r="I1377" s="13"/>
      <c r="J1377" s="13"/>
      <c r="K1377" s="13"/>
      <c r="L1377" s="13"/>
      <c r="M1377" s="11" t="s">
        <v>81</v>
      </c>
    </row>
    <row r="1378">
      <c r="A1378" s="6" t="s">
        <v>5965</v>
      </c>
      <c r="B1378" s="6" t="s">
        <v>1390</v>
      </c>
      <c r="C1378" s="6" t="s">
        <v>5977</v>
      </c>
      <c r="D1378" s="7" t="s">
        <v>5978</v>
      </c>
      <c r="E1378" s="8" t="s">
        <v>5979</v>
      </c>
      <c r="F1378" s="9" t="s">
        <v>5980</v>
      </c>
      <c r="G1378" s="12" t="s">
        <v>80</v>
      </c>
      <c r="H1378" s="13"/>
      <c r="I1378" s="13"/>
      <c r="J1378" s="13"/>
      <c r="K1378" s="13"/>
      <c r="L1378" s="13"/>
      <c r="M1378" s="11" t="s">
        <v>81</v>
      </c>
    </row>
    <row r="1379">
      <c r="A1379" s="6" t="s">
        <v>5965</v>
      </c>
      <c r="B1379" s="6" t="s">
        <v>1390</v>
      </c>
      <c r="C1379" s="6" t="s">
        <v>5981</v>
      </c>
      <c r="D1379" s="7" t="s">
        <v>5982</v>
      </c>
      <c r="E1379" s="8" t="s">
        <v>5983</v>
      </c>
      <c r="F1379" s="9" t="s">
        <v>5984</v>
      </c>
      <c r="G1379" s="10">
        <v>45927.0</v>
      </c>
      <c r="H1379" s="11" t="s">
        <v>19</v>
      </c>
      <c r="I1379" s="11" t="s">
        <v>20</v>
      </c>
      <c r="J1379" s="11" t="s">
        <v>20</v>
      </c>
      <c r="K1379" s="11" t="s">
        <v>20</v>
      </c>
      <c r="M1379" s="11" t="s">
        <v>21</v>
      </c>
    </row>
    <row r="1380">
      <c r="A1380" s="6" t="s">
        <v>5965</v>
      </c>
      <c r="B1380" s="6" t="s">
        <v>527</v>
      </c>
      <c r="C1380" s="6" t="s">
        <v>5985</v>
      </c>
      <c r="D1380" s="7" t="s">
        <v>5986</v>
      </c>
      <c r="E1380" s="8" t="s">
        <v>5987</v>
      </c>
      <c r="F1380" s="9" t="s">
        <v>5988</v>
      </c>
      <c r="G1380" s="10">
        <v>45927.0</v>
      </c>
      <c r="H1380" s="11" t="s">
        <v>19</v>
      </c>
      <c r="I1380" s="11" t="s">
        <v>20</v>
      </c>
      <c r="J1380" s="11" t="s">
        <v>20</v>
      </c>
      <c r="K1380" s="11" t="s">
        <v>20</v>
      </c>
      <c r="M1380" s="11" t="s">
        <v>21</v>
      </c>
    </row>
    <row r="1381">
      <c r="A1381" s="6" t="s">
        <v>5965</v>
      </c>
      <c r="B1381" s="6" t="s">
        <v>5989</v>
      </c>
      <c r="C1381" s="6" t="s">
        <v>5990</v>
      </c>
      <c r="D1381" s="7" t="s">
        <v>5991</v>
      </c>
      <c r="E1381" s="8" t="s">
        <v>5992</v>
      </c>
      <c r="F1381" s="9" t="s">
        <v>5993</v>
      </c>
      <c r="G1381" s="10">
        <v>45927.0</v>
      </c>
      <c r="H1381" s="11" t="s">
        <v>19</v>
      </c>
      <c r="I1381" s="11" t="s">
        <v>19</v>
      </c>
      <c r="J1381" s="11" t="s">
        <v>19</v>
      </c>
      <c r="K1381" s="11" t="s">
        <v>20</v>
      </c>
      <c r="L1381" s="11" t="s">
        <v>20</v>
      </c>
      <c r="M1381" s="11" t="s">
        <v>21</v>
      </c>
    </row>
    <row r="1382">
      <c r="A1382" s="6" t="s">
        <v>5965</v>
      </c>
      <c r="B1382" s="6" t="s">
        <v>51</v>
      </c>
      <c r="C1382" s="6" t="s">
        <v>5994</v>
      </c>
      <c r="D1382" s="7" t="s">
        <v>5995</v>
      </c>
      <c r="E1382" s="8" t="s">
        <v>5996</v>
      </c>
      <c r="F1382" s="9" t="s">
        <v>5997</v>
      </c>
      <c r="G1382" s="10">
        <v>45927.0</v>
      </c>
      <c r="H1382" s="11" t="s">
        <v>20</v>
      </c>
      <c r="I1382" s="11" t="s">
        <v>20</v>
      </c>
      <c r="J1382" s="11" t="s">
        <v>20</v>
      </c>
      <c r="M1382" s="11" t="s">
        <v>21</v>
      </c>
    </row>
    <row r="1383">
      <c r="A1383" s="6" t="s">
        <v>5965</v>
      </c>
      <c r="B1383" s="6" t="s">
        <v>5998</v>
      </c>
      <c r="C1383" s="6" t="s">
        <v>5999</v>
      </c>
      <c r="D1383" s="7" t="s">
        <v>6000</v>
      </c>
      <c r="E1383" s="8" t="s">
        <v>6001</v>
      </c>
      <c r="F1383" s="9" t="s">
        <v>6002</v>
      </c>
      <c r="G1383" s="10">
        <v>45927.0</v>
      </c>
      <c r="H1383" s="11" t="s">
        <v>19</v>
      </c>
      <c r="I1383" s="11" t="s">
        <v>19</v>
      </c>
      <c r="J1383" s="11" t="s">
        <v>19</v>
      </c>
      <c r="K1383" s="11" t="s">
        <v>20</v>
      </c>
      <c r="L1383" s="11" t="s">
        <v>20</v>
      </c>
      <c r="M1383" s="11" t="s">
        <v>21</v>
      </c>
    </row>
    <row r="1384">
      <c r="A1384" s="6" t="s">
        <v>5965</v>
      </c>
      <c r="B1384" s="6" t="s">
        <v>6003</v>
      </c>
      <c r="C1384" s="6" t="s">
        <v>6004</v>
      </c>
      <c r="D1384" s="7" t="s">
        <v>6005</v>
      </c>
      <c r="E1384" s="8" t="s">
        <v>6006</v>
      </c>
      <c r="F1384" s="9" t="s">
        <v>6007</v>
      </c>
      <c r="G1384" s="10">
        <v>45927.0</v>
      </c>
      <c r="H1384" s="11" t="s">
        <v>19</v>
      </c>
      <c r="I1384" s="11" t="s">
        <v>19</v>
      </c>
      <c r="J1384" s="11" t="s">
        <v>20</v>
      </c>
      <c r="K1384" s="11" t="s">
        <v>20</v>
      </c>
      <c r="L1384" s="11" t="s">
        <v>20</v>
      </c>
      <c r="M1384" s="11" t="s">
        <v>21</v>
      </c>
    </row>
    <row r="1385">
      <c r="A1385" s="6" t="s">
        <v>5965</v>
      </c>
      <c r="B1385" s="6" t="s">
        <v>6008</v>
      </c>
      <c r="C1385" s="6" t="s">
        <v>6009</v>
      </c>
      <c r="D1385" s="17" t="s">
        <v>6010</v>
      </c>
      <c r="E1385" s="8" t="s">
        <v>6011</v>
      </c>
      <c r="F1385" s="9" t="s">
        <v>6012</v>
      </c>
      <c r="G1385" s="12" t="s">
        <v>80</v>
      </c>
      <c r="H1385" s="13"/>
      <c r="I1385" s="13"/>
      <c r="J1385" s="13"/>
      <c r="K1385" s="13"/>
      <c r="L1385" s="13"/>
      <c r="M1385" s="11" t="s">
        <v>81</v>
      </c>
    </row>
    <row r="1386">
      <c r="A1386" s="6" t="s">
        <v>5965</v>
      </c>
      <c r="B1386" s="6" t="s">
        <v>6013</v>
      </c>
      <c r="C1386" s="6" t="s">
        <v>6014</v>
      </c>
      <c r="D1386" s="7" t="s">
        <v>6015</v>
      </c>
      <c r="E1386" s="8" t="s">
        <v>6016</v>
      </c>
      <c r="F1386" s="9" t="s">
        <v>6017</v>
      </c>
      <c r="G1386" s="12" t="s">
        <v>80</v>
      </c>
      <c r="H1386" s="13"/>
      <c r="I1386" s="13"/>
      <c r="J1386" s="13"/>
      <c r="K1386" s="13"/>
      <c r="L1386" s="13"/>
      <c r="M1386" s="11" t="s">
        <v>81</v>
      </c>
    </row>
    <row r="1387">
      <c r="A1387" s="6" t="s">
        <v>5965</v>
      </c>
      <c r="B1387" s="6" t="s">
        <v>2030</v>
      </c>
      <c r="C1387" s="6" t="s">
        <v>6018</v>
      </c>
      <c r="D1387" s="7" t="s">
        <v>6019</v>
      </c>
      <c r="E1387" s="8" t="s">
        <v>6020</v>
      </c>
      <c r="F1387" s="9" t="s">
        <v>26</v>
      </c>
      <c r="G1387" s="10">
        <v>45927.0</v>
      </c>
      <c r="H1387" s="11" t="s">
        <v>19</v>
      </c>
      <c r="I1387" s="11" t="s">
        <v>19</v>
      </c>
      <c r="J1387" s="11" t="s">
        <v>19</v>
      </c>
      <c r="K1387" s="11" t="s">
        <v>20</v>
      </c>
      <c r="L1387" s="11" t="s">
        <v>20</v>
      </c>
      <c r="M1387" s="11" t="s">
        <v>21</v>
      </c>
    </row>
    <row r="1388">
      <c r="A1388" s="6" t="s">
        <v>5965</v>
      </c>
      <c r="B1388" s="6" t="s">
        <v>400</v>
      </c>
      <c r="C1388" s="6" t="s">
        <v>6021</v>
      </c>
      <c r="D1388" s="7" t="s">
        <v>6022</v>
      </c>
      <c r="E1388" s="8" t="s">
        <v>6023</v>
      </c>
      <c r="F1388" s="9" t="s">
        <v>6024</v>
      </c>
      <c r="G1388" s="10">
        <v>45927.0</v>
      </c>
      <c r="H1388" s="11" t="s">
        <v>19</v>
      </c>
      <c r="I1388" s="11" t="s">
        <v>19</v>
      </c>
      <c r="J1388" s="11" t="s">
        <v>20</v>
      </c>
      <c r="K1388" s="11" t="s">
        <v>20</v>
      </c>
      <c r="L1388" s="11" t="s">
        <v>20</v>
      </c>
      <c r="M1388" s="11" t="s">
        <v>21</v>
      </c>
    </row>
    <row r="1389">
      <c r="A1389" s="6" t="s">
        <v>5965</v>
      </c>
      <c r="B1389" s="6" t="s">
        <v>6025</v>
      </c>
      <c r="C1389" s="6" t="s">
        <v>6026</v>
      </c>
      <c r="D1389" s="7" t="s">
        <v>6027</v>
      </c>
      <c r="E1389" s="6" t="s">
        <v>26</v>
      </c>
      <c r="F1389" s="9" t="s">
        <v>6028</v>
      </c>
      <c r="G1389" s="10">
        <v>45927.0</v>
      </c>
      <c r="H1389" s="11" t="s">
        <v>20</v>
      </c>
      <c r="I1389" s="11" t="s">
        <v>20</v>
      </c>
      <c r="J1389" s="11" t="s">
        <v>20</v>
      </c>
      <c r="M1389" s="11" t="s">
        <v>21</v>
      </c>
    </row>
    <row r="1390">
      <c r="A1390" s="6" t="s">
        <v>5965</v>
      </c>
      <c r="B1390" s="6" t="s">
        <v>6029</v>
      </c>
      <c r="C1390" s="6" t="s">
        <v>6030</v>
      </c>
      <c r="D1390" s="7" t="s">
        <v>6031</v>
      </c>
      <c r="E1390" s="8" t="s">
        <v>6032</v>
      </c>
      <c r="F1390" s="9" t="s">
        <v>26</v>
      </c>
      <c r="G1390" s="10">
        <v>45927.0</v>
      </c>
      <c r="H1390" s="11" t="s">
        <v>19</v>
      </c>
      <c r="I1390" s="11" t="s">
        <v>19</v>
      </c>
      <c r="J1390" s="11" t="s">
        <v>20</v>
      </c>
      <c r="K1390" s="11" t="s">
        <v>20</v>
      </c>
      <c r="L1390" s="11" t="s">
        <v>20</v>
      </c>
      <c r="M1390" s="11" t="s">
        <v>21</v>
      </c>
    </row>
    <row r="1391">
      <c r="A1391" s="6" t="s">
        <v>5965</v>
      </c>
      <c r="B1391" s="6" t="s">
        <v>6033</v>
      </c>
      <c r="C1391" s="6" t="s">
        <v>6034</v>
      </c>
      <c r="D1391" s="7" t="s">
        <v>6035</v>
      </c>
      <c r="E1391" s="8" t="s">
        <v>6036</v>
      </c>
      <c r="F1391" s="9" t="s">
        <v>6037</v>
      </c>
      <c r="G1391" s="10">
        <v>45927.0</v>
      </c>
      <c r="H1391" s="11" t="s">
        <v>19</v>
      </c>
      <c r="I1391" s="11" t="s">
        <v>20</v>
      </c>
      <c r="J1391" s="11" t="s">
        <v>19</v>
      </c>
      <c r="K1391" s="11" t="s">
        <v>20</v>
      </c>
      <c r="M1391" s="11" t="s">
        <v>21</v>
      </c>
    </row>
    <row r="1392">
      <c r="A1392" s="6" t="s">
        <v>5965</v>
      </c>
      <c r="B1392" s="6" t="s">
        <v>6038</v>
      </c>
      <c r="C1392" s="6" t="s">
        <v>6039</v>
      </c>
      <c r="D1392" s="7" t="s">
        <v>6040</v>
      </c>
      <c r="E1392" s="8" t="s">
        <v>6041</v>
      </c>
      <c r="F1392" s="9" t="s">
        <v>6042</v>
      </c>
      <c r="G1392" s="10">
        <v>45927.0</v>
      </c>
      <c r="H1392" s="11" t="s">
        <v>19</v>
      </c>
      <c r="I1392" s="11" t="s">
        <v>20</v>
      </c>
      <c r="J1392" s="11" t="s">
        <v>20</v>
      </c>
      <c r="K1392" s="11" t="s">
        <v>20</v>
      </c>
      <c r="M1392" s="11" t="s">
        <v>21</v>
      </c>
    </row>
    <row r="1393">
      <c r="A1393" s="6" t="s">
        <v>5965</v>
      </c>
      <c r="B1393" s="6" t="s">
        <v>170</v>
      </c>
      <c r="C1393" s="6" t="s">
        <v>6043</v>
      </c>
      <c r="D1393" s="7" t="s">
        <v>6044</v>
      </c>
      <c r="E1393" s="8" t="s">
        <v>6045</v>
      </c>
      <c r="F1393" s="9" t="s">
        <v>6046</v>
      </c>
      <c r="G1393" s="10">
        <v>45927.0</v>
      </c>
      <c r="H1393" s="11" t="s">
        <v>19</v>
      </c>
      <c r="I1393" s="11" t="s">
        <v>19</v>
      </c>
      <c r="J1393" s="11" t="s">
        <v>19</v>
      </c>
      <c r="K1393" s="11" t="s">
        <v>20</v>
      </c>
      <c r="L1393" s="11" t="s">
        <v>20</v>
      </c>
      <c r="M1393" s="11" t="s">
        <v>21</v>
      </c>
    </row>
    <row r="1394">
      <c r="A1394" s="6" t="s">
        <v>6047</v>
      </c>
      <c r="B1394" s="6" t="s">
        <v>6048</v>
      </c>
      <c r="C1394" s="6" t="s">
        <v>26</v>
      </c>
      <c r="D1394" s="7" t="s">
        <v>6049</v>
      </c>
      <c r="E1394" s="8" t="s">
        <v>6050</v>
      </c>
      <c r="F1394" s="9" t="s">
        <v>6051</v>
      </c>
      <c r="G1394" s="10">
        <v>45927.0</v>
      </c>
      <c r="H1394" s="11" t="s">
        <v>19</v>
      </c>
      <c r="I1394" s="11" t="s">
        <v>20</v>
      </c>
      <c r="J1394" s="11" t="s">
        <v>19</v>
      </c>
      <c r="K1394" s="11" t="s">
        <v>20</v>
      </c>
      <c r="M1394" s="11" t="s">
        <v>21</v>
      </c>
    </row>
    <row r="1395">
      <c r="A1395" s="6" t="s">
        <v>6047</v>
      </c>
      <c r="B1395" s="6" t="s">
        <v>6052</v>
      </c>
      <c r="C1395" s="6" t="s">
        <v>6053</v>
      </c>
      <c r="D1395" s="7" t="s">
        <v>6054</v>
      </c>
      <c r="E1395" s="8" t="s">
        <v>6055</v>
      </c>
      <c r="F1395" s="9" t="s">
        <v>6056</v>
      </c>
      <c r="G1395" s="10">
        <v>45927.0</v>
      </c>
      <c r="H1395" s="11" t="s">
        <v>20</v>
      </c>
      <c r="I1395" s="11" t="s">
        <v>20</v>
      </c>
      <c r="J1395" s="11" t="s">
        <v>19</v>
      </c>
      <c r="M1395" s="11" t="s">
        <v>21</v>
      </c>
    </row>
    <row r="1396">
      <c r="A1396" s="6" t="s">
        <v>6047</v>
      </c>
      <c r="B1396" s="6" t="s">
        <v>6057</v>
      </c>
      <c r="C1396" s="6" t="s">
        <v>6058</v>
      </c>
      <c r="D1396" s="7" t="s">
        <v>6059</v>
      </c>
      <c r="E1396" s="8" t="s">
        <v>6060</v>
      </c>
      <c r="F1396" s="9" t="s">
        <v>6061</v>
      </c>
      <c r="G1396" s="10">
        <v>45927.0</v>
      </c>
      <c r="H1396" s="11" t="s">
        <v>19</v>
      </c>
      <c r="I1396" s="11" t="s">
        <v>19</v>
      </c>
      <c r="J1396" s="11" t="s">
        <v>19</v>
      </c>
      <c r="K1396" s="11" t="s">
        <v>20</v>
      </c>
      <c r="L1396" s="11" t="s">
        <v>20</v>
      </c>
      <c r="M1396" s="11" t="s">
        <v>21</v>
      </c>
    </row>
    <row r="1397">
      <c r="A1397" s="6" t="s">
        <v>6047</v>
      </c>
      <c r="B1397" s="6" t="s">
        <v>6062</v>
      </c>
      <c r="C1397" s="6" t="s">
        <v>6063</v>
      </c>
      <c r="D1397" s="7" t="s">
        <v>6064</v>
      </c>
      <c r="E1397" s="8" t="s">
        <v>6065</v>
      </c>
      <c r="F1397" s="9" t="s">
        <v>6066</v>
      </c>
      <c r="G1397" s="10">
        <v>45927.0</v>
      </c>
      <c r="H1397" s="11" t="s">
        <v>19</v>
      </c>
      <c r="I1397" s="11" t="s">
        <v>20</v>
      </c>
      <c r="J1397" s="11" t="s">
        <v>19</v>
      </c>
      <c r="K1397" s="11" t="s">
        <v>20</v>
      </c>
      <c r="M1397" s="11" t="s">
        <v>21</v>
      </c>
    </row>
    <row r="1398">
      <c r="A1398" s="6" t="s">
        <v>6047</v>
      </c>
      <c r="B1398" s="6" t="s">
        <v>6067</v>
      </c>
      <c r="C1398" s="6" t="s">
        <v>6068</v>
      </c>
      <c r="D1398" s="7" t="s">
        <v>6069</v>
      </c>
      <c r="E1398" s="8" t="s">
        <v>6070</v>
      </c>
      <c r="F1398" s="9" t="s">
        <v>6071</v>
      </c>
      <c r="G1398" s="10">
        <v>45927.0</v>
      </c>
      <c r="H1398" s="11" t="s">
        <v>19</v>
      </c>
      <c r="I1398" s="11" t="s">
        <v>20</v>
      </c>
      <c r="J1398" s="11" t="s">
        <v>19</v>
      </c>
      <c r="K1398" s="11" t="s">
        <v>20</v>
      </c>
      <c r="M1398" s="11" t="s">
        <v>21</v>
      </c>
    </row>
    <row r="1399">
      <c r="A1399" s="6" t="s">
        <v>6047</v>
      </c>
      <c r="B1399" s="6" t="s">
        <v>6072</v>
      </c>
      <c r="C1399" s="6" t="s">
        <v>6073</v>
      </c>
      <c r="D1399" s="7" t="s">
        <v>6074</v>
      </c>
      <c r="E1399" s="8" t="s">
        <v>6075</v>
      </c>
      <c r="F1399" s="9" t="s">
        <v>26</v>
      </c>
      <c r="G1399" s="10">
        <v>45927.0</v>
      </c>
      <c r="H1399" s="11" t="s">
        <v>19</v>
      </c>
      <c r="I1399" s="11" t="s">
        <v>19</v>
      </c>
      <c r="J1399" s="11" t="s">
        <v>19</v>
      </c>
      <c r="K1399" s="11" t="s">
        <v>20</v>
      </c>
      <c r="L1399" s="11" t="s">
        <v>19</v>
      </c>
      <c r="M1399" s="11" t="s">
        <v>21</v>
      </c>
    </row>
    <row r="1400">
      <c r="A1400" s="6" t="s">
        <v>6047</v>
      </c>
      <c r="B1400" s="6" t="s">
        <v>934</v>
      </c>
      <c r="C1400" s="6" t="s">
        <v>6076</v>
      </c>
      <c r="D1400" s="7" t="s">
        <v>6077</v>
      </c>
      <c r="E1400" s="8" t="s">
        <v>6078</v>
      </c>
      <c r="F1400" s="9" t="s">
        <v>6079</v>
      </c>
      <c r="G1400" s="10">
        <v>45927.0</v>
      </c>
      <c r="H1400" s="11" t="s">
        <v>19</v>
      </c>
      <c r="I1400" s="11" t="s">
        <v>19</v>
      </c>
      <c r="J1400" s="11" t="s">
        <v>19</v>
      </c>
      <c r="K1400" s="11" t="s">
        <v>20</v>
      </c>
      <c r="L1400" s="11" t="s">
        <v>19</v>
      </c>
      <c r="M1400" s="11" t="s">
        <v>21</v>
      </c>
    </row>
    <row r="1401">
      <c r="A1401" s="6" t="s">
        <v>6047</v>
      </c>
      <c r="B1401" s="6" t="s">
        <v>6080</v>
      </c>
      <c r="C1401" s="6" t="s">
        <v>6081</v>
      </c>
      <c r="D1401" s="7" t="s">
        <v>6082</v>
      </c>
      <c r="E1401" s="8" t="s">
        <v>6083</v>
      </c>
      <c r="F1401" s="9" t="s">
        <v>6084</v>
      </c>
      <c r="G1401" s="10">
        <v>45927.0</v>
      </c>
      <c r="H1401" s="11" t="s">
        <v>19</v>
      </c>
      <c r="I1401" s="11" t="s">
        <v>19</v>
      </c>
      <c r="J1401" s="11" t="s">
        <v>19</v>
      </c>
      <c r="K1401" s="11" t="s">
        <v>20</v>
      </c>
      <c r="L1401" s="11" t="s">
        <v>20</v>
      </c>
      <c r="M1401" s="11" t="s">
        <v>21</v>
      </c>
    </row>
    <row r="1402">
      <c r="A1402" s="6" t="s">
        <v>6047</v>
      </c>
      <c r="B1402" s="6" t="s">
        <v>6085</v>
      </c>
      <c r="C1402" s="6" t="s">
        <v>6086</v>
      </c>
      <c r="D1402" s="7" t="s">
        <v>6087</v>
      </c>
      <c r="E1402" s="8" t="s">
        <v>6088</v>
      </c>
      <c r="F1402" s="9" t="s">
        <v>26</v>
      </c>
      <c r="G1402" s="12" t="s">
        <v>80</v>
      </c>
      <c r="H1402" s="13"/>
      <c r="I1402" s="13"/>
      <c r="J1402" s="13"/>
      <c r="K1402" s="13"/>
      <c r="L1402" s="13"/>
      <c r="M1402" s="11" t="s">
        <v>6089</v>
      </c>
    </row>
    <row r="1403">
      <c r="A1403" s="6" t="s">
        <v>6047</v>
      </c>
      <c r="B1403" s="6" t="s">
        <v>6090</v>
      </c>
      <c r="C1403" s="6" t="s">
        <v>6091</v>
      </c>
      <c r="D1403" s="7" t="s">
        <v>6092</v>
      </c>
      <c r="E1403" s="8" t="s">
        <v>6093</v>
      </c>
      <c r="F1403" s="9" t="s">
        <v>6094</v>
      </c>
      <c r="G1403" s="10">
        <v>45927.0</v>
      </c>
      <c r="H1403" s="11" t="s">
        <v>19</v>
      </c>
      <c r="I1403" s="11" t="s">
        <v>20</v>
      </c>
      <c r="J1403" s="11" t="s">
        <v>20</v>
      </c>
      <c r="K1403" s="11" t="s">
        <v>20</v>
      </c>
      <c r="M1403" s="11" t="s">
        <v>21</v>
      </c>
    </row>
    <row r="1404">
      <c r="A1404" s="6" t="s">
        <v>6047</v>
      </c>
      <c r="B1404" s="6" t="s">
        <v>6095</v>
      </c>
      <c r="C1404" s="6" t="s">
        <v>6096</v>
      </c>
      <c r="D1404" s="7" t="s">
        <v>6097</v>
      </c>
      <c r="E1404" s="8" t="s">
        <v>6098</v>
      </c>
      <c r="F1404" s="9" t="s">
        <v>26</v>
      </c>
      <c r="G1404" s="10">
        <v>45927.0</v>
      </c>
      <c r="H1404" s="11" t="s">
        <v>19</v>
      </c>
      <c r="I1404" s="11" t="s">
        <v>19</v>
      </c>
      <c r="J1404" s="11" t="s">
        <v>19</v>
      </c>
      <c r="K1404" s="11" t="s">
        <v>20</v>
      </c>
      <c r="L1404" s="11" t="s">
        <v>19</v>
      </c>
      <c r="M1404" s="11" t="s">
        <v>21</v>
      </c>
    </row>
    <row r="1405">
      <c r="A1405" s="6" t="s">
        <v>6047</v>
      </c>
      <c r="B1405" s="6" t="s">
        <v>6099</v>
      </c>
      <c r="C1405" s="6" t="s">
        <v>6100</v>
      </c>
      <c r="D1405" s="7" t="s">
        <v>6101</v>
      </c>
      <c r="E1405" s="8" t="s">
        <v>6102</v>
      </c>
      <c r="F1405" s="9" t="s">
        <v>6103</v>
      </c>
      <c r="G1405" s="10">
        <v>45927.0</v>
      </c>
      <c r="H1405" s="11" t="s">
        <v>20</v>
      </c>
      <c r="I1405" s="11" t="s">
        <v>20</v>
      </c>
      <c r="J1405" s="11" t="s">
        <v>20</v>
      </c>
      <c r="M1405" s="11" t="s">
        <v>21</v>
      </c>
    </row>
    <row r="1406">
      <c r="A1406" s="6" t="s">
        <v>6047</v>
      </c>
      <c r="B1406" s="6" t="s">
        <v>6104</v>
      </c>
      <c r="C1406" s="6" t="s">
        <v>6105</v>
      </c>
      <c r="D1406" s="7" t="s">
        <v>6106</v>
      </c>
      <c r="E1406" s="8" t="s">
        <v>6107</v>
      </c>
      <c r="F1406" s="9" t="s">
        <v>26</v>
      </c>
      <c r="G1406" s="10">
        <v>45927.0</v>
      </c>
      <c r="H1406" s="11" t="s">
        <v>19</v>
      </c>
      <c r="I1406" s="11" t="s">
        <v>19</v>
      </c>
      <c r="J1406" s="11" t="s">
        <v>19</v>
      </c>
      <c r="K1406" s="11" t="s">
        <v>20</v>
      </c>
      <c r="L1406" s="11" t="s">
        <v>19</v>
      </c>
      <c r="M1406" s="11" t="s">
        <v>21</v>
      </c>
    </row>
    <row r="1407">
      <c r="A1407" s="6" t="s">
        <v>6047</v>
      </c>
      <c r="B1407" s="6" t="s">
        <v>6108</v>
      </c>
      <c r="C1407" s="6" t="s">
        <v>6109</v>
      </c>
      <c r="D1407" s="7" t="s">
        <v>6110</v>
      </c>
      <c r="E1407" s="8" t="s">
        <v>6111</v>
      </c>
      <c r="F1407" s="9" t="s">
        <v>6112</v>
      </c>
      <c r="G1407" s="10">
        <v>45927.0</v>
      </c>
      <c r="H1407" s="11" t="s">
        <v>19</v>
      </c>
      <c r="I1407" s="11" t="s">
        <v>19</v>
      </c>
      <c r="J1407" s="11" t="s">
        <v>19</v>
      </c>
      <c r="K1407" s="11" t="s">
        <v>20</v>
      </c>
      <c r="L1407" s="11" t="s">
        <v>20</v>
      </c>
      <c r="M1407" s="11" t="s">
        <v>21</v>
      </c>
    </row>
    <row r="1408">
      <c r="A1408" s="6" t="s">
        <v>6113</v>
      </c>
      <c r="B1408" s="6" t="s">
        <v>1629</v>
      </c>
      <c r="C1408" s="6" t="s">
        <v>6114</v>
      </c>
      <c r="D1408" s="7" t="s">
        <v>6115</v>
      </c>
      <c r="E1408" s="8" t="s">
        <v>6116</v>
      </c>
      <c r="F1408" s="9" t="s">
        <v>6117</v>
      </c>
      <c r="G1408" s="10">
        <v>45927.0</v>
      </c>
      <c r="H1408" s="11" t="s">
        <v>19</v>
      </c>
      <c r="I1408" s="11" t="s">
        <v>19</v>
      </c>
      <c r="J1408" s="11" t="s">
        <v>19</v>
      </c>
      <c r="K1408" s="11" t="s">
        <v>20</v>
      </c>
      <c r="L1408" s="11" t="s">
        <v>20</v>
      </c>
      <c r="M1408" s="11" t="s">
        <v>21</v>
      </c>
    </row>
    <row r="1409">
      <c r="A1409" s="6" t="s">
        <v>6113</v>
      </c>
      <c r="B1409" s="6" t="s">
        <v>32</v>
      </c>
      <c r="C1409" s="6" t="s">
        <v>6118</v>
      </c>
      <c r="D1409" s="7" t="s">
        <v>6119</v>
      </c>
      <c r="E1409" s="8" t="s">
        <v>6120</v>
      </c>
      <c r="F1409" s="9" t="s">
        <v>6121</v>
      </c>
      <c r="G1409" s="10">
        <v>45927.0</v>
      </c>
      <c r="H1409" s="11" t="s">
        <v>19</v>
      </c>
      <c r="I1409" s="11" t="s">
        <v>19</v>
      </c>
      <c r="J1409" s="11" t="s">
        <v>19</v>
      </c>
      <c r="K1409" s="11" t="s">
        <v>20</v>
      </c>
      <c r="L1409" s="11" t="s">
        <v>20</v>
      </c>
      <c r="M1409" s="11" t="s">
        <v>21</v>
      </c>
    </row>
    <row r="1410">
      <c r="A1410" s="6" t="s">
        <v>6113</v>
      </c>
      <c r="B1410" s="6" t="s">
        <v>983</v>
      </c>
      <c r="C1410" s="6" t="s">
        <v>6122</v>
      </c>
      <c r="D1410" s="7" t="s">
        <v>6123</v>
      </c>
      <c r="E1410" s="8" t="s">
        <v>6124</v>
      </c>
      <c r="F1410" s="9" t="s">
        <v>26</v>
      </c>
      <c r="G1410" s="10">
        <v>45927.0</v>
      </c>
      <c r="H1410" s="11" t="s">
        <v>19</v>
      </c>
      <c r="I1410" s="11" t="s">
        <v>19</v>
      </c>
      <c r="J1410" s="11" t="s">
        <v>19</v>
      </c>
      <c r="K1410" s="11" t="s">
        <v>20</v>
      </c>
      <c r="L1410" s="11" t="s">
        <v>20</v>
      </c>
      <c r="M1410" s="11" t="s">
        <v>21</v>
      </c>
    </row>
    <row r="1411">
      <c r="A1411" s="6" t="s">
        <v>6113</v>
      </c>
      <c r="B1411" s="6" t="s">
        <v>352</v>
      </c>
      <c r="C1411" s="6" t="s">
        <v>6125</v>
      </c>
      <c r="D1411" s="7" t="s">
        <v>6126</v>
      </c>
      <c r="E1411" s="8" t="s">
        <v>6127</v>
      </c>
      <c r="F1411" s="9" t="s">
        <v>6128</v>
      </c>
      <c r="G1411" s="10">
        <v>45927.0</v>
      </c>
      <c r="H1411" s="11" t="s">
        <v>19</v>
      </c>
      <c r="I1411" s="11" t="s">
        <v>19</v>
      </c>
      <c r="J1411" s="11" t="s">
        <v>20</v>
      </c>
      <c r="K1411" s="11" t="s">
        <v>20</v>
      </c>
      <c r="L1411" s="11" t="s">
        <v>20</v>
      </c>
      <c r="M1411" s="11" t="s">
        <v>21</v>
      </c>
    </row>
    <row r="1412">
      <c r="A1412" s="6" t="s">
        <v>6113</v>
      </c>
      <c r="B1412" s="6" t="s">
        <v>6129</v>
      </c>
      <c r="C1412" s="6" t="s">
        <v>6130</v>
      </c>
      <c r="D1412" s="7" t="s">
        <v>6131</v>
      </c>
      <c r="E1412" s="8" t="s">
        <v>6132</v>
      </c>
      <c r="F1412" s="9" t="s">
        <v>6133</v>
      </c>
      <c r="G1412" s="12" t="s">
        <v>80</v>
      </c>
      <c r="H1412" s="13"/>
      <c r="I1412" s="13"/>
      <c r="J1412" s="13"/>
      <c r="K1412" s="13"/>
      <c r="L1412" s="13"/>
      <c r="M1412" s="11" t="s">
        <v>81</v>
      </c>
    </row>
    <row r="1413">
      <c r="A1413" s="6" t="s">
        <v>6113</v>
      </c>
      <c r="B1413" s="6" t="s">
        <v>6134</v>
      </c>
      <c r="C1413" s="6" t="s">
        <v>6135</v>
      </c>
      <c r="D1413" s="7" t="s">
        <v>6136</v>
      </c>
      <c r="E1413" s="8" t="s">
        <v>6137</v>
      </c>
      <c r="F1413" s="9" t="s">
        <v>6138</v>
      </c>
      <c r="G1413" s="10">
        <v>45924.0</v>
      </c>
      <c r="H1413" s="11" t="s">
        <v>19</v>
      </c>
      <c r="I1413" s="11" t="s">
        <v>20</v>
      </c>
      <c r="J1413" s="11" t="s">
        <v>19</v>
      </c>
      <c r="K1413" s="11" t="s">
        <v>20</v>
      </c>
      <c r="L1413" s="11" t="s">
        <v>20</v>
      </c>
      <c r="M1413" s="11" t="s">
        <v>21</v>
      </c>
    </row>
    <row r="1414">
      <c r="A1414" s="6" t="s">
        <v>6113</v>
      </c>
      <c r="B1414" s="6" t="s">
        <v>6139</v>
      </c>
      <c r="C1414" s="6" t="s">
        <v>6140</v>
      </c>
      <c r="D1414" s="7" t="s">
        <v>6141</v>
      </c>
      <c r="E1414" s="8" t="s">
        <v>6142</v>
      </c>
      <c r="F1414" s="9" t="s">
        <v>6143</v>
      </c>
      <c r="G1414" s="10">
        <v>45927.0</v>
      </c>
      <c r="H1414" s="11" t="s">
        <v>19</v>
      </c>
      <c r="I1414" s="11" t="s">
        <v>19</v>
      </c>
      <c r="J1414" s="11" t="s">
        <v>20</v>
      </c>
      <c r="K1414" s="11" t="s">
        <v>20</v>
      </c>
      <c r="L1414" s="11" t="s">
        <v>20</v>
      </c>
      <c r="M1414" s="11" t="s">
        <v>21</v>
      </c>
    </row>
    <row r="1415">
      <c r="A1415" s="6" t="s">
        <v>6113</v>
      </c>
      <c r="B1415" s="6" t="s">
        <v>6144</v>
      </c>
      <c r="C1415" s="6" t="s">
        <v>6145</v>
      </c>
      <c r="D1415" s="7" t="s">
        <v>6146</v>
      </c>
      <c r="E1415" s="8" t="s">
        <v>6147</v>
      </c>
      <c r="F1415" s="9" t="s">
        <v>6148</v>
      </c>
      <c r="G1415" s="10">
        <v>45927.0</v>
      </c>
      <c r="H1415" s="11" t="s">
        <v>19</v>
      </c>
      <c r="I1415" s="11" t="s">
        <v>20</v>
      </c>
      <c r="J1415" s="11" t="s">
        <v>19</v>
      </c>
      <c r="K1415" s="11" t="s">
        <v>20</v>
      </c>
      <c r="M1415" s="11" t="s">
        <v>21</v>
      </c>
    </row>
    <row r="1416">
      <c r="A1416" s="6" t="s">
        <v>6113</v>
      </c>
      <c r="B1416" s="6" t="s">
        <v>6149</v>
      </c>
      <c r="C1416" s="6" t="s">
        <v>6150</v>
      </c>
      <c r="D1416" s="7" t="s">
        <v>6151</v>
      </c>
      <c r="E1416" s="8" t="s">
        <v>6152</v>
      </c>
      <c r="F1416" s="9" t="s">
        <v>6153</v>
      </c>
      <c r="G1416" s="10">
        <v>45927.0</v>
      </c>
      <c r="H1416" s="11" t="s">
        <v>19</v>
      </c>
      <c r="I1416" s="11" t="s">
        <v>19</v>
      </c>
      <c r="J1416" s="11" t="s">
        <v>19</v>
      </c>
      <c r="K1416" s="11" t="s">
        <v>20</v>
      </c>
      <c r="L1416" s="11" t="s">
        <v>20</v>
      </c>
      <c r="M1416" s="11" t="s">
        <v>21</v>
      </c>
    </row>
    <row r="1417">
      <c r="A1417" s="6" t="s">
        <v>6113</v>
      </c>
      <c r="B1417" s="6" t="s">
        <v>6154</v>
      </c>
      <c r="C1417" s="6" t="s">
        <v>26</v>
      </c>
      <c r="D1417" s="7" t="s">
        <v>6155</v>
      </c>
      <c r="E1417" s="8" t="s">
        <v>6156</v>
      </c>
      <c r="F1417" s="9" t="s">
        <v>26</v>
      </c>
      <c r="G1417" s="10">
        <v>45927.0</v>
      </c>
      <c r="H1417" s="11" t="s">
        <v>19</v>
      </c>
      <c r="I1417" s="11" t="s">
        <v>19</v>
      </c>
      <c r="J1417" s="11" t="s">
        <v>19</v>
      </c>
      <c r="K1417" s="11" t="s">
        <v>20</v>
      </c>
      <c r="L1417" s="11" t="s">
        <v>19</v>
      </c>
      <c r="M1417" s="11" t="s">
        <v>21</v>
      </c>
    </row>
    <row r="1418">
      <c r="A1418" s="6" t="s">
        <v>6113</v>
      </c>
      <c r="B1418" s="6" t="s">
        <v>2057</v>
      </c>
      <c r="C1418" s="6" t="s">
        <v>6157</v>
      </c>
      <c r="D1418" s="7" t="s">
        <v>6158</v>
      </c>
      <c r="E1418" s="8" t="s">
        <v>6159</v>
      </c>
      <c r="F1418" s="9" t="s">
        <v>6160</v>
      </c>
      <c r="G1418" s="10">
        <v>45927.0</v>
      </c>
      <c r="H1418" s="11" t="s">
        <v>19</v>
      </c>
      <c r="I1418" s="11" t="s">
        <v>19</v>
      </c>
      <c r="J1418" s="11" t="s">
        <v>19</v>
      </c>
      <c r="K1418" s="11" t="s">
        <v>20</v>
      </c>
      <c r="L1418" s="11" t="s">
        <v>20</v>
      </c>
      <c r="M1418" s="11" t="s">
        <v>21</v>
      </c>
    </row>
    <row r="1419">
      <c r="A1419" s="6" t="s">
        <v>6113</v>
      </c>
      <c r="B1419" s="6" t="s">
        <v>6161</v>
      </c>
      <c r="C1419" s="6" t="s">
        <v>6162</v>
      </c>
      <c r="D1419" s="7" t="s">
        <v>6163</v>
      </c>
      <c r="E1419" s="8" t="s">
        <v>6164</v>
      </c>
      <c r="F1419" s="9" t="s">
        <v>6165</v>
      </c>
      <c r="G1419" s="10">
        <v>45927.0</v>
      </c>
      <c r="H1419" s="11" t="s">
        <v>19</v>
      </c>
      <c r="I1419" s="11" t="s">
        <v>19</v>
      </c>
      <c r="J1419" s="11" t="s">
        <v>20</v>
      </c>
      <c r="K1419" s="11" t="s">
        <v>20</v>
      </c>
      <c r="L1419" s="11" t="s">
        <v>19</v>
      </c>
      <c r="M1419" s="11" t="s">
        <v>21</v>
      </c>
    </row>
    <row r="1420">
      <c r="A1420" s="6" t="s">
        <v>6166</v>
      </c>
      <c r="B1420" s="6" t="s">
        <v>6167</v>
      </c>
      <c r="C1420" s="6" t="s">
        <v>6168</v>
      </c>
      <c r="D1420" s="7" t="s">
        <v>6169</v>
      </c>
      <c r="E1420" s="8" t="s">
        <v>6170</v>
      </c>
      <c r="F1420" s="9" t="s">
        <v>6171</v>
      </c>
      <c r="G1420" s="10">
        <v>45927.0</v>
      </c>
      <c r="H1420" s="11" t="s">
        <v>19</v>
      </c>
      <c r="I1420" s="11" t="s">
        <v>19</v>
      </c>
      <c r="J1420" s="11" t="s">
        <v>19</v>
      </c>
      <c r="K1420" s="11" t="s">
        <v>20</v>
      </c>
      <c r="L1420" s="11" t="s">
        <v>20</v>
      </c>
      <c r="M1420" s="11" t="s">
        <v>21</v>
      </c>
    </row>
    <row r="1421">
      <c r="A1421" s="6" t="s">
        <v>6166</v>
      </c>
      <c r="B1421" s="6" t="s">
        <v>6172</v>
      </c>
      <c r="C1421" s="6" t="s">
        <v>6173</v>
      </c>
      <c r="D1421" s="7" t="s">
        <v>6174</v>
      </c>
      <c r="E1421" s="8" t="s">
        <v>6175</v>
      </c>
      <c r="F1421" s="9" t="s">
        <v>6176</v>
      </c>
      <c r="G1421" s="10">
        <v>45927.0</v>
      </c>
      <c r="H1421" s="11" t="s">
        <v>19</v>
      </c>
      <c r="I1421" s="11" t="s">
        <v>20</v>
      </c>
      <c r="J1421" s="11" t="s">
        <v>19</v>
      </c>
      <c r="K1421" s="11" t="s">
        <v>20</v>
      </c>
      <c r="M1421" s="11" t="s">
        <v>21</v>
      </c>
    </row>
    <row r="1422">
      <c r="A1422" s="6" t="s">
        <v>6166</v>
      </c>
      <c r="B1422" s="6" t="s">
        <v>6177</v>
      </c>
      <c r="C1422" s="6" t="s">
        <v>6178</v>
      </c>
      <c r="D1422" s="9" t="s">
        <v>26</v>
      </c>
      <c r="E1422" s="8" t="s">
        <v>6179</v>
      </c>
      <c r="F1422" s="9" t="s">
        <v>6180</v>
      </c>
      <c r="G1422" s="12" t="s">
        <v>80</v>
      </c>
      <c r="H1422" s="13"/>
      <c r="I1422" s="13"/>
      <c r="J1422" s="13"/>
      <c r="K1422" s="13"/>
      <c r="L1422" s="13"/>
      <c r="M1422" s="11" t="s">
        <v>231</v>
      </c>
    </row>
    <row r="1423">
      <c r="A1423" s="6" t="s">
        <v>6166</v>
      </c>
      <c r="B1423" s="6" t="s">
        <v>6181</v>
      </c>
      <c r="C1423" s="6" t="s">
        <v>6182</v>
      </c>
      <c r="D1423" s="7" t="s">
        <v>6183</v>
      </c>
      <c r="E1423" s="8" t="s">
        <v>6184</v>
      </c>
      <c r="F1423" s="9" t="s">
        <v>6185</v>
      </c>
      <c r="G1423" s="10">
        <v>45927.0</v>
      </c>
      <c r="H1423" s="11" t="s">
        <v>19</v>
      </c>
      <c r="I1423" s="11" t="s">
        <v>19</v>
      </c>
      <c r="J1423" s="11" t="s">
        <v>19</v>
      </c>
      <c r="K1423" s="11" t="s">
        <v>20</v>
      </c>
      <c r="L1423" s="11" t="s">
        <v>20</v>
      </c>
      <c r="M1423" s="11" t="s">
        <v>21</v>
      </c>
    </row>
    <row r="1424">
      <c r="A1424" s="6" t="s">
        <v>6166</v>
      </c>
      <c r="B1424" s="6" t="s">
        <v>51</v>
      </c>
      <c r="C1424" s="6" t="s">
        <v>6186</v>
      </c>
      <c r="D1424" s="7" t="s">
        <v>6187</v>
      </c>
      <c r="E1424" s="8" t="s">
        <v>6188</v>
      </c>
      <c r="F1424" s="9" t="s">
        <v>6189</v>
      </c>
      <c r="G1424" s="10">
        <v>45927.0</v>
      </c>
      <c r="H1424" s="11" t="s">
        <v>19</v>
      </c>
      <c r="I1424" s="11" t="s">
        <v>19</v>
      </c>
      <c r="J1424" s="11" t="s">
        <v>20</v>
      </c>
      <c r="K1424" s="11" t="s">
        <v>20</v>
      </c>
      <c r="L1424" s="11" t="s">
        <v>20</v>
      </c>
      <c r="M1424" s="11" t="s">
        <v>21</v>
      </c>
    </row>
    <row r="1425">
      <c r="A1425" s="6" t="s">
        <v>6166</v>
      </c>
      <c r="B1425" s="6" t="s">
        <v>6190</v>
      </c>
      <c r="C1425" s="6" t="s">
        <v>6191</v>
      </c>
      <c r="D1425" s="9" t="s">
        <v>26</v>
      </c>
      <c r="E1425" s="8" t="s">
        <v>6192</v>
      </c>
      <c r="F1425" s="9" t="s">
        <v>6193</v>
      </c>
      <c r="G1425" s="12" t="s">
        <v>80</v>
      </c>
      <c r="H1425" s="13"/>
      <c r="I1425" s="13"/>
      <c r="J1425" s="13"/>
      <c r="K1425" s="13"/>
      <c r="L1425" s="13"/>
      <c r="M1425" s="11" t="s">
        <v>231</v>
      </c>
    </row>
    <row r="1426">
      <c r="A1426" s="6" t="s">
        <v>6166</v>
      </c>
      <c r="B1426" s="6" t="s">
        <v>237</v>
      </c>
      <c r="C1426" s="6" t="s">
        <v>6194</v>
      </c>
      <c r="D1426" s="7" t="s">
        <v>6195</v>
      </c>
      <c r="E1426" s="8" t="s">
        <v>6196</v>
      </c>
      <c r="F1426" s="9" t="s">
        <v>6197</v>
      </c>
      <c r="G1426" s="10">
        <v>45927.0</v>
      </c>
      <c r="H1426" s="11" t="s">
        <v>19</v>
      </c>
      <c r="I1426" s="11" t="s">
        <v>19</v>
      </c>
      <c r="J1426" s="11" t="s">
        <v>19</v>
      </c>
      <c r="K1426" s="11" t="s">
        <v>20</v>
      </c>
      <c r="L1426" s="11" t="s">
        <v>20</v>
      </c>
      <c r="M1426" s="11" t="s">
        <v>21</v>
      </c>
    </row>
    <row r="1427">
      <c r="A1427" s="6" t="s">
        <v>6166</v>
      </c>
      <c r="B1427" s="6" t="s">
        <v>6198</v>
      </c>
      <c r="C1427" s="6">
        <v>8.646502488E9</v>
      </c>
      <c r="D1427" s="7" t="s">
        <v>6199</v>
      </c>
      <c r="E1427" s="8" t="s">
        <v>6200</v>
      </c>
      <c r="F1427" s="9" t="s">
        <v>6201</v>
      </c>
      <c r="G1427" s="10">
        <v>45927.0</v>
      </c>
      <c r="H1427" s="11" t="s">
        <v>20</v>
      </c>
      <c r="I1427" s="11" t="s">
        <v>20</v>
      </c>
      <c r="J1427" s="11" t="s">
        <v>20</v>
      </c>
      <c r="M1427" s="11" t="s">
        <v>21</v>
      </c>
    </row>
    <row r="1428">
      <c r="A1428" s="6" t="s">
        <v>6166</v>
      </c>
      <c r="B1428" s="6" t="s">
        <v>808</v>
      </c>
      <c r="C1428" s="6" t="s">
        <v>6202</v>
      </c>
      <c r="D1428" s="7" t="s">
        <v>6203</v>
      </c>
      <c r="E1428" s="8" t="s">
        <v>6204</v>
      </c>
      <c r="F1428" s="9" t="s">
        <v>6205</v>
      </c>
      <c r="G1428" s="10">
        <v>45927.0</v>
      </c>
      <c r="H1428" s="11" t="s">
        <v>20</v>
      </c>
      <c r="I1428" s="11" t="s">
        <v>20</v>
      </c>
      <c r="J1428" s="11" t="s">
        <v>19</v>
      </c>
      <c r="M1428" s="11" t="s">
        <v>21</v>
      </c>
    </row>
    <row r="1429">
      <c r="A1429" s="6" t="s">
        <v>6166</v>
      </c>
      <c r="B1429" s="6" t="s">
        <v>429</v>
      </c>
      <c r="C1429" s="6" t="s">
        <v>6206</v>
      </c>
      <c r="D1429" s="7" t="s">
        <v>6207</v>
      </c>
      <c r="E1429" s="8" t="s">
        <v>6208</v>
      </c>
      <c r="F1429" s="9" t="s">
        <v>6209</v>
      </c>
      <c r="G1429" s="10">
        <v>45927.0</v>
      </c>
      <c r="H1429" s="11" t="s">
        <v>19</v>
      </c>
      <c r="I1429" s="11" t="s">
        <v>19</v>
      </c>
      <c r="J1429" s="11" t="s">
        <v>19</v>
      </c>
      <c r="K1429" s="11" t="s">
        <v>20</v>
      </c>
      <c r="L1429" s="11" t="s">
        <v>19</v>
      </c>
      <c r="M1429" s="11" t="s">
        <v>21</v>
      </c>
    </row>
    <row r="1430">
      <c r="A1430" s="6" t="s">
        <v>6166</v>
      </c>
      <c r="B1430" s="6" t="s">
        <v>1909</v>
      </c>
      <c r="C1430" s="6" t="s">
        <v>6210</v>
      </c>
      <c r="D1430" s="7" t="s">
        <v>6211</v>
      </c>
      <c r="E1430" s="8" t="s">
        <v>6212</v>
      </c>
      <c r="F1430" s="9" t="s">
        <v>6213</v>
      </c>
      <c r="G1430" s="10">
        <v>45927.0</v>
      </c>
      <c r="H1430" s="11" t="s">
        <v>19</v>
      </c>
      <c r="I1430" s="11" t="s">
        <v>20</v>
      </c>
      <c r="J1430" s="11" t="s">
        <v>19</v>
      </c>
      <c r="K1430" s="11" t="s">
        <v>20</v>
      </c>
      <c r="L1430" s="11" t="s">
        <v>20</v>
      </c>
      <c r="M1430" s="11" t="s">
        <v>21</v>
      </c>
    </row>
    <row r="1431">
      <c r="A1431" s="6" t="s">
        <v>6166</v>
      </c>
      <c r="B1431" s="6" t="s">
        <v>6214</v>
      </c>
      <c r="C1431" s="6" t="s">
        <v>6215</v>
      </c>
      <c r="D1431" s="7" t="s">
        <v>6216</v>
      </c>
      <c r="E1431" s="8" t="s">
        <v>6217</v>
      </c>
      <c r="F1431" s="9" t="s">
        <v>6218</v>
      </c>
      <c r="G1431" s="10">
        <v>45927.0</v>
      </c>
      <c r="H1431" s="11" t="s">
        <v>19</v>
      </c>
      <c r="I1431" s="11" t="s">
        <v>19</v>
      </c>
      <c r="J1431" s="11" t="s">
        <v>20</v>
      </c>
      <c r="K1431" s="11" t="s">
        <v>20</v>
      </c>
      <c r="L1431" s="11" t="s">
        <v>20</v>
      </c>
      <c r="M1431" s="11" t="s">
        <v>21</v>
      </c>
    </row>
    <row r="1432">
      <c r="A1432" s="6" t="s">
        <v>6166</v>
      </c>
      <c r="B1432" s="6" t="s">
        <v>6219</v>
      </c>
      <c r="C1432" s="6" t="s">
        <v>6220</v>
      </c>
      <c r="D1432" s="7" t="s">
        <v>6221</v>
      </c>
      <c r="E1432" s="8" t="s">
        <v>6222</v>
      </c>
      <c r="F1432" s="9" t="s">
        <v>6223</v>
      </c>
      <c r="G1432" s="10">
        <v>45927.0</v>
      </c>
      <c r="H1432" s="11" t="s">
        <v>19</v>
      </c>
      <c r="I1432" s="11" t="s">
        <v>20</v>
      </c>
      <c r="J1432" s="11" t="s">
        <v>20</v>
      </c>
      <c r="K1432" s="11" t="s">
        <v>20</v>
      </c>
      <c r="M1432" s="11" t="s">
        <v>21</v>
      </c>
    </row>
    <row r="1433">
      <c r="A1433" s="6" t="s">
        <v>6166</v>
      </c>
      <c r="B1433" s="6" t="s">
        <v>6224</v>
      </c>
      <c r="C1433" s="6" t="s">
        <v>6225</v>
      </c>
      <c r="D1433" s="7" t="s">
        <v>6226</v>
      </c>
      <c r="E1433" s="8" t="s">
        <v>6227</v>
      </c>
      <c r="F1433" s="9" t="s">
        <v>6228</v>
      </c>
      <c r="G1433" s="10">
        <v>45927.0</v>
      </c>
      <c r="H1433" s="11" t="s">
        <v>19</v>
      </c>
      <c r="I1433" s="11" t="s">
        <v>19</v>
      </c>
      <c r="J1433" s="11" t="s">
        <v>19</v>
      </c>
      <c r="K1433" s="11" t="s">
        <v>20</v>
      </c>
      <c r="L1433" s="11" t="s">
        <v>20</v>
      </c>
      <c r="M1433" s="11" t="s">
        <v>21</v>
      </c>
    </row>
    <row r="1434">
      <c r="A1434" s="6" t="s">
        <v>6166</v>
      </c>
      <c r="B1434" s="6" t="s">
        <v>6229</v>
      </c>
      <c r="C1434" s="6" t="s">
        <v>6230</v>
      </c>
      <c r="D1434" s="7" t="s">
        <v>6231</v>
      </c>
      <c r="E1434" s="8" t="s">
        <v>6232</v>
      </c>
      <c r="F1434" s="9" t="s">
        <v>6233</v>
      </c>
      <c r="G1434" s="10">
        <v>45925.0</v>
      </c>
      <c r="H1434" s="11" t="s">
        <v>19</v>
      </c>
      <c r="I1434" s="11" t="s">
        <v>20</v>
      </c>
      <c r="J1434" s="11" t="s">
        <v>20</v>
      </c>
      <c r="K1434" s="11" t="s">
        <v>20</v>
      </c>
      <c r="L1434" s="11" t="s">
        <v>20</v>
      </c>
      <c r="M1434" s="11" t="s">
        <v>21</v>
      </c>
    </row>
    <row r="1435">
      <c r="A1435" s="6" t="s">
        <v>6234</v>
      </c>
      <c r="B1435" s="6" t="s">
        <v>6235</v>
      </c>
      <c r="C1435" s="6" t="s">
        <v>6236</v>
      </c>
      <c r="D1435" s="17" t="s">
        <v>6237</v>
      </c>
      <c r="E1435" s="8" t="s">
        <v>6238</v>
      </c>
      <c r="F1435" s="9" t="s">
        <v>6239</v>
      </c>
      <c r="G1435" s="10">
        <v>45924.0</v>
      </c>
      <c r="H1435" s="11" t="s">
        <v>20</v>
      </c>
      <c r="I1435" s="11" t="s">
        <v>20</v>
      </c>
      <c r="J1435" s="11" t="s">
        <v>20</v>
      </c>
      <c r="K1435" s="11" t="s">
        <v>20</v>
      </c>
      <c r="L1435" s="11" t="s">
        <v>20</v>
      </c>
      <c r="M1435" s="11" t="s">
        <v>21</v>
      </c>
    </row>
    <row r="1436">
      <c r="A1436" s="6" t="s">
        <v>6234</v>
      </c>
      <c r="B1436" s="6" t="s">
        <v>6240</v>
      </c>
      <c r="C1436" s="6" t="s">
        <v>6241</v>
      </c>
      <c r="D1436" s="17" t="s">
        <v>6242</v>
      </c>
      <c r="E1436" s="8" t="s">
        <v>6243</v>
      </c>
      <c r="F1436" s="9" t="s">
        <v>6244</v>
      </c>
      <c r="G1436" s="10">
        <v>45924.0</v>
      </c>
      <c r="H1436" s="11" t="s">
        <v>19</v>
      </c>
      <c r="I1436" s="11" t="s">
        <v>19</v>
      </c>
      <c r="J1436" s="11" t="s">
        <v>19</v>
      </c>
      <c r="K1436" s="11" t="s">
        <v>20</v>
      </c>
      <c r="L1436" s="11" t="s">
        <v>20</v>
      </c>
      <c r="M1436" s="11" t="s">
        <v>21</v>
      </c>
    </row>
    <row r="1437">
      <c r="A1437" s="6" t="s">
        <v>6234</v>
      </c>
      <c r="B1437" s="6" t="s">
        <v>6245</v>
      </c>
      <c r="C1437" s="6" t="s">
        <v>6246</v>
      </c>
      <c r="D1437" s="7" t="s">
        <v>6247</v>
      </c>
      <c r="E1437" s="8" t="s">
        <v>6248</v>
      </c>
      <c r="F1437" s="9" t="s">
        <v>6249</v>
      </c>
      <c r="G1437" s="10">
        <v>45924.0</v>
      </c>
      <c r="H1437" s="11" t="s">
        <v>20</v>
      </c>
      <c r="I1437" s="11" t="s">
        <v>20</v>
      </c>
      <c r="J1437" s="11" t="s">
        <v>19</v>
      </c>
      <c r="K1437" s="11" t="s">
        <v>20</v>
      </c>
      <c r="L1437" s="11" t="s">
        <v>20</v>
      </c>
      <c r="M1437" s="11" t="s">
        <v>21</v>
      </c>
    </row>
    <row r="1438">
      <c r="A1438" s="6" t="s">
        <v>6234</v>
      </c>
      <c r="B1438" s="6" t="s">
        <v>1390</v>
      </c>
      <c r="C1438" s="6" t="s">
        <v>6250</v>
      </c>
      <c r="D1438" s="7" t="s">
        <v>6251</v>
      </c>
      <c r="E1438" s="8" t="s">
        <v>6252</v>
      </c>
      <c r="F1438" s="9" t="s">
        <v>6253</v>
      </c>
      <c r="G1438" s="10">
        <v>45924.0</v>
      </c>
      <c r="H1438" s="11" t="s">
        <v>20</v>
      </c>
      <c r="I1438" s="11" t="s">
        <v>20</v>
      </c>
      <c r="J1438" s="11" t="s">
        <v>20</v>
      </c>
      <c r="K1438" s="11" t="s">
        <v>20</v>
      </c>
      <c r="L1438" s="11" t="s">
        <v>20</v>
      </c>
      <c r="M1438" s="11" t="s">
        <v>21</v>
      </c>
    </row>
    <row r="1439">
      <c r="A1439" s="6" t="s">
        <v>6234</v>
      </c>
      <c r="B1439" s="6" t="s">
        <v>6254</v>
      </c>
      <c r="C1439" s="6" t="s">
        <v>6255</v>
      </c>
      <c r="D1439" s="9" t="s">
        <v>26</v>
      </c>
      <c r="E1439" s="8" t="s">
        <v>6256</v>
      </c>
      <c r="F1439" s="9" t="s">
        <v>26</v>
      </c>
      <c r="G1439" s="12" t="s">
        <v>80</v>
      </c>
      <c r="H1439" s="13"/>
      <c r="I1439" s="13"/>
      <c r="J1439" s="13"/>
      <c r="K1439" s="13"/>
      <c r="L1439" s="13"/>
      <c r="M1439" s="11" t="s">
        <v>231</v>
      </c>
    </row>
    <row r="1440">
      <c r="A1440" s="6" t="s">
        <v>6234</v>
      </c>
      <c r="B1440" s="6" t="s">
        <v>2805</v>
      </c>
      <c r="C1440" s="6" t="s">
        <v>6257</v>
      </c>
      <c r="D1440" s="7" t="s">
        <v>6258</v>
      </c>
      <c r="E1440" s="8" t="s">
        <v>6259</v>
      </c>
      <c r="F1440" s="9" t="s">
        <v>6260</v>
      </c>
      <c r="G1440" s="10">
        <v>45924.0</v>
      </c>
      <c r="H1440" s="11" t="s">
        <v>19</v>
      </c>
      <c r="I1440" s="11" t="s">
        <v>19</v>
      </c>
      <c r="J1440" s="11" t="s">
        <v>19</v>
      </c>
      <c r="K1440" s="11" t="s">
        <v>20</v>
      </c>
      <c r="L1440" s="11" t="s">
        <v>20</v>
      </c>
      <c r="M1440" s="11" t="s">
        <v>21</v>
      </c>
    </row>
    <row r="1441">
      <c r="A1441" s="6" t="s">
        <v>6234</v>
      </c>
      <c r="B1441" s="6" t="s">
        <v>5029</v>
      </c>
      <c r="C1441" s="6" t="s">
        <v>26</v>
      </c>
      <c r="D1441" s="7" t="s">
        <v>6261</v>
      </c>
      <c r="E1441" s="6" t="s">
        <v>26</v>
      </c>
      <c r="F1441" s="9" t="s">
        <v>6262</v>
      </c>
      <c r="G1441" s="10">
        <v>45924.0</v>
      </c>
      <c r="H1441" s="11" t="s">
        <v>19</v>
      </c>
      <c r="I1441" s="11" t="s">
        <v>19</v>
      </c>
      <c r="J1441" s="11" t="s">
        <v>19</v>
      </c>
      <c r="K1441" s="11" t="s">
        <v>20</v>
      </c>
      <c r="L1441" s="11" t="s">
        <v>19</v>
      </c>
      <c r="M1441" s="11" t="s">
        <v>21</v>
      </c>
    </row>
    <row r="1442">
      <c r="A1442" s="6" t="s">
        <v>6234</v>
      </c>
      <c r="B1442" s="6" t="s">
        <v>6263</v>
      </c>
      <c r="C1442" s="6" t="s">
        <v>6264</v>
      </c>
      <c r="D1442" s="7" t="s">
        <v>6265</v>
      </c>
      <c r="E1442" s="8" t="s">
        <v>6266</v>
      </c>
      <c r="F1442" s="9" t="s">
        <v>6267</v>
      </c>
      <c r="G1442" s="10">
        <v>45925.0</v>
      </c>
      <c r="H1442" s="11" t="s">
        <v>20</v>
      </c>
      <c r="I1442" s="11" t="s">
        <v>20</v>
      </c>
      <c r="J1442" s="11" t="s">
        <v>20</v>
      </c>
      <c r="M1442" s="11" t="s">
        <v>21</v>
      </c>
    </row>
    <row r="1443">
      <c r="A1443" s="6" t="s">
        <v>6234</v>
      </c>
      <c r="B1443" s="6" t="s">
        <v>6268</v>
      </c>
      <c r="C1443" s="6" t="s">
        <v>6269</v>
      </c>
      <c r="D1443" s="17" t="s">
        <v>6270</v>
      </c>
      <c r="E1443" s="6" t="s">
        <v>26</v>
      </c>
      <c r="F1443" s="9" t="s">
        <v>26</v>
      </c>
      <c r="G1443" s="10">
        <v>45925.0</v>
      </c>
      <c r="H1443" s="11" t="s">
        <v>19</v>
      </c>
      <c r="I1443" s="11" t="s">
        <v>19</v>
      </c>
      <c r="J1443" s="11" t="s">
        <v>20</v>
      </c>
      <c r="K1443" s="11" t="s">
        <v>20</v>
      </c>
      <c r="L1443" s="11" t="s">
        <v>20</v>
      </c>
      <c r="M1443" s="11" t="s">
        <v>21</v>
      </c>
    </row>
    <row r="1444">
      <c r="A1444" s="6" t="s">
        <v>6234</v>
      </c>
      <c r="B1444" s="6" t="s">
        <v>6271</v>
      </c>
      <c r="C1444" s="6" t="s">
        <v>6272</v>
      </c>
      <c r="D1444" s="7" t="s">
        <v>6273</v>
      </c>
      <c r="E1444" s="8" t="s">
        <v>6274</v>
      </c>
      <c r="F1444" s="9" t="s">
        <v>6275</v>
      </c>
      <c r="G1444" s="10">
        <v>45925.0</v>
      </c>
      <c r="H1444" s="11" t="s">
        <v>19</v>
      </c>
      <c r="I1444" s="11" t="s">
        <v>20</v>
      </c>
      <c r="J1444" s="11" t="s">
        <v>20</v>
      </c>
      <c r="K1444" s="11" t="s">
        <v>20</v>
      </c>
      <c r="L1444" s="11" t="s">
        <v>20</v>
      </c>
      <c r="M1444" s="11" t="s">
        <v>21</v>
      </c>
    </row>
    <row r="1445">
      <c r="A1445" s="6" t="s">
        <v>6234</v>
      </c>
      <c r="B1445" s="6" t="s">
        <v>6276</v>
      </c>
      <c r="C1445" s="6" t="s">
        <v>6277</v>
      </c>
      <c r="D1445" s="7" t="s">
        <v>6278</v>
      </c>
      <c r="E1445" s="8" t="s">
        <v>6279</v>
      </c>
      <c r="F1445" s="9" t="s">
        <v>6280</v>
      </c>
      <c r="G1445" s="10">
        <v>45925.0</v>
      </c>
      <c r="H1445" s="11" t="s">
        <v>20</v>
      </c>
      <c r="I1445" s="11" t="s">
        <v>20</v>
      </c>
      <c r="J1445" s="11" t="s">
        <v>19</v>
      </c>
      <c r="M1445" s="11" t="s">
        <v>21</v>
      </c>
    </row>
    <row r="1446">
      <c r="A1446" s="6" t="s">
        <v>6234</v>
      </c>
      <c r="B1446" s="6" t="s">
        <v>6281</v>
      </c>
      <c r="C1446" s="6" t="s">
        <v>6282</v>
      </c>
      <c r="D1446" s="7" t="s">
        <v>6283</v>
      </c>
      <c r="E1446" s="8" t="s">
        <v>6284</v>
      </c>
      <c r="F1446" s="9" t="s">
        <v>6285</v>
      </c>
      <c r="G1446" s="10">
        <v>45925.0</v>
      </c>
      <c r="H1446" s="11" t="s">
        <v>19</v>
      </c>
      <c r="I1446" s="11" t="s">
        <v>19</v>
      </c>
      <c r="J1446" s="11" t="s">
        <v>19</v>
      </c>
      <c r="K1446" s="11" t="s">
        <v>20</v>
      </c>
      <c r="L1446" s="11" t="s">
        <v>20</v>
      </c>
      <c r="M1446" s="11" t="s">
        <v>21</v>
      </c>
    </row>
    <row r="1447">
      <c r="A1447" s="6" t="s">
        <v>6234</v>
      </c>
      <c r="B1447" s="6" t="s">
        <v>2030</v>
      </c>
      <c r="C1447" s="6" t="s">
        <v>6286</v>
      </c>
      <c r="D1447" s="7" t="s">
        <v>6287</v>
      </c>
      <c r="E1447" s="8" t="s">
        <v>6288</v>
      </c>
      <c r="F1447" s="9" t="s">
        <v>6289</v>
      </c>
      <c r="G1447" s="10">
        <v>45925.0</v>
      </c>
      <c r="H1447" s="11" t="s">
        <v>19</v>
      </c>
      <c r="I1447" s="11" t="s">
        <v>19</v>
      </c>
      <c r="J1447" s="11" t="s">
        <v>20</v>
      </c>
      <c r="K1447" s="11" t="s">
        <v>20</v>
      </c>
      <c r="L1447" s="11" t="s">
        <v>20</v>
      </c>
      <c r="M1447" s="11" t="s">
        <v>21</v>
      </c>
    </row>
    <row r="1448">
      <c r="A1448" s="6" t="s">
        <v>6234</v>
      </c>
      <c r="B1448" s="6" t="s">
        <v>934</v>
      </c>
      <c r="C1448" s="6" t="s">
        <v>6290</v>
      </c>
      <c r="D1448" s="7" t="s">
        <v>6291</v>
      </c>
      <c r="E1448" s="8" t="s">
        <v>6292</v>
      </c>
      <c r="F1448" s="9" t="s">
        <v>6293</v>
      </c>
      <c r="G1448" s="10">
        <v>45925.0</v>
      </c>
      <c r="H1448" s="11" t="s">
        <v>19</v>
      </c>
      <c r="I1448" s="11" t="s">
        <v>20</v>
      </c>
      <c r="J1448" s="11" t="s">
        <v>19</v>
      </c>
      <c r="K1448" s="11" t="s">
        <v>20</v>
      </c>
      <c r="L1448" s="11" t="s">
        <v>20</v>
      </c>
      <c r="M1448" s="11" t="s">
        <v>21</v>
      </c>
    </row>
    <row r="1449">
      <c r="A1449" s="6" t="s">
        <v>6234</v>
      </c>
      <c r="B1449" s="6" t="s">
        <v>6294</v>
      </c>
      <c r="C1449" s="6" t="s">
        <v>6295</v>
      </c>
      <c r="D1449" s="7" t="s">
        <v>6296</v>
      </c>
      <c r="E1449" s="8" t="s">
        <v>6297</v>
      </c>
      <c r="F1449" s="9" t="s">
        <v>6298</v>
      </c>
      <c r="G1449" s="10">
        <v>45925.0</v>
      </c>
      <c r="H1449" s="11" t="s">
        <v>20</v>
      </c>
      <c r="I1449" s="11" t="s">
        <v>20</v>
      </c>
      <c r="J1449" s="11" t="s">
        <v>20</v>
      </c>
      <c r="K1449" s="11" t="s">
        <v>20</v>
      </c>
      <c r="L1449" s="11" t="s">
        <v>20</v>
      </c>
      <c r="M1449" s="11" t="s">
        <v>21</v>
      </c>
    </row>
    <row r="1450">
      <c r="A1450" s="6" t="s">
        <v>6234</v>
      </c>
      <c r="B1450" s="6" t="s">
        <v>6299</v>
      </c>
      <c r="C1450" s="6" t="s">
        <v>6300</v>
      </c>
      <c r="D1450" s="7" t="s">
        <v>6301</v>
      </c>
      <c r="E1450" s="8" t="s">
        <v>6302</v>
      </c>
      <c r="F1450" s="9" t="s">
        <v>6303</v>
      </c>
      <c r="G1450" s="10">
        <v>45925.0</v>
      </c>
      <c r="H1450" s="11" t="s">
        <v>20</v>
      </c>
      <c r="I1450" s="11" t="s">
        <v>20</v>
      </c>
      <c r="J1450" s="11" t="s">
        <v>20</v>
      </c>
      <c r="K1450" s="11" t="s">
        <v>20</v>
      </c>
      <c r="L1450" s="11" t="s">
        <v>20</v>
      </c>
      <c r="M1450" s="11" t="s">
        <v>21</v>
      </c>
    </row>
    <row r="1451">
      <c r="A1451" s="6" t="s">
        <v>6234</v>
      </c>
      <c r="B1451" s="6" t="s">
        <v>6304</v>
      </c>
      <c r="C1451" s="6" t="s">
        <v>6305</v>
      </c>
      <c r="D1451" s="7" t="s">
        <v>6306</v>
      </c>
      <c r="E1451" s="8" t="s">
        <v>6307</v>
      </c>
      <c r="F1451" s="9" t="s">
        <v>6308</v>
      </c>
      <c r="G1451" s="10">
        <v>45925.0</v>
      </c>
      <c r="H1451" s="11" t="s">
        <v>19</v>
      </c>
      <c r="I1451" s="11" t="s">
        <v>19</v>
      </c>
      <c r="J1451" s="11" t="s">
        <v>19</v>
      </c>
      <c r="K1451" s="11" t="s">
        <v>20</v>
      </c>
      <c r="L1451" s="11" t="s">
        <v>20</v>
      </c>
      <c r="M1451" s="11" t="s">
        <v>21</v>
      </c>
    </row>
    <row r="1452">
      <c r="A1452" s="6" t="s">
        <v>6234</v>
      </c>
      <c r="B1452" s="6" t="s">
        <v>252</v>
      </c>
      <c r="C1452" s="6" t="s">
        <v>6309</v>
      </c>
      <c r="D1452" s="7" t="s">
        <v>6310</v>
      </c>
      <c r="E1452" s="8" t="s">
        <v>6311</v>
      </c>
      <c r="F1452" s="9" t="s">
        <v>6312</v>
      </c>
      <c r="G1452" s="10">
        <v>45925.0</v>
      </c>
      <c r="H1452" s="11" t="s">
        <v>19</v>
      </c>
      <c r="I1452" s="11" t="s">
        <v>19</v>
      </c>
      <c r="J1452" s="11" t="s">
        <v>20</v>
      </c>
      <c r="K1452" s="11" t="s">
        <v>20</v>
      </c>
      <c r="L1452" s="11" t="s">
        <v>20</v>
      </c>
      <c r="M1452" s="11" t="s">
        <v>21</v>
      </c>
    </row>
    <row r="1453">
      <c r="A1453" s="6" t="s">
        <v>6234</v>
      </c>
      <c r="B1453" s="6" t="s">
        <v>6313</v>
      </c>
      <c r="C1453" s="6" t="s">
        <v>6314</v>
      </c>
      <c r="D1453" s="7" t="s">
        <v>6315</v>
      </c>
      <c r="E1453" s="8" t="s">
        <v>6316</v>
      </c>
      <c r="F1453" s="9" t="s">
        <v>6317</v>
      </c>
      <c r="G1453" s="10">
        <v>45925.0</v>
      </c>
      <c r="H1453" s="11" t="s">
        <v>19</v>
      </c>
      <c r="I1453" s="11" t="s">
        <v>19</v>
      </c>
      <c r="J1453" s="11" t="s">
        <v>19</v>
      </c>
      <c r="K1453" s="11" t="s">
        <v>20</v>
      </c>
      <c r="L1453" s="11" t="s">
        <v>20</v>
      </c>
      <c r="M1453" s="11" t="s">
        <v>21</v>
      </c>
    </row>
    <row r="1454">
      <c r="A1454" s="6" t="s">
        <v>6234</v>
      </c>
      <c r="B1454" s="6" t="s">
        <v>6318</v>
      </c>
      <c r="C1454" s="6" t="s">
        <v>6319</v>
      </c>
      <c r="D1454" s="7" t="s">
        <v>6320</v>
      </c>
      <c r="E1454" s="8" t="s">
        <v>6321</v>
      </c>
      <c r="F1454" s="9" t="s">
        <v>6322</v>
      </c>
      <c r="G1454" s="10">
        <v>45925.0</v>
      </c>
      <c r="H1454" s="11" t="s">
        <v>20</v>
      </c>
      <c r="I1454" s="11" t="s">
        <v>20</v>
      </c>
      <c r="J1454" s="11" t="s">
        <v>20</v>
      </c>
      <c r="M1454" s="11" t="s">
        <v>21</v>
      </c>
    </row>
    <row r="1455">
      <c r="A1455" s="6" t="s">
        <v>6234</v>
      </c>
      <c r="B1455" s="6" t="s">
        <v>266</v>
      </c>
      <c r="C1455" s="6" t="s">
        <v>6323</v>
      </c>
      <c r="D1455" s="7" t="s">
        <v>6324</v>
      </c>
      <c r="E1455" s="8" t="s">
        <v>6325</v>
      </c>
      <c r="F1455" s="9" t="s">
        <v>6326</v>
      </c>
      <c r="G1455" s="10">
        <v>45925.0</v>
      </c>
      <c r="H1455" s="11" t="s">
        <v>20</v>
      </c>
      <c r="I1455" s="11" t="s">
        <v>20</v>
      </c>
      <c r="J1455" s="11" t="s">
        <v>20</v>
      </c>
      <c r="M1455" s="11" t="s">
        <v>21</v>
      </c>
    </row>
    <row r="1456">
      <c r="A1456" s="6" t="s">
        <v>6234</v>
      </c>
      <c r="B1456" s="6" t="s">
        <v>6327</v>
      </c>
      <c r="C1456" s="6" t="s">
        <v>6328</v>
      </c>
      <c r="D1456" s="7" t="s">
        <v>6329</v>
      </c>
      <c r="E1456" s="8" t="s">
        <v>6330</v>
      </c>
      <c r="F1456" s="9" t="s">
        <v>6331</v>
      </c>
      <c r="G1456" s="10">
        <v>45925.0</v>
      </c>
      <c r="H1456" s="11" t="s">
        <v>20</v>
      </c>
      <c r="I1456" s="11" t="s">
        <v>20</v>
      </c>
      <c r="J1456" s="11" t="s">
        <v>20</v>
      </c>
      <c r="M1456" s="11" t="s">
        <v>21</v>
      </c>
    </row>
    <row r="1457">
      <c r="A1457" s="6" t="s">
        <v>6234</v>
      </c>
      <c r="B1457" s="6" t="s">
        <v>6332</v>
      </c>
      <c r="C1457" s="6" t="s">
        <v>6333</v>
      </c>
      <c r="D1457" s="7" t="s">
        <v>6334</v>
      </c>
      <c r="E1457" s="8" t="s">
        <v>6335</v>
      </c>
      <c r="F1457" s="9" t="s">
        <v>6336</v>
      </c>
      <c r="G1457" s="10">
        <v>45925.0</v>
      </c>
      <c r="H1457" s="11" t="s">
        <v>19</v>
      </c>
      <c r="I1457" s="11" t="s">
        <v>19</v>
      </c>
      <c r="J1457" s="11" t="s">
        <v>20</v>
      </c>
      <c r="K1457" s="11" t="s">
        <v>20</v>
      </c>
      <c r="L1457" s="11" t="s">
        <v>20</v>
      </c>
      <c r="M1457" s="11" t="s">
        <v>21</v>
      </c>
    </row>
    <row r="1458">
      <c r="A1458" s="6" t="s">
        <v>6337</v>
      </c>
      <c r="B1458" s="6" t="s">
        <v>6338</v>
      </c>
      <c r="C1458" s="6" t="s">
        <v>6339</v>
      </c>
      <c r="D1458" s="7" t="s">
        <v>6340</v>
      </c>
      <c r="E1458" s="8" t="s">
        <v>6341</v>
      </c>
      <c r="F1458" s="9" t="s">
        <v>6342</v>
      </c>
      <c r="G1458" s="10">
        <v>45924.0</v>
      </c>
      <c r="H1458" s="11" t="s">
        <v>20</v>
      </c>
      <c r="I1458" s="11" t="s">
        <v>20</v>
      </c>
      <c r="J1458" s="11" t="s">
        <v>20</v>
      </c>
      <c r="M1458" s="11" t="s">
        <v>21</v>
      </c>
    </row>
    <row r="1459">
      <c r="A1459" s="6" t="s">
        <v>6337</v>
      </c>
      <c r="B1459" s="6" t="s">
        <v>6343</v>
      </c>
      <c r="C1459" s="6" t="s">
        <v>6344</v>
      </c>
      <c r="D1459" s="7" t="s">
        <v>6345</v>
      </c>
      <c r="E1459" s="8" t="s">
        <v>6346</v>
      </c>
      <c r="F1459" s="9" t="s">
        <v>6347</v>
      </c>
      <c r="G1459" s="10">
        <v>45924.0</v>
      </c>
      <c r="H1459" s="11" t="s">
        <v>19</v>
      </c>
      <c r="I1459" s="11" t="s">
        <v>19</v>
      </c>
      <c r="J1459" s="11" t="s">
        <v>19</v>
      </c>
      <c r="K1459" s="11" t="s">
        <v>20</v>
      </c>
      <c r="L1459" s="11" t="s">
        <v>20</v>
      </c>
      <c r="M1459" s="11" t="s">
        <v>21</v>
      </c>
    </row>
    <row r="1460">
      <c r="A1460" s="6" t="s">
        <v>6337</v>
      </c>
      <c r="B1460" s="6" t="s">
        <v>6348</v>
      </c>
      <c r="C1460" s="6" t="s">
        <v>6349</v>
      </c>
      <c r="D1460" s="7" t="s">
        <v>6350</v>
      </c>
      <c r="E1460" s="8" t="s">
        <v>6351</v>
      </c>
      <c r="F1460" s="9" t="s">
        <v>6352</v>
      </c>
      <c r="G1460" s="10">
        <v>45924.0</v>
      </c>
      <c r="H1460" s="11" t="s">
        <v>19</v>
      </c>
      <c r="I1460" s="11" t="s">
        <v>19</v>
      </c>
      <c r="J1460" s="11" t="s">
        <v>19</v>
      </c>
      <c r="K1460" s="11" t="s">
        <v>20</v>
      </c>
      <c r="L1460" s="11" t="s">
        <v>19</v>
      </c>
      <c r="M1460" s="11" t="s">
        <v>21</v>
      </c>
    </row>
    <row r="1461">
      <c r="A1461" s="6" t="s">
        <v>6337</v>
      </c>
      <c r="B1461" s="6" t="s">
        <v>1253</v>
      </c>
      <c r="C1461" s="6" t="s">
        <v>6353</v>
      </c>
      <c r="D1461" s="7" t="s">
        <v>6354</v>
      </c>
      <c r="E1461" s="8" t="s">
        <v>6355</v>
      </c>
      <c r="F1461" s="9" t="s">
        <v>6356</v>
      </c>
      <c r="G1461" s="10">
        <v>45924.0</v>
      </c>
      <c r="H1461" s="11" t="s">
        <v>19</v>
      </c>
      <c r="I1461" s="11" t="s">
        <v>19</v>
      </c>
      <c r="J1461" s="11" t="s">
        <v>19</v>
      </c>
      <c r="K1461" s="11" t="s">
        <v>20</v>
      </c>
      <c r="L1461" s="11" t="s">
        <v>20</v>
      </c>
      <c r="M1461" s="11" t="s">
        <v>21</v>
      </c>
    </row>
    <row r="1462">
      <c r="A1462" s="6" t="s">
        <v>6337</v>
      </c>
      <c r="B1462" s="6" t="s">
        <v>542</v>
      </c>
      <c r="C1462" s="6" t="s">
        <v>6357</v>
      </c>
      <c r="D1462" s="7" t="s">
        <v>6358</v>
      </c>
      <c r="E1462" s="8" t="s">
        <v>6359</v>
      </c>
      <c r="F1462" s="9" t="s">
        <v>6360</v>
      </c>
      <c r="G1462" s="10">
        <v>45924.0</v>
      </c>
      <c r="H1462" s="11" t="s">
        <v>19</v>
      </c>
      <c r="I1462" s="11" t="s">
        <v>19</v>
      </c>
      <c r="J1462" s="11" t="s">
        <v>19</v>
      </c>
      <c r="K1462" s="11" t="s">
        <v>20</v>
      </c>
      <c r="L1462" s="11" t="s">
        <v>20</v>
      </c>
      <c r="M1462" s="11" t="s">
        <v>21</v>
      </c>
    </row>
    <row r="1463">
      <c r="A1463" s="6" t="s">
        <v>6337</v>
      </c>
      <c r="B1463" s="6" t="s">
        <v>1859</v>
      </c>
      <c r="C1463" s="6" t="s">
        <v>6361</v>
      </c>
      <c r="D1463" s="7" t="s">
        <v>6362</v>
      </c>
      <c r="E1463" s="8" t="s">
        <v>6363</v>
      </c>
      <c r="F1463" s="9" t="s">
        <v>26</v>
      </c>
      <c r="G1463" s="10">
        <v>45924.0</v>
      </c>
      <c r="H1463" s="11" t="s">
        <v>19</v>
      </c>
      <c r="I1463" s="11" t="s">
        <v>19</v>
      </c>
      <c r="J1463" s="11" t="s">
        <v>19</v>
      </c>
      <c r="K1463" s="11" t="s">
        <v>20</v>
      </c>
      <c r="L1463" s="11" t="s">
        <v>20</v>
      </c>
      <c r="M1463" s="11" t="s">
        <v>21</v>
      </c>
    </row>
    <row r="1464">
      <c r="A1464" s="6" t="s">
        <v>6337</v>
      </c>
      <c r="B1464" s="6" t="s">
        <v>6364</v>
      </c>
      <c r="C1464" s="6" t="s">
        <v>6365</v>
      </c>
      <c r="D1464" s="7" t="s">
        <v>6366</v>
      </c>
      <c r="E1464" s="8" t="s">
        <v>6367</v>
      </c>
      <c r="F1464" s="9" t="s">
        <v>6368</v>
      </c>
      <c r="G1464" s="10">
        <v>45924.0</v>
      </c>
      <c r="H1464" s="11" t="s">
        <v>19</v>
      </c>
      <c r="I1464" s="11" t="s">
        <v>19</v>
      </c>
      <c r="J1464" s="11" t="s">
        <v>19</v>
      </c>
      <c r="K1464" s="11" t="s">
        <v>20</v>
      </c>
      <c r="L1464" s="11" t="s">
        <v>19</v>
      </c>
      <c r="M1464" s="11" t="s">
        <v>21</v>
      </c>
    </row>
    <row r="1465">
      <c r="A1465" s="6" t="s">
        <v>6337</v>
      </c>
      <c r="B1465" s="6" t="s">
        <v>266</v>
      </c>
      <c r="C1465" s="6" t="s">
        <v>6369</v>
      </c>
      <c r="D1465" s="7" t="s">
        <v>6370</v>
      </c>
      <c r="E1465" s="8" t="s">
        <v>6371</v>
      </c>
      <c r="F1465" s="9" t="s">
        <v>6372</v>
      </c>
      <c r="G1465" s="10">
        <v>45924.0</v>
      </c>
      <c r="H1465" s="11" t="s">
        <v>19</v>
      </c>
      <c r="I1465" s="11" t="s">
        <v>19</v>
      </c>
      <c r="J1465" s="11" t="s">
        <v>19</v>
      </c>
      <c r="K1465" s="11" t="s">
        <v>20</v>
      </c>
      <c r="L1465" s="11" t="s">
        <v>20</v>
      </c>
      <c r="M1465" s="11" t="s">
        <v>21</v>
      </c>
    </row>
    <row r="1466">
      <c r="A1466" s="6" t="s">
        <v>6337</v>
      </c>
      <c r="B1466" s="6" t="s">
        <v>6373</v>
      </c>
      <c r="C1466" s="6" t="s">
        <v>6374</v>
      </c>
      <c r="D1466" s="7" t="s">
        <v>6375</v>
      </c>
      <c r="E1466" s="8" t="s">
        <v>6376</v>
      </c>
      <c r="F1466" s="9" t="s">
        <v>26</v>
      </c>
      <c r="G1466" s="10">
        <v>45924.0</v>
      </c>
      <c r="H1466" s="11" t="s">
        <v>19</v>
      </c>
      <c r="I1466" s="11" t="s">
        <v>19</v>
      </c>
      <c r="J1466" s="11" t="s">
        <v>19</v>
      </c>
      <c r="K1466" s="11" t="s">
        <v>20</v>
      </c>
      <c r="L1466" s="11" t="s">
        <v>20</v>
      </c>
      <c r="M1466" s="11" t="s">
        <v>21</v>
      </c>
    </row>
    <row r="1467">
      <c r="A1467" s="6" t="s">
        <v>6377</v>
      </c>
      <c r="B1467" s="6" t="s">
        <v>6378</v>
      </c>
      <c r="C1467" s="6" t="s">
        <v>6379</v>
      </c>
      <c r="D1467" s="7" t="s">
        <v>6380</v>
      </c>
      <c r="E1467" s="8" t="s">
        <v>6381</v>
      </c>
      <c r="F1467" s="9" t="s">
        <v>6382</v>
      </c>
      <c r="G1467" s="10">
        <v>45927.0</v>
      </c>
      <c r="H1467" s="11" t="s">
        <v>19</v>
      </c>
      <c r="I1467" s="11" t="s">
        <v>19</v>
      </c>
      <c r="J1467" s="11" t="s">
        <v>19</v>
      </c>
      <c r="K1467" s="11" t="s">
        <v>20</v>
      </c>
      <c r="L1467" s="11" t="s">
        <v>20</v>
      </c>
      <c r="M1467" s="11" t="s">
        <v>21</v>
      </c>
    </row>
    <row r="1468">
      <c r="A1468" s="6" t="s">
        <v>6377</v>
      </c>
      <c r="B1468" s="6" t="s">
        <v>6383</v>
      </c>
      <c r="C1468" s="6" t="s">
        <v>6384</v>
      </c>
      <c r="D1468" s="7" t="s">
        <v>6385</v>
      </c>
      <c r="E1468" s="8" t="s">
        <v>6386</v>
      </c>
      <c r="F1468" s="9" t="s">
        <v>6387</v>
      </c>
      <c r="G1468" s="10">
        <v>45927.0</v>
      </c>
      <c r="H1468" s="11" t="s">
        <v>20</v>
      </c>
      <c r="I1468" s="11" t="s">
        <v>20</v>
      </c>
      <c r="J1468" s="11" t="s">
        <v>19</v>
      </c>
      <c r="K1468" s="11" t="s">
        <v>20</v>
      </c>
      <c r="L1468" s="11" t="s">
        <v>20</v>
      </c>
      <c r="M1468" s="11" t="s">
        <v>21</v>
      </c>
    </row>
    <row r="1469">
      <c r="A1469" s="6" t="s">
        <v>6377</v>
      </c>
      <c r="B1469" s="6" t="s">
        <v>6388</v>
      </c>
      <c r="C1469" s="6" t="s">
        <v>6389</v>
      </c>
      <c r="D1469" s="17" t="s">
        <v>6390</v>
      </c>
      <c r="E1469" s="6" t="s">
        <v>26</v>
      </c>
      <c r="F1469" s="9" t="s">
        <v>6391</v>
      </c>
      <c r="G1469" s="10">
        <v>45927.0</v>
      </c>
      <c r="H1469" s="11" t="s">
        <v>19</v>
      </c>
      <c r="I1469" s="11" t="s">
        <v>19</v>
      </c>
      <c r="J1469" s="11" t="s">
        <v>19</v>
      </c>
      <c r="K1469" s="11" t="s">
        <v>20</v>
      </c>
      <c r="L1469" s="11" t="s">
        <v>20</v>
      </c>
      <c r="M1469" s="11" t="s">
        <v>21</v>
      </c>
    </row>
    <row r="1470">
      <c r="A1470" s="6" t="s">
        <v>6377</v>
      </c>
      <c r="B1470" s="6" t="s">
        <v>6392</v>
      </c>
      <c r="C1470" s="6" t="s">
        <v>6393</v>
      </c>
      <c r="D1470" s="7" t="s">
        <v>6390</v>
      </c>
      <c r="E1470" s="6" t="s">
        <v>26</v>
      </c>
      <c r="F1470" s="9" t="s">
        <v>26</v>
      </c>
      <c r="G1470" s="10">
        <v>45927.0</v>
      </c>
      <c r="H1470" s="11" t="s">
        <v>19</v>
      </c>
      <c r="I1470" s="11" t="s">
        <v>19</v>
      </c>
      <c r="J1470" s="11" t="s">
        <v>19</v>
      </c>
      <c r="K1470" s="11" t="s">
        <v>20</v>
      </c>
      <c r="L1470" s="11" t="s">
        <v>20</v>
      </c>
      <c r="M1470" s="11" t="s">
        <v>21</v>
      </c>
    </row>
    <row r="1471">
      <c r="A1471" s="6" t="s">
        <v>6377</v>
      </c>
      <c r="B1471" s="6" t="s">
        <v>6394</v>
      </c>
      <c r="C1471" s="6" t="s">
        <v>6395</v>
      </c>
      <c r="D1471" s="7" t="s">
        <v>6396</v>
      </c>
      <c r="E1471" s="8" t="s">
        <v>6397</v>
      </c>
      <c r="F1471" s="9" t="s">
        <v>6398</v>
      </c>
      <c r="G1471" s="10">
        <v>45927.0</v>
      </c>
      <c r="H1471" s="11" t="s">
        <v>19</v>
      </c>
      <c r="I1471" s="11" t="s">
        <v>19</v>
      </c>
      <c r="J1471" s="11" t="s">
        <v>19</v>
      </c>
      <c r="K1471" s="11" t="s">
        <v>20</v>
      </c>
      <c r="L1471" s="11" t="s">
        <v>20</v>
      </c>
      <c r="M1471" s="11" t="s">
        <v>21</v>
      </c>
    </row>
    <row r="1472">
      <c r="A1472" s="6" t="s">
        <v>6377</v>
      </c>
      <c r="B1472" s="6" t="s">
        <v>6399</v>
      </c>
      <c r="C1472" s="6" t="s">
        <v>6400</v>
      </c>
      <c r="D1472" s="7" t="s">
        <v>6401</v>
      </c>
      <c r="E1472" s="8" t="s">
        <v>6402</v>
      </c>
      <c r="F1472" s="9" t="s">
        <v>26</v>
      </c>
      <c r="G1472" s="12" t="s">
        <v>80</v>
      </c>
      <c r="H1472" s="13"/>
      <c r="I1472" s="13"/>
      <c r="J1472" s="13"/>
      <c r="K1472" s="13"/>
      <c r="L1472" s="13"/>
      <c r="M1472" s="11" t="s">
        <v>81</v>
      </c>
    </row>
    <row r="1473">
      <c r="A1473" s="6" t="s">
        <v>6377</v>
      </c>
      <c r="B1473" s="6" t="s">
        <v>123</v>
      </c>
      <c r="C1473" s="6" t="s">
        <v>6403</v>
      </c>
      <c r="D1473" s="7" t="s">
        <v>6404</v>
      </c>
      <c r="E1473" s="8" t="s">
        <v>6405</v>
      </c>
      <c r="F1473" s="9" t="s">
        <v>6406</v>
      </c>
      <c r="G1473" s="10">
        <v>45927.0</v>
      </c>
      <c r="H1473" s="11" t="s">
        <v>19</v>
      </c>
      <c r="I1473" s="11" t="s">
        <v>19</v>
      </c>
      <c r="J1473" s="11" t="s">
        <v>19</v>
      </c>
      <c r="K1473" s="11" t="s">
        <v>20</v>
      </c>
      <c r="L1473" s="11" t="s">
        <v>20</v>
      </c>
      <c r="M1473" s="11" t="s">
        <v>21</v>
      </c>
    </row>
    <row r="1474">
      <c r="A1474" s="6" t="s">
        <v>6377</v>
      </c>
      <c r="B1474" s="6" t="s">
        <v>6407</v>
      </c>
      <c r="C1474" s="6" t="s">
        <v>6408</v>
      </c>
      <c r="D1474" s="7" t="s">
        <v>6409</v>
      </c>
      <c r="E1474" s="8" t="s">
        <v>6410</v>
      </c>
      <c r="F1474" s="9" t="s">
        <v>6411</v>
      </c>
      <c r="G1474" s="10">
        <v>45927.0</v>
      </c>
      <c r="H1474" s="11" t="s">
        <v>19</v>
      </c>
      <c r="I1474" s="11" t="s">
        <v>19</v>
      </c>
      <c r="J1474" s="11" t="s">
        <v>20</v>
      </c>
      <c r="K1474" s="11" t="s">
        <v>20</v>
      </c>
      <c r="L1474" s="11" t="s">
        <v>20</v>
      </c>
      <c r="M1474" s="11" t="s">
        <v>21</v>
      </c>
    </row>
    <row r="1475">
      <c r="A1475" s="6" t="s">
        <v>6377</v>
      </c>
      <c r="B1475" s="6" t="s">
        <v>6412</v>
      </c>
      <c r="C1475" s="6" t="s">
        <v>6413</v>
      </c>
      <c r="D1475" s="7" t="s">
        <v>6414</v>
      </c>
      <c r="E1475" s="8" t="s">
        <v>6415</v>
      </c>
      <c r="F1475" s="9" t="s">
        <v>6416</v>
      </c>
      <c r="G1475" s="10">
        <v>45927.0</v>
      </c>
      <c r="H1475" s="11" t="s">
        <v>19</v>
      </c>
      <c r="I1475" s="11" t="s">
        <v>19</v>
      </c>
      <c r="J1475" s="11" t="s">
        <v>20</v>
      </c>
      <c r="K1475" s="11" t="s">
        <v>20</v>
      </c>
      <c r="L1475" s="11" t="s">
        <v>20</v>
      </c>
      <c r="M1475" s="11" t="s">
        <v>21</v>
      </c>
    </row>
    <row r="1476">
      <c r="A1476" s="6" t="s">
        <v>6377</v>
      </c>
      <c r="B1476" s="6" t="s">
        <v>1726</v>
      </c>
      <c r="C1476" s="6" t="s">
        <v>6417</v>
      </c>
      <c r="D1476" s="7" t="s">
        <v>6418</v>
      </c>
      <c r="E1476" s="8" t="s">
        <v>6419</v>
      </c>
      <c r="F1476" s="9" t="s">
        <v>6420</v>
      </c>
      <c r="G1476" s="10">
        <v>45927.0</v>
      </c>
      <c r="H1476" s="11" t="s">
        <v>20</v>
      </c>
      <c r="I1476" s="11" t="s">
        <v>20</v>
      </c>
      <c r="J1476" s="11" t="s">
        <v>19</v>
      </c>
      <c r="K1476" s="11" t="s">
        <v>20</v>
      </c>
      <c r="L1476" s="11" t="s">
        <v>20</v>
      </c>
      <c r="M1476" s="11" t="s">
        <v>21</v>
      </c>
    </row>
    <row r="1477">
      <c r="A1477" s="6" t="s">
        <v>6377</v>
      </c>
      <c r="B1477" s="6" t="s">
        <v>2588</v>
      </c>
      <c r="C1477" s="6" t="s">
        <v>6421</v>
      </c>
      <c r="D1477" s="7" t="s">
        <v>6422</v>
      </c>
      <c r="E1477" s="8" t="s">
        <v>6423</v>
      </c>
      <c r="F1477" s="9" t="s">
        <v>6424</v>
      </c>
      <c r="G1477" s="10">
        <v>45927.0</v>
      </c>
      <c r="H1477" s="11" t="s">
        <v>19</v>
      </c>
      <c r="I1477" s="11" t="s">
        <v>19</v>
      </c>
      <c r="J1477" s="11" t="s">
        <v>19</v>
      </c>
      <c r="K1477" s="11" t="s">
        <v>20</v>
      </c>
      <c r="L1477" s="11" t="s">
        <v>20</v>
      </c>
      <c r="M1477" s="11" t="s">
        <v>21</v>
      </c>
    </row>
    <row r="1478">
      <c r="A1478" s="6" t="s">
        <v>6377</v>
      </c>
      <c r="B1478" s="6" t="s">
        <v>2686</v>
      </c>
      <c r="C1478" s="6" t="s">
        <v>6425</v>
      </c>
      <c r="D1478" s="7" t="s">
        <v>6426</v>
      </c>
      <c r="E1478" s="8" t="s">
        <v>6427</v>
      </c>
      <c r="F1478" s="9" t="s">
        <v>6428</v>
      </c>
      <c r="G1478" s="10">
        <v>45927.0</v>
      </c>
      <c r="H1478" s="11" t="s">
        <v>19</v>
      </c>
      <c r="I1478" s="11" t="s">
        <v>19</v>
      </c>
      <c r="J1478" s="11" t="s">
        <v>19</v>
      </c>
      <c r="K1478" s="11" t="s">
        <v>20</v>
      </c>
      <c r="L1478" s="11" t="s">
        <v>19</v>
      </c>
      <c r="M1478" s="11" t="s">
        <v>21</v>
      </c>
    </row>
    <row r="1479">
      <c r="A1479" s="6" t="s">
        <v>6377</v>
      </c>
      <c r="B1479" s="6" t="s">
        <v>480</v>
      </c>
      <c r="C1479" s="6" t="s">
        <v>6429</v>
      </c>
      <c r="D1479" s="7" t="s">
        <v>6430</v>
      </c>
      <c r="E1479" s="8" t="s">
        <v>6431</v>
      </c>
      <c r="F1479" s="9" t="s">
        <v>6432</v>
      </c>
      <c r="G1479" s="10">
        <v>45928.0</v>
      </c>
      <c r="H1479" s="11" t="s">
        <v>19</v>
      </c>
      <c r="I1479" s="11" t="s">
        <v>19</v>
      </c>
      <c r="J1479" s="11" t="s">
        <v>19</v>
      </c>
      <c r="K1479" s="11" t="s">
        <v>20</v>
      </c>
      <c r="L1479" s="11" t="s">
        <v>20</v>
      </c>
      <c r="M1479" s="11" t="s">
        <v>21</v>
      </c>
    </row>
    <row r="1480">
      <c r="A1480" s="6" t="s">
        <v>6377</v>
      </c>
      <c r="B1480" s="6" t="s">
        <v>6433</v>
      </c>
      <c r="C1480" s="6" t="s">
        <v>6434</v>
      </c>
      <c r="D1480" s="7" t="s">
        <v>6435</v>
      </c>
      <c r="E1480" s="8" t="s">
        <v>6436</v>
      </c>
      <c r="F1480" s="9" t="s">
        <v>6437</v>
      </c>
      <c r="G1480" s="10">
        <v>45928.0</v>
      </c>
      <c r="H1480" s="11" t="s">
        <v>19</v>
      </c>
      <c r="I1480" s="11" t="s">
        <v>19</v>
      </c>
      <c r="J1480" s="11" t="s">
        <v>19</v>
      </c>
      <c r="K1480" s="11" t="s">
        <v>20</v>
      </c>
      <c r="L1480" s="11" t="s">
        <v>20</v>
      </c>
      <c r="M1480" s="11" t="s">
        <v>21</v>
      </c>
    </row>
    <row r="1481">
      <c r="A1481" s="6" t="s">
        <v>6377</v>
      </c>
      <c r="B1481" s="6" t="s">
        <v>6438</v>
      </c>
      <c r="C1481" s="6" t="s">
        <v>6439</v>
      </c>
      <c r="D1481" s="7" t="s">
        <v>6440</v>
      </c>
      <c r="E1481" s="8" t="s">
        <v>6441</v>
      </c>
      <c r="F1481" s="9" t="s">
        <v>6442</v>
      </c>
      <c r="G1481" s="10">
        <v>45928.0</v>
      </c>
      <c r="H1481" s="11" t="s">
        <v>20</v>
      </c>
      <c r="I1481" s="11" t="s">
        <v>20</v>
      </c>
      <c r="J1481" s="11" t="s">
        <v>19</v>
      </c>
      <c r="M1481" s="11" t="s">
        <v>21</v>
      </c>
    </row>
    <row r="1482">
      <c r="A1482" s="6" t="s">
        <v>6377</v>
      </c>
      <c r="B1482" s="6" t="s">
        <v>6443</v>
      </c>
      <c r="C1482" s="6" t="s">
        <v>6444</v>
      </c>
      <c r="D1482" s="7" t="s">
        <v>6445</v>
      </c>
      <c r="E1482" s="8" t="s">
        <v>6446</v>
      </c>
      <c r="F1482" s="9" t="s">
        <v>6447</v>
      </c>
      <c r="G1482" s="10">
        <v>45928.0</v>
      </c>
      <c r="H1482" s="11" t="s">
        <v>19</v>
      </c>
      <c r="I1482" s="11" t="s">
        <v>19</v>
      </c>
      <c r="J1482" s="11" t="s">
        <v>19</v>
      </c>
      <c r="K1482" s="11" t="s">
        <v>20</v>
      </c>
      <c r="L1482" s="11" t="s">
        <v>20</v>
      </c>
      <c r="M1482" s="11" t="s">
        <v>21</v>
      </c>
    </row>
    <row r="1483">
      <c r="A1483" s="6" t="s">
        <v>6377</v>
      </c>
      <c r="B1483" s="6" t="s">
        <v>6448</v>
      </c>
      <c r="C1483" s="6" t="s">
        <v>6449</v>
      </c>
      <c r="D1483" s="7" t="s">
        <v>6450</v>
      </c>
      <c r="E1483" s="8" t="s">
        <v>6451</v>
      </c>
      <c r="F1483" s="9" t="s">
        <v>6452</v>
      </c>
      <c r="G1483" s="10">
        <v>45928.0</v>
      </c>
      <c r="H1483" s="11" t="s">
        <v>19</v>
      </c>
      <c r="I1483" s="11" t="s">
        <v>19</v>
      </c>
      <c r="J1483" s="11" t="s">
        <v>20</v>
      </c>
      <c r="K1483" s="11" t="s">
        <v>20</v>
      </c>
      <c r="L1483" s="11" t="s">
        <v>20</v>
      </c>
      <c r="M1483" s="11" t="s">
        <v>21</v>
      </c>
    </row>
    <row r="1484">
      <c r="A1484" s="6" t="s">
        <v>6377</v>
      </c>
      <c r="B1484" s="6" t="s">
        <v>6453</v>
      </c>
      <c r="C1484" s="6" t="s">
        <v>6454</v>
      </c>
      <c r="D1484" s="7" t="s">
        <v>6455</v>
      </c>
      <c r="E1484" s="8" t="s">
        <v>6456</v>
      </c>
      <c r="F1484" s="9" t="s">
        <v>6457</v>
      </c>
      <c r="G1484" s="10">
        <v>45928.0</v>
      </c>
      <c r="H1484" s="11" t="s">
        <v>19</v>
      </c>
      <c r="I1484" s="11" t="s">
        <v>19</v>
      </c>
      <c r="J1484" s="11" t="s">
        <v>19</v>
      </c>
      <c r="K1484" s="11" t="s">
        <v>19</v>
      </c>
      <c r="L1484" s="11" t="s">
        <v>19</v>
      </c>
      <c r="M1484" s="11" t="s">
        <v>21</v>
      </c>
    </row>
    <row r="1485">
      <c r="A1485" s="6" t="s">
        <v>6377</v>
      </c>
      <c r="B1485" s="6" t="s">
        <v>6458</v>
      </c>
      <c r="C1485" s="6" t="s">
        <v>6459</v>
      </c>
      <c r="D1485" s="7" t="s">
        <v>6460</v>
      </c>
      <c r="E1485" s="6" t="s">
        <v>26</v>
      </c>
      <c r="F1485" s="9" t="s">
        <v>6461</v>
      </c>
      <c r="G1485" s="10">
        <v>45928.0</v>
      </c>
      <c r="H1485" s="11" t="s">
        <v>20</v>
      </c>
      <c r="I1485" s="11" t="s">
        <v>20</v>
      </c>
      <c r="J1485" s="11" t="s">
        <v>20</v>
      </c>
      <c r="M1485" s="11" t="s">
        <v>21</v>
      </c>
    </row>
    <row r="1486">
      <c r="A1486" s="6" t="s">
        <v>6377</v>
      </c>
      <c r="B1486" s="6" t="s">
        <v>6462</v>
      </c>
      <c r="C1486" s="6" t="s">
        <v>6463</v>
      </c>
      <c r="D1486" s="7" t="s">
        <v>6464</v>
      </c>
      <c r="E1486" s="8" t="s">
        <v>6465</v>
      </c>
      <c r="F1486" s="9" t="s">
        <v>6466</v>
      </c>
      <c r="G1486" s="10">
        <v>45928.0</v>
      </c>
      <c r="H1486" s="11" t="s">
        <v>19</v>
      </c>
      <c r="I1486" s="11" t="s">
        <v>19</v>
      </c>
      <c r="J1486" s="11" t="s">
        <v>19</v>
      </c>
      <c r="K1486" s="11" t="s">
        <v>20</v>
      </c>
      <c r="L1486" s="11" t="s">
        <v>20</v>
      </c>
      <c r="M1486" s="11" t="s">
        <v>21</v>
      </c>
    </row>
    <row r="1487">
      <c r="A1487" s="6" t="s">
        <v>6377</v>
      </c>
      <c r="B1487" s="6" t="s">
        <v>6467</v>
      </c>
      <c r="C1487" s="6" t="s">
        <v>6468</v>
      </c>
      <c r="D1487" s="7" t="s">
        <v>6469</v>
      </c>
      <c r="E1487" s="8" t="s">
        <v>6470</v>
      </c>
      <c r="F1487" s="9" t="s">
        <v>6471</v>
      </c>
      <c r="G1487" s="10">
        <v>45928.0</v>
      </c>
      <c r="H1487" s="11" t="s">
        <v>19</v>
      </c>
      <c r="I1487" s="11" t="s">
        <v>19</v>
      </c>
      <c r="J1487" s="11" t="s">
        <v>19</v>
      </c>
      <c r="K1487" s="11" t="s">
        <v>20</v>
      </c>
      <c r="L1487" s="11" t="s">
        <v>20</v>
      </c>
      <c r="M1487" s="11" t="s">
        <v>21</v>
      </c>
    </row>
    <row r="1488">
      <c r="A1488" s="6" t="s">
        <v>6377</v>
      </c>
      <c r="B1488" s="6" t="s">
        <v>2628</v>
      </c>
      <c r="C1488" s="6" t="s">
        <v>6472</v>
      </c>
      <c r="D1488" s="7" t="s">
        <v>6473</v>
      </c>
      <c r="E1488" s="8" t="s">
        <v>6474</v>
      </c>
      <c r="F1488" s="9" t="s">
        <v>6475</v>
      </c>
      <c r="G1488" s="10">
        <v>45928.0</v>
      </c>
      <c r="H1488" s="11" t="s">
        <v>19</v>
      </c>
      <c r="I1488" s="11" t="s">
        <v>19</v>
      </c>
      <c r="J1488" s="11" t="s">
        <v>19</v>
      </c>
      <c r="K1488" s="11" t="s">
        <v>20</v>
      </c>
      <c r="L1488" s="11" t="s">
        <v>20</v>
      </c>
      <c r="M1488" s="11" t="s">
        <v>21</v>
      </c>
    </row>
    <row r="1489">
      <c r="A1489" s="6" t="s">
        <v>6377</v>
      </c>
      <c r="B1489" s="6" t="s">
        <v>6476</v>
      </c>
      <c r="C1489" s="6" t="s">
        <v>6477</v>
      </c>
      <c r="D1489" s="7" t="s">
        <v>6478</v>
      </c>
      <c r="E1489" s="8" t="s">
        <v>6479</v>
      </c>
      <c r="F1489" s="9" t="s">
        <v>26</v>
      </c>
      <c r="G1489" s="12" t="s">
        <v>80</v>
      </c>
      <c r="H1489" s="13"/>
      <c r="I1489" s="13"/>
      <c r="J1489" s="13"/>
      <c r="K1489" s="13"/>
      <c r="L1489" s="13"/>
      <c r="M1489" s="11" t="s">
        <v>81</v>
      </c>
    </row>
    <row r="1490">
      <c r="A1490" s="6" t="s">
        <v>6377</v>
      </c>
      <c r="B1490" s="6" t="s">
        <v>2831</v>
      </c>
      <c r="C1490" s="6" t="s">
        <v>6480</v>
      </c>
      <c r="D1490" s="7" t="s">
        <v>6481</v>
      </c>
      <c r="E1490" s="8" t="s">
        <v>6482</v>
      </c>
      <c r="F1490" s="9" t="s">
        <v>6483</v>
      </c>
      <c r="G1490" s="10">
        <v>45928.0</v>
      </c>
      <c r="H1490" s="11" t="s">
        <v>19</v>
      </c>
      <c r="I1490" s="11" t="s">
        <v>19</v>
      </c>
      <c r="J1490" s="11" t="s">
        <v>19</v>
      </c>
      <c r="K1490" s="11" t="s">
        <v>20</v>
      </c>
      <c r="L1490" s="11" t="s">
        <v>20</v>
      </c>
      <c r="M1490" s="11" t="s">
        <v>21</v>
      </c>
    </row>
    <row r="1491">
      <c r="A1491" s="6" t="s">
        <v>6377</v>
      </c>
      <c r="B1491" s="6" t="s">
        <v>6484</v>
      </c>
      <c r="C1491" s="6" t="s">
        <v>6485</v>
      </c>
      <c r="D1491" s="7" t="s">
        <v>6486</v>
      </c>
      <c r="E1491" s="8" t="s">
        <v>6487</v>
      </c>
      <c r="F1491" s="9" t="s">
        <v>6488</v>
      </c>
      <c r="G1491" s="10">
        <v>46293.0</v>
      </c>
      <c r="H1491" s="11" t="s">
        <v>19</v>
      </c>
      <c r="I1491" s="11" t="s">
        <v>19</v>
      </c>
      <c r="J1491" s="11" t="s">
        <v>19</v>
      </c>
      <c r="K1491" s="11" t="s">
        <v>19</v>
      </c>
      <c r="L1491" s="11" t="s">
        <v>19</v>
      </c>
      <c r="M1491" s="11" t="s">
        <v>21</v>
      </c>
    </row>
    <row r="1492">
      <c r="A1492" s="6" t="s">
        <v>6377</v>
      </c>
      <c r="B1492" s="6" t="s">
        <v>6276</v>
      </c>
      <c r="C1492" s="6" t="s">
        <v>6489</v>
      </c>
      <c r="D1492" s="7" t="s">
        <v>6490</v>
      </c>
      <c r="E1492" s="8" t="s">
        <v>6491</v>
      </c>
      <c r="F1492" s="9" t="s">
        <v>6492</v>
      </c>
      <c r="G1492" s="10">
        <v>45928.0</v>
      </c>
      <c r="H1492" s="11" t="s">
        <v>20</v>
      </c>
      <c r="I1492" s="11" t="s">
        <v>20</v>
      </c>
      <c r="J1492" s="11" t="s">
        <v>19</v>
      </c>
      <c r="M1492" s="11" t="s">
        <v>21</v>
      </c>
    </row>
    <row r="1493">
      <c r="A1493" s="6" t="s">
        <v>6377</v>
      </c>
      <c r="B1493" s="6" t="s">
        <v>6493</v>
      </c>
      <c r="C1493" s="6" t="s">
        <v>6494</v>
      </c>
      <c r="D1493" s="7" t="s">
        <v>6495</v>
      </c>
      <c r="E1493" s="8" t="s">
        <v>6496</v>
      </c>
      <c r="F1493" s="9" t="s">
        <v>6497</v>
      </c>
      <c r="G1493" s="12" t="s">
        <v>80</v>
      </c>
      <c r="H1493" s="13"/>
      <c r="I1493" s="13"/>
      <c r="J1493" s="13"/>
      <c r="K1493" s="13"/>
      <c r="L1493" s="13"/>
      <c r="M1493" s="11" t="s">
        <v>81</v>
      </c>
    </row>
    <row r="1494">
      <c r="A1494" s="6" t="s">
        <v>6377</v>
      </c>
      <c r="B1494" s="6" t="s">
        <v>403</v>
      </c>
      <c r="C1494" s="6" t="s">
        <v>6498</v>
      </c>
      <c r="D1494" s="7" t="s">
        <v>6499</v>
      </c>
      <c r="E1494" s="8" t="s">
        <v>6500</v>
      </c>
      <c r="F1494" s="9" t="s">
        <v>6501</v>
      </c>
      <c r="G1494" s="10">
        <v>45928.0</v>
      </c>
      <c r="H1494" s="11" t="s">
        <v>19</v>
      </c>
      <c r="I1494" s="11" t="s">
        <v>19</v>
      </c>
      <c r="J1494" s="11" t="s">
        <v>20</v>
      </c>
      <c r="K1494" s="11" t="s">
        <v>20</v>
      </c>
      <c r="L1494" s="11" t="s">
        <v>20</v>
      </c>
      <c r="M1494" s="11" t="s">
        <v>21</v>
      </c>
    </row>
    <row r="1495">
      <c r="A1495" s="6" t="s">
        <v>6377</v>
      </c>
      <c r="B1495" s="6" t="s">
        <v>6502</v>
      </c>
      <c r="C1495" s="6" t="s">
        <v>6503</v>
      </c>
      <c r="D1495" s="7" t="s">
        <v>6504</v>
      </c>
      <c r="E1495" s="8" t="s">
        <v>6505</v>
      </c>
      <c r="F1495" s="9" t="s">
        <v>6506</v>
      </c>
      <c r="G1495" s="10">
        <v>45928.0</v>
      </c>
      <c r="H1495" s="11" t="s">
        <v>20</v>
      </c>
      <c r="I1495" s="11" t="s">
        <v>20</v>
      </c>
      <c r="J1495" s="11" t="s">
        <v>19</v>
      </c>
      <c r="M1495" s="11" t="s">
        <v>21</v>
      </c>
    </row>
    <row r="1496">
      <c r="A1496" s="6" t="s">
        <v>6377</v>
      </c>
      <c r="B1496" s="6" t="s">
        <v>6507</v>
      </c>
      <c r="C1496" s="6" t="s">
        <v>6508</v>
      </c>
      <c r="D1496" s="7" t="s">
        <v>6509</v>
      </c>
      <c r="E1496" s="8" t="s">
        <v>6510</v>
      </c>
      <c r="F1496" s="9" t="s">
        <v>6511</v>
      </c>
      <c r="G1496" s="10">
        <v>45928.0</v>
      </c>
      <c r="H1496" s="11" t="s">
        <v>19</v>
      </c>
      <c r="I1496" s="11" t="s">
        <v>20</v>
      </c>
      <c r="J1496" s="11" t="s">
        <v>19</v>
      </c>
      <c r="K1496" s="11" t="s">
        <v>19</v>
      </c>
      <c r="M1496" s="11" t="s">
        <v>21</v>
      </c>
    </row>
    <row r="1497">
      <c r="A1497" s="6" t="s">
        <v>6377</v>
      </c>
      <c r="B1497" s="6" t="s">
        <v>6512</v>
      </c>
      <c r="C1497" s="6" t="s">
        <v>6513</v>
      </c>
      <c r="D1497" s="7" t="s">
        <v>6514</v>
      </c>
      <c r="E1497" s="8" t="s">
        <v>6515</v>
      </c>
      <c r="F1497" s="9" t="s">
        <v>6516</v>
      </c>
      <c r="G1497" s="10">
        <v>45928.0</v>
      </c>
      <c r="H1497" s="11" t="s">
        <v>19</v>
      </c>
      <c r="I1497" s="11" t="s">
        <v>19</v>
      </c>
      <c r="J1497" s="11" t="s">
        <v>20</v>
      </c>
      <c r="K1497" s="11" t="s">
        <v>20</v>
      </c>
      <c r="L1497" s="11" t="s">
        <v>20</v>
      </c>
      <c r="M1497" s="11" t="s">
        <v>21</v>
      </c>
    </row>
    <row r="1498">
      <c r="A1498" s="6" t="s">
        <v>6377</v>
      </c>
      <c r="B1498" s="6" t="s">
        <v>6517</v>
      </c>
      <c r="C1498" s="6" t="s">
        <v>6518</v>
      </c>
      <c r="D1498" s="7" t="s">
        <v>6519</v>
      </c>
      <c r="E1498" s="8" t="s">
        <v>6520</v>
      </c>
      <c r="F1498" s="9" t="s">
        <v>6521</v>
      </c>
      <c r="G1498" s="10">
        <v>45928.0</v>
      </c>
      <c r="H1498" s="11" t="s">
        <v>20</v>
      </c>
      <c r="I1498" s="11" t="s">
        <v>20</v>
      </c>
      <c r="J1498" s="11" t="s">
        <v>20</v>
      </c>
      <c r="M1498" s="11" t="s">
        <v>21</v>
      </c>
    </row>
    <row r="1499">
      <c r="A1499" s="6" t="s">
        <v>6377</v>
      </c>
      <c r="B1499" s="6" t="s">
        <v>6522</v>
      </c>
      <c r="C1499" s="6" t="s">
        <v>6523</v>
      </c>
      <c r="D1499" s="7" t="s">
        <v>6524</v>
      </c>
      <c r="E1499" s="8" t="s">
        <v>6525</v>
      </c>
      <c r="F1499" s="9" t="s">
        <v>6526</v>
      </c>
      <c r="G1499" s="10">
        <v>45928.0</v>
      </c>
      <c r="H1499" s="11" t="s">
        <v>19</v>
      </c>
      <c r="I1499" s="11" t="s">
        <v>19</v>
      </c>
      <c r="J1499" s="11" t="s">
        <v>19</v>
      </c>
      <c r="K1499" s="11" t="s">
        <v>20</v>
      </c>
      <c r="L1499" s="11" t="s">
        <v>20</v>
      </c>
      <c r="M1499" s="11" t="s">
        <v>21</v>
      </c>
    </row>
    <row r="1500">
      <c r="A1500" s="6" t="s">
        <v>6377</v>
      </c>
      <c r="B1500" s="6" t="s">
        <v>6527</v>
      </c>
      <c r="C1500" s="6" t="s">
        <v>6528</v>
      </c>
      <c r="D1500" s="7" t="s">
        <v>6529</v>
      </c>
      <c r="E1500" s="8" t="s">
        <v>6530</v>
      </c>
      <c r="F1500" s="9" t="s">
        <v>6531</v>
      </c>
      <c r="G1500" s="10">
        <v>45928.0</v>
      </c>
      <c r="H1500" s="11" t="s">
        <v>19</v>
      </c>
      <c r="I1500" s="11" t="s">
        <v>19</v>
      </c>
      <c r="J1500" s="11" t="s">
        <v>19</v>
      </c>
      <c r="K1500" s="11" t="s">
        <v>20</v>
      </c>
      <c r="L1500" s="11" t="s">
        <v>20</v>
      </c>
      <c r="M1500" s="11" t="s">
        <v>21</v>
      </c>
    </row>
    <row r="1501">
      <c r="A1501" s="6" t="s">
        <v>6377</v>
      </c>
      <c r="B1501" s="6" t="s">
        <v>6532</v>
      </c>
      <c r="C1501" s="6" t="s">
        <v>6533</v>
      </c>
      <c r="D1501" s="7" t="s">
        <v>6534</v>
      </c>
      <c r="E1501" s="8" t="s">
        <v>6535</v>
      </c>
      <c r="F1501" s="9" t="s">
        <v>6536</v>
      </c>
      <c r="G1501" s="10">
        <v>45928.0</v>
      </c>
      <c r="H1501" s="11" t="s">
        <v>20</v>
      </c>
      <c r="I1501" s="11" t="s">
        <v>20</v>
      </c>
      <c r="J1501" s="11" t="s">
        <v>19</v>
      </c>
      <c r="M1501" s="11" t="s">
        <v>21</v>
      </c>
    </row>
    <row r="1502">
      <c r="A1502" s="6" t="s">
        <v>6377</v>
      </c>
      <c r="B1502" s="6" t="s">
        <v>6537</v>
      </c>
      <c r="C1502" s="6" t="s">
        <v>6538</v>
      </c>
      <c r="D1502" s="7" t="s">
        <v>6539</v>
      </c>
      <c r="E1502" s="8" t="s">
        <v>6540</v>
      </c>
      <c r="F1502" s="9" t="s">
        <v>6541</v>
      </c>
      <c r="G1502" s="10">
        <v>45928.0</v>
      </c>
      <c r="H1502" s="11" t="s">
        <v>19</v>
      </c>
      <c r="I1502" s="11" t="s">
        <v>19</v>
      </c>
      <c r="J1502" s="11" t="s">
        <v>20</v>
      </c>
      <c r="K1502" s="11" t="s">
        <v>20</v>
      </c>
      <c r="L1502" s="11" t="s">
        <v>20</v>
      </c>
      <c r="M1502" s="11" t="s">
        <v>21</v>
      </c>
    </row>
    <row r="1503">
      <c r="A1503" s="6" t="s">
        <v>6377</v>
      </c>
      <c r="B1503" s="6" t="s">
        <v>6542</v>
      </c>
      <c r="C1503" s="6" t="s">
        <v>6543</v>
      </c>
      <c r="D1503" s="7" t="s">
        <v>6544</v>
      </c>
      <c r="E1503" s="8" t="s">
        <v>6545</v>
      </c>
      <c r="F1503" s="9" t="s">
        <v>6546</v>
      </c>
      <c r="G1503" s="10">
        <v>45928.0</v>
      </c>
      <c r="H1503" s="11" t="s">
        <v>20</v>
      </c>
      <c r="I1503" s="11" t="s">
        <v>20</v>
      </c>
      <c r="J1503" s="11" t="s">
        <v>19</v>
      </c>
      <c r="M1503" s="11" t="s">
        <v>21</v>
      </c>
    </row>
    <row r="1504">
      <c r="A1504" s="6" t="s">
        <v>6547</v>
      </c>
      <c r="B1504" s="6" t="s">
        <v>4636</v>
      </c>
      <c r="C1504" s="6" t="s">
        <v>6548</v>
      </c>
      <c r="D1504" s="7" t="s">
        <v>6549</v>
      </c>
      <c r="E1504" s="8" t="s">
        <v>6550</v>
      </c>
      <c r="F1504" s="9" t="s">
        <v>6551</v>
      </c>
      <c r="G1504" s="10">
        <v>45927.0</v>
      </c>
      <c r="H1504" s="11" t="s">
        <v>20</v>
      </c>
      <c r="I1504" s="11" t="s">
        <v>20</v>
      </c>
      <c r="J1504" s="11" t="s">
        <v>20</v>
      </c>
      <c r="M1504" s="11" t="s">
        <v>21</v>
      </c>
    </row>
    <row r="1505">
      <c r="A1505" s="6" t="s">
        <v>6547</v>
      </c>
      <c r="B1505" s="6" t="s">
        <v>1714</v>
      </c>
      <c r="C1505" s="6" t="s">
        <v>6552</v>
      </c>
      <c r="D1505" s="7" t="s">
        <v>6553</v>
      </c>
      <c r="E1505" s="8" t="s">
        <v>6554</v>
      </c>
      <c r="F1505" s="9" t="s">
        <v>6555</v>
      </c>
      <c r="G1505" s="10">
        <v>45927.0</v>
      </c>
      <c r="H1505" s="11" t="s">
        <v>19</v>
      </c>
      <c r="I1505" s="11" t="s">
        <v>19</v>
      </c>
      <c r="J1505" s="11" t="s">
        <v>19</v>
      </c>
      <c r="K1505" s="11" t="s">
        <v>20</v>
      </c>
      <c r="L1505" s="11" t="s">
        <v>20</v>
      </c>
      <c r="M1505" s="11" t="s">
        <v>21</v>
      </c>
    </row>
    <row r="1506">
      <c r="A1506" s="6" t="s">
        <v>6547</v>
      </c>
      <c r="B1506" s="6" t="s">
        <v>123</v>
      </c>
      <c r="C1506" s="6" t="s">
        <v>26</v>
      </c>
      <c r="D1506" s="7" t="s">
        <v>6556</v>
      </c>
      <c r="E1506" s="8" t="s">
        <v>6557</v>
      </c>
      <c r="F1506" s="9" t="s">
        <v>6558</v>
      </c>
      <c r="G1506" s="10">
        <v>45927.0</v>
      </c>
      <c r="H1506" s="11" t="s">
        <v>19</v>
      </c>
      <c r="I1506" s="11" t="s">
        <v>19</v>
      </c>
      <c r="J1506" s="11" t="s">
        <v>19</v>
      </c>
      <c r="K1506" s="11" t="s">
        <v>20</v>
      </c>
      <c r="L1506" s="11" t="s">
        <v>20</v>
      </c>
      <c r="M1506" s="11" t="s">
        <v>21</v>
      </c>
    </row>
    <row r="1507">
      <c r="A1507" s="6" t="s">
        <v>6547</v>
      </c>
      <c r="B1507" s="6" t="s">
        <v>6559</v>
      </c>
      <c r="C1507" s="6" t="s">
        <v>6560</v>
      </c>
      <c r="D1507" s="9" t="s">
        <v>26</v>
      </c>
      <c r="E1507" s="8" t="s">
        <v>6561</v>
      </c>
      <c r="F1507" s="9" t="s">
        <v>26</v>
      </c>
      <c r="G1507" s="12" t="s">
        <v>80</v>
      </c>
      <c r="H1507" s="13"/>
      <c r="I1507" s="13"/>
      <c r="J1507" s="13"/>
      <c r="K1507" s="13"/>
      <c r="L1507" s="13"/>
      <c r="M1507" s="11" t="s">
        <v>81</v>
      </c>
    </row>
    <row r="1508">
      <c r="A1508" s="6" t="s">
        <v>6547</v>
      </c>
      <c r="B1508" s="6" t="s">
        <v>1726</v>
      </c>
      <c r="C1508" s="6" t="s">
        <v>6562</v>
      </c>
      <c r="D1508" s="7" t="s">
        <v>6563</v>
      </c>
      <c r="E1508" s="8" t="s">
        <v>6564</v>
      </c>
      <c r="F1508" s="9" t="s">
        <v>6565</v>
      </c>
      <c r="G1508" s="10">
        <v>45927.0</v>
      </c>
      <c r="H1508" s="11" t="s">
        <v>19</v>
      </c>
      <c r="I1508" s="11" t="s">
        <v>19</v>
      </c>
      <c r="J1508" s="11" t="s">
        <v>19</v>
      </c>
      <c r="K1508" s="11" t="s">
        <v>20</v>
      </c>
      <c r="L1508" s="11" t="s">
        <v>20</v>
      </c>
      <c r="M1508" s="11" t="s">
        <v>21</v>
      </c>
    </row>
    <row r="1509">
      <c r="A1509" s="6" t="s">
        <v>6547</v>
      </c>
      <c r="B1509" s="6" t="s">
        <v>6566</v>
      </c>
      <c r="C1509" s="6" t="s">
        <v>6567</v>
      </c>
      <c r="D1509" s="7" t="s">
        <v>6568</v>
      </c>
      <c r="E1509" s="8" t="s">
        <v>6569</v>
      </c>
      <c r="F1509" s="9" t="s">
        <v>6570</v>
      </c>
      <c r="G1509" s="10">
        <v>45927.0</v>
      </c>
      <c r="H1509" s="11" t="s">
        <v>19</v>
      </c>
      <c r="I1509" s="11" t="s">
        <v>19</v>
      </c>
      <c r="J1509" s="11" t="s">
        <v>19</v>
      </c>
      <c r="K1509" s="11" t="s">
        <v>20</v>
      </c>
      <c r="L1509" s="11" t="s">
        <v>20</v>
      </c>
      <c r="M1509" s="11" t="s">
        <v>21</v>
      </c>
    </row>
    <row r="1510">
      <c r="A1510" s="6" t="s">
        <v>6547</v>
      </c>
      <c r="B1510" s="6" t="s">
        <v>1243</v>
      </c>
      <c r="C1510" s="6" t="s">
        <v>6571</v>
      </c>
      <c r="D1510" s="7" t="s">
        <v>6572</v>
      </c>
      <c r="E1510" s="6" t="s">
        <v>26</v>
      </c>
      <c r="F1510" s="9" t="s">
        <v>6573</v>
      </c>
      <c r="G1510" s="10">
        <v>45927.0</v>
      </c>
      <c r="H1510" s="11" t="s">
        <v>20</v>
      </c>
      <c r="I1510" s="11" t="s">
        <v>20</v>
      </c>
      <c r="J1510" s="11" t="s">
        <v>20</v>
      </c>
      <c r="M1510" s="11" t="s">
        <v>21</v>
      </c>
    </row>
    <row r="1511">
      <c r="A1511" s="6" t="s">
        <v>6547</v>
      </c>
      <c r="B1511" s="6" t="s">
        <v>527</v>
      </c>
      <c r="C1511" s="6" t="s">
        <v>6574</v>
      </c>
      <c r="D1511" s="7" t="s">
        <v>6575</v>
      </c>
      <c r="E1511" s="6" t="s">
        <v>26</v>
      </c>
      <c r="F1511" s="9" t="s">
        <v>26</v>
      </c>
      <c r="G1511" s="10">
        <v>45927.0</v>
      </c>
      <c r="H1511" s="11" t="s">
        <v>20</v>
      </c>
      <c r="I1511" s="11" t="s">
        <v>20</v>
      </c>
      <c r="J1511" s="11" t="s">
        <v>19</v>
      </c>
      <c r="M1511" s="11" t="s">
        <v>21</v>
      </c>
    </row>
    <row r="1512">
      <c r="A1512" s="6" t="s">
        <v>6547</v>
      </c>
      <c r="B1512" s="6" t="s">
        <v>527</v>
      </c>
      <c r="C1512" s="6" t="s">
        <v>6576</v>
      </c>
      <c r="D1512" s="7" t="s">
        <v>6577</v>
      </c>
      <c r="E1512" s="8" t="s">
        <v>6578</v>
      </c>
      <c r="F1512" s="9" t="s">
        <v>6579</v>
      </c>
      <c r="G1512" s="10">
        <v>45927.0</v>
      </c>
      <c r="H1512" s="11" t="s">
        <v>19</v>
      </c>
      <c r="I1512" s="11" t="s">
        <v>19</v>
      </c>
      <c r="J1512" s="11" t="s">
        <v>19</v>
      </c>
      <c r="K1512" s="11" t="s">
        <v>20</v>
      </c>
      <c r="L1512" s="11" t="s">
        <v>20</v>
      </c>
      <c r="M1512" s="11" t="s">
        <v>21</v>
      </c>
    </row>
    <row r="1513">
      <c r="A1513" s="6" t="s">
        <v>6547</v>
      </c>
      <c r="B1513" s="6" t="s">
        <v>348</v>
      </c>
      <c r="C1513" s="6" t="s">
        <v>26</v>
      </c>
      <c r="D1513" s="7" t="s">
        <v>6580</v>
      </c>
      <c r="E1513" s="8" t="s">
        <v>6581</v>
      </c>
      <c r="F1513" s="9" t="s">
        <v>6582</v>
      </c>
      <c r="G1513" s="10">
        <v>45927.0</v>
      </c>
      <c r="H1513" s="11" t="s">
        <v>20</v>
      </c>
      <c r="I1513" s="11" t="s">
        <v>20</v>
      </c>
      <c r="J1513" s="11" t="s">
        <v>20</v>
      </c>
      <c r="M1513" s="11" t="s">
        <v>21</v>
      </c>
    </row>
    <row r="1514">
      <c r="A1514" s="6" t="s">
        <v>6547</v>
      </c>
      <c r="B1514" s="6" t="s">
        <v>214</v>
      </c>
      <c r="C1514" s="6" t="s">
        <v>6583</v>
      </c>
      <c r="D1514" s="7" t="s">
        <v>6584</v>
      </c>
      <c r="E1514" s="8" t="s">
        <v>6585</v>
      </c>
      <c r="F1514" s="9" t="s">
        <v>6586</v>
      </c>
      <c r="G1514" s="10">
        <v>45927.0</v>
      </c>
      <c r="H1514" s="11" t="s">
        <v>19</v>
      </c>
      <c r="I1514" s="11" t="s">
        <v>19</v>
      </c>
      <c r="J1514" s="11" t="s">
        <v>20</v>
      </c>
      <c r="K1514" s="11" t="s">
        <v>20</v>
      </c>
      <c r="L1514" s="11" t="s">
        <v>20</v>
      </c>
      <c r="M1514" s="11" t="s">
        <v>21</v>
      </c>
    </row>
    <row r="1515">
      <c r="A1515" s="6" t="s">
        <v>6547</v>
      </c>
      <c r="B1515" s="6" t="s">
        <v>2394</v>
      </c>
      <c r="C1515" s="6" t="s">
        <v>6587</v>
      </c>
      <c r="D1515" s="7" t="s">
        <v>6588</v>
      </c>
      <c r="E1515" s="8" t="s">
        <v>6589</v>
      </c>
      <c r="F1515" s="9" t="s">
        <v>6590</v>
      </c>
      <c r="G1515" s="10">
        <v>45927.0</v>
      </c>
      <c r="H1515" s="11" t="s">
        <v>19</v>
      </c>
      <c r="I1515" s="11" t="s">
        <v>19</v>
      </c>
      <c r="J1515" s="11" t="s">
        <v>19</v>
      </c>
      <c r="K1515" s="11" t="s">
        <v>20</v>
      </c>
      <c r="L1515" s="11" t="s">
        <v>20</v>
      </c>
      <c r="M1515" s="11" t="s">
        <v>21</v>
      </c>
    </row>
    <row r="1516">
      <c r="A1516" s="6" t="s">
        <v>6547</v>
      </c>
      <c r="B1516" s="6" t="s">
        <v>51</v>
      </c>
      <c r="C1516" s="6" t="s">
        <v>6591</v>
      </c>
      <c r="D1516" s="7" t="s">
        <v>6592</v>
      </c>
      <c r="E1516" s="8" t="s">
        <v>6593</v>
      </c>
      <c r="F1516" s="9" t="s">
        <v>6594</v>
      </c>
      <c r="G1516" s="10">
        <v>45927.0</v>
      </c>
      <c r="H1516" s="11" t="s">
        <v>19</v>
      </c>
      <c r="I1516" s="11" t="s">
        <v>19</v>
      </c>
      <c r="J1516" s="11" t="s">
        <v>19</v>
      </c>
      <c r="K1516" s="11" t="s">
        <v>20</v>
      </c>
      <c r="L1516" s="11" t="s">
        <v>20</v>
      </c>
      <c r="M1516" s="11" t="s">
        <v>21</v>
      </c>
    </row>
    <row r="1517">
      <c r="A1517" s="6" t="s">
        <v>6547</v>
      </c>
      <c r="B1517" s="6" t="s">
        <v>6595</v>
      </c>
      <c r="C1517" s="6" t="s">
        <v>6596</v>
      </c>
      <c r="D1517" s="7" t="s">
        <v>6597</v>
      </c>
      <c r="E1517" s="6" t="s">
        <v>26</v>
      </c>
      <c r="F1517" s="9" t="s">
        <v>6598</v>
      </c>
      <c r="G1517" s="10">
        <v>45927.0</v>
      </c>
      <c r="H1517" s="11" t="s">
        <v>20</v>
      </c>
      <c r="I1517" s="11" t="s">
        <v>20</v>
      </c>
      <c r="J1517" s="11" t="s">
        <v>20</v>
      </c>
      <c r="M1517" s="11" t="s">
        <v>21</v>
      </c>
    </row>
    <row r="1518">
      <c r="A1518" s="6" t="s">
        <v>6547</v>
      </c>
      <c r="B1518" s="6" t="s">
        <v>6599</v>
      </c>
      <c r="C1518" s="6" t="s">
        <v>6600</v>
      </c>
      <c r="D1518" s="7" t="s">
        <v>6601</v>
      </c>
      <c r="E1518" s="8" t="s">
        <v>6602</v>
      </c>
      <c r="F1518" s="9" t="s">
        <v>6603</v>
      </c>
      <c r="G1518" s="10">
        <v>45927.0</v>
      </c>
      <c r="H1518" s="11" t="s">
        <v>19</v>
      </c>
      <c r="I1518" s="11" t="s">
        <v>19</v>
      </c>
      <c r="J1518" s="11" t="s">
        <v>19</v>
      </c>
      <c r="K1518" s="11" t="s">
        <v>20</v>
      </c>
      <c r="L1518" s="11" t="s">
        <v>20</v>
      </c>
      <c r="M1518" s="11" t="s">
        <v>21</v>
      </c>
    </row>
    <row r="1519">
      <c r="A1519" s="6" t="s">
        <v>6547</v>
      </c>
      <c r="B1519" s="6" t="s">
        <v>429</v>
      </c>
      <c r="C1519" s="6" t="s">
        <v>6604</v>
      </c>
      <c r="D1519" s="7" t="s">
        <v>6605</v>
      </c>
      <c r="E1519" s="8" t="s">
        <v>6606</v>
      </c>
      <c r="F1519" s="9" t="s">
        <v>6607</v>
      </c>
      <c r="G1519" s="10">
        <v>45927.0</v>
      </c>
      <c r="H1519" s="11" t="s">
        <v>19</v>
      </c>
      <c r="I1519" s="11" t="s">
        <v>19</v>
      </c>
      <c r="J1519" s="11" t="s">
        <v>19</v>
      </c>
      <c r="K1519" s="11" t="s">
        <v>20</v>
      </c>
      <c r="L1519" s="11" t="s">
        <v>20</v>
      </c>
      <c r="M1519" s="11" t="s">
        <v>21</v>
      </c>
    </row>
    <row r="1520">
      <c r="A1520" s="6" t="s">
        <v>6547</v>
      </c>
      <c r="B1520" s="6" t="s">
        <v>429</v>
      </c>
      <c r="C1520" s="6" t="s">
        <v>6608</v>
      </c>
      <c r="D1520" s="7" t="s">
        <v>6609</v>
      </c>
      <c r="E1520" s="8" t="s">
        <v>6610</v>
      </c>
      <c r="F1520" s="9" t="s">
        <v>6611</v>
      </c>
      <c r="G1520" s="12" t="s">
        <v>80</v>
      </c>
      <c r="H1520" s="13"/>
      <c r="I1520" s="13"/>
      <c r="J1520" s="13"/>
      <c r="K1520" s="13"/>
      <c r="L1520" s="13"/>
      <c r="M1520" s="11" t="s">
        <v>81</v>
      </c>
    </row>
    <row r="1521">
      <c r="A1521" s="6" t="s">
        <v>6547</v>
      </c>
      <c r="B1521" s="6" t="s">
        <v>6612</v>
      </c>
      <c r="C1521" s="6" t="s">
        <v>6613</v>
      </c>
      <c r="D1521" s="7" t="s">
        <v>6614</v>
      </c>
      <c r="E1521" s="8" t="s">
        <v>6615</v>
      </c>
      <c r="F1521" s="9" t="s">
        <v>6616</v>
      </c>
      <c r="G1521" s="10">
        <v>45927.0</v>
      </c>
      <c r="H1521" s="11" t="s">
        <v>19</v>
      </c>
      <c r="I1521" s="11" t="s">
        <v>19</v>
      </c>
      <c r="J1521" s="11" t="s">
        <v>19</v>
      </c>
      <c r="K1521" s="11" t="s">
        <v>20</v>
      </c>
      <c r="L1521" s="11" t="s">
        <v>20</v>
      </c>
      <c r="M1521" s="11" t="s">
        <v>21</v>
      </c>
    </row>
    <row r="1522">
      <c r="A1522" s="6" t="s">
        <v>6547</v>
      </c>
      <c r="B1522" s="6" t="s">
        <v>6617</v>
      </c>
      <c r="C1522" s="6" t="s">
        <v>6618</v>
      </c>
      <c r="D1522" s="7" t="s">
        <v>6619</v>
      </c>
      <c r="E1522" s="8" t="s">
        <v>6620</v>
      </c>
      <c r="F1522" s="9" t="s">
        <v>6621</v>
      </c>
      <c r="G1522" s="10">
        <v>45927.0</v>
      </c>
      <c r="H1522" s="11" t="s">
        <v>20</v>
      </c>
      <c r="I1522" s="11" t="s">
        <v>20</v>
      </c>
      <c r="J1522" s="11" t="s">
        <v>19</v>
      </c>
      <c r="M1522" s="11" t="s">
        <v>21</v>
      </c>
    </row>
    <row r="1523">
      <c r="A1523" s="6" t="s">
        <v>6547</v>
      </c>
      <c r="B1523" s="6" t="s">
        <v>1195</v>
      </c>
      <c r="C1523" s="6" t="s">
        <v>6622</v>
      </c>
      <c r="D1523" s="7" t="s">
        <v>6623</v>
      </c>
      <c r="E1523" s="8" t="s">
        <v>6624</v>
      </c>
      <c r="F1523" s="9" t="s">
        <v>6625</v>
      </c>
      <c r="G1523" s="10">
        <v>45927.0</v>
      </c>
      <c r="H1523" s="11" t="s">
        <v>19</v>
      </c>
      <c r="I1523" s="11" t="s">
        <v>19</v>
      </c>
      <c r="J1523" s="11" t="s">
        <v>19</v>
      </c>
      <c r="K1523" s="11" t="s">
        <v>20</v>
      </c>
      <c r="L1523" s="11" t="s">
        <v>20</v>
      </c>
      <c r="M1523" s="11" t="s">
        <v>21</v>
      </c>
    </row>
    <row r="1524">
      <c r="A1524" s="6" t="s">
        <v>6547</v>
      </c>
      <c r="B1524" s="6" t="s">
        <v>170</v>
      </c>
      <c r="C1524" s="6" t="s">
        <v>6626</v>
      </c>
      <c r="D1524" s="7" t="s">
        <v>6627</v>
      </c>
      <c r="E1524" s="8" t="s">
        <v>6628</v>
      </c>
      <c r="F1524" s="9" t="s">
        <v>6629</v>
      </c>
      <c r="G1524" s="10">
        <v>45927.0</v>
      </c>
      <c r="H1524" s="11" t="s">
        <v>20</v>
      </c>
      <c r="I1524" s="11" t="s">
        <v>20</v>
      </c>
      <c r="J1524" s="11" t="s">
        <v>19</v>
      </c>
      <c r="M1524" s="11" t="s">
        <v>21</v>
      </c>
    </row>
    <row r="1525">
      <c r="A1525" s="6" t="s">
        <v>6630</v>
      </c>
      <c r="B1525" s="6" t="s">
        <v>6631</v>
      </c>
      <c r="C1525" s="6" t="s">
        <v>6632</v>
      </c>
      <c r="D1525" s="7" t="s">
        <v>6633</v>
      </c>
      <c r="E1525" s="8" t="s">
        <v>6634</v>
      </c>
      <c r="F1525" s="9" t="s">
        <v>6635</v>
      </c>
      <c r="G1525" s="10">
        <v>45927.0</v>
      </c>
      <c r="H1525" s="11" t="s">
        <v>19</v>
      </c>
      <c r="I1525" s="11" t="s">
        <v>19</v>
      </c>
      <c r="J1525" s="11" t="s">
        <v>20</v>
      </c>
      <c r="K1525" s="11" t="s">
        <v>20</v>
      </c>
      <c r="L1525" s="11" t="s">
        <v>20</v>
      </c>
      <c r="M1525" s="11" t="s">
        <v>21</v>
      </c>
    </row>
    <row r="1526">
      <c r="A1526" s="6" t="s">
        <v>6630</v>
      </c>
      <c r="B1526" s="6" t="s">
        <v>6636</v>
      </c>
      <c r="C1526" s="6" t="s">
        <v>6637</v>
      </c>
      <c r="D1526" s="7" t="s">
        <v>6638</v>
      </c>
      <c r="E1526" s="8" t="s">
        <v>6639</v>
      </c>
      <c r="F1526" s="9" t="s">
        <v>6640</v>
      </c>
      <c r="G1526" s="10">
        <v>45927.0</v>
      </c>
      <c r="H1526" s="11" t="s">
        <v>20</v>
      </c>
      <c r="I1526" s="11" t="s">
        <v>20</v>
      </c>
      <c r="J1526" s="11" t="s">
        <v>20</v>
      </c>
      <c r="M1526" s="11" t="s">
        <v>21</v>
      </c>
    </row>
    <row r="1527">
      <c r="A1527" s="6" t="s">
        <v>6630</v>
      </c>
      <c r="B1527" s="6" t="s">
        <v>6641</v>
      </c>
      <c r="C1527" s="6" t="s">
        <v>6642</v>
      </c>
      <c r="D1527" s="7" t="s">
        <v>6643</v>
      </c>
      <c r="E1527" s="8" t="s">
        <v>6644</v>
      </c>
      <c r="F1527" s="9" t="s">
        <v>6645</v>
      </c>
      <c r="G1527" s="10">
        <v>45926.0</v>
      </c>
      <c r="H1527" s="11" t="s">
        <v>20</v>
      </c>
      <c r="I1527" s="11" t="s">
        <v>20</v>
      </c>
      <c r="J1527" s="11" t="s">
        <v>19</v>
      </c>
      <c r="M1527" s="11" t="s">
        <v>21</v>
      </c>
    </row>
    <row r="1528">
      <c r="A1528" s="6" t="s">
        <v>6630</v>
      </c>
      <c r="B1528" s="6" t="s">
        <v>190</v>
      </c>
      <c r="C1528" s="6" t="s">
        <v>6646</v>
      </c>
      <c r="D1528" s="7" t="s">
        <v>6647</v>
      </c>
      <c r="E1528" s="8" t="s">
        <v>6648</v>
      </c>
      <c r="F1528" s="9" t="s">
        <v>6649</v>
      </c>
      <c r="G1528" s="10">
        <v>45927.0</v>
      </c>
      <c r="H1528" s="11" t="s">
        <v>19</v>
      </c>
      <c r="I1528" s="11" t="s">
        <v>19</v>
      </c>
      <c r="J1528" s="11" t="s">
        <v>19</v>
      </c>
      <c r="K1528" s="11" t="s">
        <v>20</v>
      </c>
      <c r="L1528" s="11" t="s">
        <v>20</v>
      </c>
      <c r="M1528" s="11" t="s">
        <v>21</v>
      </c>
    </row>
    <row r="1529">
      <c r="A1529" s="6" t="s">
        <v>6630</v>
      </c>
      <c r="B1529" s="6" t="s">
        <v>6650</v>
      </c>
      <c r="C1529" s="6" t="s">
        <v>6651</v>
      </c>
      <c r="D1529" s="7" t="s">
        <v>6652</v>
      </c>
      <c r="E1529" s="8" t="s">
        <v>6653</v>
      </c>
      <c r="F1529" s="9" t="s">
        <v>6654</v>
      </c>
      <c r="G1529" s="10">
        <v>45927.0</v>
      </c>
      <c r="H1529" s="11" t="s">
        <v>19</v>
      </c>
      <c r="I1529" s="11" t="s">
        <v>19</v>
      </c>
      <c r="J1529" s="11" t="s">
        <v>19</v>
      </c>
      <c r="K1529" s="11" t="s">
        <v>20</v>
      </c>
      <c r="L1529" s="11" t="s">
        <v>20</v>
      </c>
      <c r="M1529" s="11" t="s">
        <v>21</v>
      </c>
    </row>
    <row r="1530">
      <c r="A1530" s="6" t="s">
        <v>6630</v>
      </c>
      <c r="B1530" s="6" t="s">
        <v>6655</v>
      </c>
      <c r="C1530" s="6" t="s">
        <v>6656</v>
      </c>
      <c r="D1530" s="7" t="s">
        <v>6657</v>
      </c>
      <c r="E1530" s="8" t="s">
        <v>6658</v>
      </c>
      <c r="F1530" s="9" t="s">
        <v>6659</v>
      </c>
      <c r="G1530" s="10">
        <v>45927.0</v>
      </c>
      <c r="H1530" s="11" t="s">
        <v>19</v>
      </c>
      <c r="I1530" s="11" t="s">
        <v>19</v>
      </c>
      <c r="J1530" s="11" t="s">
        <v>19</v>
      </c>
      <c r="K1530" s="11" t="s">
        <v>20</v>
      </c>
      <c r="L1530" s="11" t="s">
        <v>20</v>
      </c>
      <c r="M1530" s="11" t="s">
        <v>21</v>
      </c>
    </row>
    <row r="1531">
      <c r="A1531" s="6" t="s">
        <v>6630</v>
      </c>
      <c r="B1531" s="6" t="s">
        <v>542</v>
      </c>
      <c r="C1531" s="6" t="s">
        <v>6660</v>
      </c>
      <c r="D1531" s="7" t="s">
        <v>6661</v>
      </c>
      <c r="E1531" s="8" t="s">
        <v>6662</v>
      </c>
      <c r="F1531" s="9" t="s">
        <v>6663</v>
      </c>
      <c r="G1531" s="10">
        <v>45927.0</v>
      </c>
      <c r="H1531" s="11" t="s">
        <v>20</v>
      </c>
      <c r="I1531" s="11" t="s">
        <v>20</v>
      </c>
      <c r="J1531" s="11" t="s">
        <v>20</v>
      </c>
      <c r="M1531" s="11" t="s">
        <v>21</v>
      </c>
    </row>
    <row r="1532">
      <c r="A1532" s="6" t="s">
        <v>6630</v>
      </c>
      <c r="B1532" s="6" t="s">
        <v>6664</v>
      </c>
      <c r="C1532" s="6" t="s">
        <v>6665</v>
      </c>
      <c r="D1532" s="7" t="s">
        <v>6666</v>
      </c>
      <c r="E1532" s="8" t="s">
        <v>6667</v>
      </c>
      <c r="F1532" s="9" t="s">
        <v>6668</v>
      </c>
      <c r="G1532" s="10">
        <v>45927.0</v>
      </c>
      <c r="H1532" s="11" t="s">
        <v>20</v>
      </c>
      <c r="I1532" s="11" t="s">
        <v>20</v>
      </c>
      <c r="J1532" s="11" t="s">
        <v>20</v>
      </c>
      <c r="M1532" s="11" t="s">
        <v>21</v>
      </c>
    </row>
    <row r="1533">
      <c r="A1533" s="6" t="s">
        <v>6630</v>
      </c>
      <c r="B1533" s="6" t="s">
        <v>6669</v>
      </c>
      <c r="C1533" s="6" t="s">
        <v>6670</v>
      </c>
      <c r="D1533" s="7" t="s">
        <v>6671</v>
      </c>
      <c r="E1533" s="8" t="s">
        <v>6672</v>
      </c>
      <c r="F1533" s="9" t="s">
        <v>6673</v>
      </c>
      <c r="G1533" s="10">
        <v>45927.0</v>
      </c>
      <c r="H1533" s="11" t="s">
        <v>20</v>
      </c>
      <c r="I1533" s="11" t="s">
        <v>20</v>
      </c>
      <c r="J1533" s="11" t="s">
        <v>19</v>
      </c>
      <c r="M1533" s="11" t="s">
        <v>21</v>
      </c>
    </row>
    <row r="1534">
      <c r="A1534" s="6" t="s">
        <v>6630</v>
      </c>
      <c r="B1534" s="6" t="s">
        <v>6674</v>
      </c>
      <c r="C1534" s="6" t="s">
        <v>6675</v>
      </c>
      <c r="D1534" s="7" t="s">
        <v>6676</v>
      </c>
      <c r="E1534" s="8" t="s">
        <v>6677</v>
      </c>
      <c r="F1534" s="9" t="s">
        <v>6678</v>
      </c>
      <c r="G1534" s="10">
        <v>45927.0</v>
      </c>
      <c r="H1534" s="11" t="s">
        <v>19</v>
      </c>
      <c r="I1534" s="11" t="s">
        <v>19</v>
      </c>
      <c r="J1534" s="11" t="s">
        <v>19</v>
      </c>
      <c r="K1534" s="11" t="s">
        <v>20</v>
      </c>
      <c r="L1534" s="11" t="s">
        <v>20</v>
      </c>
      <c r="M1534" s="11" t="s">
        <v>21</v>
      </c>
    </row>
    <row r="1535">
      <c r="A1535" s="6" t="s">
        <v>6630</v>
      </c>
      <c r="B1535" s="6" t="s">
        <v>6679</v>
      </c>
      <c r="C1535" s="6" t="s">
        <v>6680</v>
      </c>
      <c r="D1535" s="7" t="s">
        <v>6681</v>
      </c>
      <c r="E1535" s="8" t="s">
        <v>6682</v>
      </c>
      <c r="F1535" s="9" t="s">
        <v>6683</v>
      </c>
      <c r="G1535" s="10">
        <v>45927.0</v>
      </c>
      <c r="H1535" s="11" t="s">
        <v>20</v>
      </c>
      <c r="I1535" s="11" t="s">
        <v>20</v>
      </c>
      <c r="J1535" s="11" t="s">
        <v>20</v>
      </c>
      <c r="M1535" s="11" t="s">
        <v>21</v>
      </c>
    </row>
    <row r="1536">
      <c r="A1536" s="6" t="s">
        <v>6630</v>
      </c>
      <c r="B1536" s="6" t="s">
        <v>6684</v>
      </c>
      <c r="C1536" s="6" t="s">
        <v>6680</v>
      </c>
      <c r="D1536" s="7" t="s">
        <v>6681</v>
      </c>
      <c r="E1536" s="8" t="s">
        <v>6682</v>
      </c>
      <c r="F1536" s="9" t="s">
        <v>6683</v>
      </c>
      <c r="G1536" s="10">
        <v>45927.0</v>
      </c>
      <c r="H1536" s="11" t="s">
        <v>20</v>
      </c>
      <c r="I1536" s="11" t="s">
        <v>20</v>
      </c>
      <c r="J1536" s="11" t="s">
        <v>20</v>
      </c>
      <c r="M1536" s="11" t="s">
        <v>21</v>
      </c>
    </row>
    <row r="1537">
      <c r="A1537" s="6" t="s">
        <v>6630</v>
      </c>
      <c r="B1537" s="6" t="s">
        <v>884</v>
      </c>
      <c r="C1537" s="6" t="s">
        <v>6685</v>
      </c>
      <c r="D1537" s="7" t="s">
        <v>6686</v>
      </c>
      <c r="E1537" s="8" t="s">
        <v>6687</v>
      </c>
      <c r="F1537" s="9" t="s">
        <v>26</v>
      </c>
      <c r="G1537" s="10">
        <v>45927.0</v>
      </c>
      <c r="H1537" s="11" t="s">
        <v>19</v>
      </c>
      <c r="I1537" s="11" t="s">
        <v>19</v>
      </c>
      <c r="J1537" s="11" t="s">
        <v>19</v>
      </c>
      <c r="K1537" s="11" t="s">
        <v>20</v>
      </c>
      <c r="L1537" s="11" t="s">
        <v>20</v>
      </c>
      <c r="M1537" s="11" t="s">
        <v>21</v>
      </c>
    </row>
    <row r="1538">
      <c r="A1538" s="6" t="s">
        <v>6630</v>
      </c>
      <c r="B1538" s="6" t="s">
        <v>170</v>
      </c>
      <c r="C1538" s="6" t="s">
        <v>6688</v>
      </c>
      <c r="D1538" s="7" t="s">
        <v>6689</v>
      </c>
      <c r="E1538" s="8" t="s">
        <v>6690</v>
      </c>
      <c r="F1538" s="9" t="s">
        <v>6691</v>
      </c>
      <c r="G1538" s="10">
        <v>45927.0</v>
      </c>
      <c r="H1538" s="11" t="s">
        <v>19</v>
      </c>
      <c r="I1538" s="11" t="s">
        <v>19</v>
      </c>
      <c r="J1538" s="11" t="s">
        <v>20</v>
      </c>
      <c r="K1538" s="11" t="s">
        <v>20</v>
      </c>
      <c r="L1538" s="11" t="s">
        <v>20</v>
      </c>
      <c r="M1538" s="11" t="s">
        <v>21</v>
      </c>
    </row>
    <row r="1539">
      <c r="A1539" s="6" t="s">
        <v>6692</v>
      </c>
      <c r="B1539" s="6" t="s">
        <v>6693</v>
      </c>
      <c r="C1539" s="6" t="s">
        <v>6694</v>
      </c>
      <c r="D1539" s="7" t="s">
        <v>6695</v>
      </c>
      <c r="E1539" s="8" t="s">
        <v>6696</v>
      </c>
      <c r="F1539" s="9" t="s">
        <v>6697</v>
      </c>
      <c r="G1539" s="10">
        <v>45923.0</v>
      </c>
      <c r="H1539" s="11" t="s">
        <v>19</v>
      </c>
      <c r="I1539" s="11" t="s">
        <v>19</v>
      </c>
      <c r="J1539" s="11" t="s">
        <v>20</v>
      </c>
      <c r="K1539" s="11" t="s">
        <v>20</v>
      </c>
      <c r="L1539" s="11" t="s">
        <v>20</v>
      </c>
      <c r="M1539" s="11" t="s">
        <v>21</v>
      </c>
    </row>
    <row r="1540">
      <c r="A1540" s="6" t="s">
        <v>6692</v>
      </c>
      <c r="B1540" s="6" t="s">
        <v>6698</v>
      </c>
      <c r="C1540" s="6" t="s">
        <v>6699</v>
      </c>
      <c r="D1540" s="7" t="s">
        <v>6700</v>
      </c>
      <c r="E1540" s="8" t="s">
        <v>6701</v>
      </c>
      <c r="F1540" s="9" t="s">
        <v>6702</v>
      </c>
      <c r="G1540" s="10">
        <v>45927.0</v>
      </c>
      <c r="H1540" s="11" t="s">
        <v>19</v>
      </c>
      <c r="I1540" s="11" t="s">
        <v>19</v>
      </c>
      <c r="J1540" s="11" t="s">
        <v>19</v>
      </c>
      <c r="K1540" s="11" t="s">
        <v>20</v>
      </c>
      <c r="L1540" s="11" t="s">
        <v>20</v>
      </c>
      <c r="M1540" s="11" t="s">
        <v>21</v>
      </c>
    </row>
    <row r="1541">
      <c r="A1541" s="6" t="s">
        <v>6692</v>
      </c>
      <c r="B1541" s="6" t="s">
        <v>6703</v>
      </c>
      <c r="C1541" s="6" t="s">
        <v>6704</v>
      </c>
      <c r="D1541" s="7" t="s">
        <v>6705</v>
      </c>
      <c r="E1541" s="8" t="s">
        <v>6706</v>
      </c>
      <c r="F1541" s="9" t="s">
        <v>6707</v>
      </c>
      <c r="G1541" s="10">
        <v>45927.0</v>
      </c>
      <c r="H1541" s="11" t="s">
        <v>19</v>
      </c>
      <c r="J1541" s="11" t="s">
        <v>19</v>
      </c>
      <c r="K1541" s="11" t="s">
        <v>20</v>
      </c>
      <c r="M1541" s="11" t="s">
        <v>21</v>
      </c>
    </row>
    <row r="1542">
      <c r="A1542" s="6" t="s">
        <v>6692</v>
      </c>
      <c r="B1542" s="6" t="s">
        <v>6708</v>
      </c>
      <c r="C1542" s="6" t="s">
        <v>6709</v>
      </c>
      <c r="D1542" s="7" t="s">
        <v>6710</v>
      </c>
      <c r="E1542" s="8" t="s">
        <v>6711</v>
      </c>
      <c r="F1542" s="9" t="s">
        <v>6712</v>
      </c>
      <c r="G1542" s="10">
        <v>45923.0</v>
      </c>
      <c r="H1542" s="11" t="s">
        <v>19</v>
      </c>
      <c r="I1542" s="11" t="s">
        <v>20</v>
      </c>
      <c r="J1542" s="11" t="s">
        <v>20</v>
      </c>
      <c r="K1542" s="11" t="s">
        <v>20</v>
      </c>
      <c r="M1542" s="11" t="s">
        <v>21</v>
      </c>
    </row>
    <row r="1543">
      <c r="A1543" s="6" t="s">
        <v>6692</v>
      </c>
      <c r="B1543" s="6" t="s">
        <v>1726</v>
      </c>
      <c r="C1543" s="6" t="s">
        <v>6713</v>
      </c>
      <c r="D1543" s="7" t="s">
        <v>6714</v>
      </c>
      <c r="E1543" s="8" t="s">
        <v>6715</v>
      </c>
      <c r="F1543" s="9" t="s">
        <v>6716</v>
      </c>
      <c r="G1543" s="10">
        <v>45927.0</v>
      </c>
      <c r="H1543" s="11" t="s">
        <v>19</v>
      </c>
      <c r="I1543" s="11" t="s">
        <v>20</v>
      </c>
      <c r="J1543" s="11" t="s">
        <v>20</v>
      </c>
      <c r="K1543" s="11" t="s">
        <v>20</v>
      </c>
      <c r="M1543" s="11" t="s">
        <v>21</v>
      </c>
    </row>
    <row r="1544">
      <c r="A1544" s="6" t="s">
        <v>6692</v>
      </c>
      <c r="B1544" s="6" t="s">
        <v>32</v>
      </c>
      <c r="C1544" s="6" t="s">
        <v>6717</v>
      </c>
      <c r="D1544" s="7" t="s">
        <v>6718</v>
      </c>
      <c r="E1544" s="8" t="s">
        <v>6719</v>
      </c>
      <c r="F1544" s="9" t="s">
        <v>6720</v>
      </c>
      <c r="G1544" s="10">
        <v>45923.0</v>
      </c>
      <c r="H1544" s="11" t="s">
        <v>19</v>
      </c>
      <c r="I1544" s="11" t="s">
        <v>20</v>
      </c>
      <c r="J1544" s="11" t="s">
        <v>19</v>
      </c>
      <c r="K1544" s="11" t="s">
        <v>20</v>
      </c>
      <c r="M1544" s="11" t="s">
        <v>21</v>
      </c>
    </row>
    <row r="1545">
      <c r="A1545" s="6" t="s">
        <v>6692</v>
      </c>
      <c r="B1545" s="6" t="s">
        <v>32</v>
      </c>
      <c r="C1545" s="6" t="s">
        <v>6721</v>
      </c>
      <c r="D1545" s="7" t="s">
        <v>6722</v>
      </c>
      <c r="E1545" s="8" t="s">
        <v>6723</v>
      </c>
      <c r="F1545" s="9" t="s">
        <v>6724</v>
      </c>
      <c r="G1545" s="10">
        <v>45923.0</v>
      </c>
      <c r="H1545" s="11" t="s">
        <v>19</v>
      </c>
      <c r="I1545" s="11" t="s">
        <v>20</v>
      </c>
      <c r="J1545" s="11" t="s">
        <v>20</v>
      </c>
      <c r="K1545" s="11" t="s">
        <v>20</v>
      </c>
      <c r="M1545" s="11" t="s">
        <v>21</v>
      </c>
    </row>
    <row r="1546">
      <c r="A1546" s="6" t="s">
        <v>6692</v>
      </c>
      <c r="B1546" s="6" t="s">
        <v>1527</v>
      </c>
      <c r="C1546" s="6" t="s">
        <v>6725</v>
      </c>
      <c r="D1546" s="7" t="s">
        <v>6726</v>
      </c>
      <c r="E1546" s="8" t="s">
        <v>6727</v>
      </c>
      <c r="F1546" s="9" t="s">
        <v>6728</v>
      </c>
      <c r="G1546" s="10">
        <v>45927.0</v>
      </c>
      <c r="H1546" s="11" t="s">
        <v>19</v>
      </c>
      <c r="I1546" s="11" t="s">
        <v>19</v>
      </c>
      <c r="J1546" s="11" t="s">
        <v>20</v>
      </c>
      <c r="K1546" s="11" t="s">
        <v>20</v>
      </c>
      <c r="L1546" s="11" t="s">
        <v>20</v>
      </c>
      <c r="M1546" s="11" t="s">
        <v>21</v>
      </c>
    </row>
    <row r="1547">
      <c r="A1547" s="6" t="s">
        <v>6692</v>
      </c>
      <c r="B1547" s="6" t="s">
        <v>6729</v>
      </c>
      <c r="C1547" s="6" t="s">
        <v>6730</v>
      </c>
      <c r="D1547" s="7" t="s">
        <v>6731</v>
      </c>
      <c r="E1547" s="8" t="s">
        <v>6732</v>
      </c>
      <c r="F1547" s="9" t="s">
        <v>6733</v>
      </c>
      <c r="G1547" s="10">
        <v>45923.0</v>
      </c>
      <c r="H1547" s="11" t="s">
        <v>19</v>
      </c>
      <c r="I1547" s="11" t="s">
        <v>19</v>
      </c>
      <c r="J1547" s="11" t="s">
        <v>19</v>
      </c>
      <c r="K1547" s="11" t="s">
        <v>20</v>
      </c>
      <c r="L1547" s="11" t="s">
        <v>20</v>
      </c>
      <c r="M1547" s="11" t="s">
        <v>21</v>
      </c>
    </row>
    <row r="1548">
      <c r="A1548" s="6" t="s">
        <v>6692</v>
      </c>
      <c r="B1548" s="6" t="s">
        <v>6734</v>
      </c>
      <c r="C1548" s="6" t="s">
        <v>6735</v>
      </c>
      <c r="D1548" s="7" t="s">
        <v>6736</v>
      </c>
      <c r="E1548" s="8" t="s">
        <v>6737</v>
      </c>
      <c r="F1548" s="9" t="s">
        <v>6738</v>
      </c>
      <c r="G1548" s="10">
        <v>45927.0</v>
      </c>
      <c r="H1548" s="11" t="s">
        <v>19</v>
      </c>
      <c r="I1548" s="11" t="s">
        <v>19</v>
      </c>
      <c r="J1548" s="11" t="s">
        <v>19</v>
      </c>
      <c r="K1548" s="11" t="s">
        <v>20</v>
      </c>
      <c r="L1548" s="11" t="s">
        <v>19</v>
      </c>
      <c r="M1548" s="11" t="s">
        <v>21</v>
      </c>
    </row>
    <row r="1549">
      <c r="A1549" s="6" t="s">
        <v>6692</v>
      </c>
      <c r="B1549" s="6" t="s">
        <v>6739</v>
      </c>
      <c r="C1549" s="6" t="s">
        <v>6740</v>
      </c>
      <c r="D1549" s="7" t="s">
        <v>6741</v>
      </c>
      <c r="E1549" s="8" t="s">
        <v>6742</v>
      </c>
      <c r="F1549" s="9" t="s">
        <v>6743</v>
      </c>
      <c r="G1549" s="10">
        <v>45927.0</v>
      </c>
      <c r="H1549" s="11" t="s">
        <v>20</v>
      </c>
      <c r="I1549" s="11" t="s">
        <v>20</v>
      </c>
      <c r="J1549" s="11" t="s">
        <v>19</v>
      </c>
      <c r="M1549" s="11" t="s">
        <v>21</v>
      </c>
    </row>
    <row r="1550">
      <c r="A1550" s="6" t="s">
        <v>6692</v>
      </c>
      <c r="B1550" s="6" t="s">
        <v>6744</v>
      </c>
      <c r="C1550" s="6" t="s">
        <v>6745</v>
      </c>
      <c r="D1550" s="7" t="s">
        <v>6746</v>
      </c>
      <c r="E1550" s="8" t="s">
        <v>6747</v>
      </c>
      <c r="F1550" s="9" t="s">
        <v>6748</v>
      </c>
      <c r="G1550" s="10">
        <v>45927.0</v>
      </c>
      <c r="H1550" s="11" t="s">
        <v>19</v>
      </c>
      <c r="I1550" s="11" t="s">
        <v>19</v>
      </c>
      <c r="J1550" s="11" t="s">
        <v>19</v>
      </c>
      <c r="K1550" s="11" t="s">
        <v>20</v>
      </c>
      <c r="L1550" s="11" t="s">
        <v>20</v>
      </c>
      <c r="M1550" s="11" t="s">
        <v>21</v>
      </c>
    </row>
    <row r="1551">
      <c r="A1551" s="6" t="s">
        <v>6692</v>
      </c>
      <c r="B1551" s="6" t="s">
        <v>6749</v>
      </c>
      <c r="C1551" s="6" t="s">
        <v>6750</v>
      </c>
      <c r="D1551" s="7" t="s">
        <v>6751</v>
      </c>
      <c r="E1551" s="8" t="s">
        <v>6752</v>
      </c>
      <c r="F1551" s="9" t="s">
        <v>6753</v>
      </c>
      <c r="G1551" s="10">
        <v>45927.0</v>
      </c>
      <c r="H1551" s="11" t="s">
        <v>19</v>
      </c>
      <c r="I1551" s="11" t="s">
        <v>19</v>
      </c>
      <c r="J1551" s="11" t="s">
        <v>19</v>
      </c>
      <c r="K1551" s="11" t="s">
        <v>20</v>
      </c>
      <c r="L1551" s="11" t="s">
        <v>20</v>
      </c>
      <c r="M1551" s="11" t="s">
        <v>21</v>
      </c>
    </row>
    <row r="1552">
      <c r="A1552" s="6" t="s">
        <v>6692</v>
      </c>
      <c r="B1552" s="6" t="s">
        <v>6754</v>
      </c>
      <c r="C1552" s="6" t="s">
        <v>6755</v>
      </c>
      <c r="D1552" s="7" t="s">
        <v>6756</v>
      </c>
      <c r="E1552" s="8" t="s">
        <v>6757</v>
      </c>
      <c r="F1552" s="9" t="s">
        <v>6758</v>
      </c>
      <c r="G1552" s="10">
        <v>45923.0</v>
      </c>
      <c r="H1552" s="11" t="s">
        <v>19</v>
      </c>
      <c r="I1552" s="11" t="s">
        <v>19</v>
      </c>
      <c r="J1552" s="11" t="s">
        <v>19</v>
      </c>
      <c r="K1552" s="11" t="s">
        <v>20</v>
      </c>
      <c r="L1552" s="11" t="s">
        <v>20</v>
      </c>
      <c r="M1552" s="11" t="s">
        <v>21</v>
      </c>
    </row>
    <row r="1553">
      <c r="A1553" s="6" t="s">
        <v>6692</v>
      </c>
      <c r="B1553" s="6" t="s">
        <v>6759</v>
      </c>
      <c r="C1553" s="6" t="s">
        <v>6760</v>
      </c>
      <c r="D1553" s="7" t="s">
        <v>6761</v>
      </c>
      <c r="E1553" s="8" t="s">
        <v>6762</v>
      </c>
      <c r="F1553" s="9" t="s">
        <v>6763</v>
      </c>
      <c r="G1553" s="10">
        <v>45923.0</v>
      </c>
      <c r="H1553" s="11" t="s">
        <v>19</v>
      </c>
      <c r="I1553" s="11" t="s">
        <v>19</v>
      </c>
      <c r="J1553" s="11" t="s">
        <v>19</v>
      </c>
      <c r="K1553" s="11" t="s">
        <v>20</v>
      </c>
      <c r="L1553" s="11" t="s">
        <v>19</v>
      </c>
      <c r="M1553" s="11" t="s">
        <v>21</v>
      </c>
    </row>
    <row r="1554">
      <c r="A1554" s="6" t="s">
        <v>6692</v>
      </c>
      <c r="B1554" s="6" t="s">
        <v>6764</v>
      </c>
      <c r="C1554" s="6" t="s">
        <v>6765</v>
      </c>
      <c r="D1554" s="7" t="s">
        <v>6766</v>
      </c>
      <c r="E1554" s="8" t="s">
        <v>6767</v>
      </c>
      <c r="F1554" s="9" t="s">
        <v>6768</v>
      </c>
      <c r="G1554" s="10">
        <v>45927.0</v>
      </c>
      <c r="H1554" s="11" t="s">
        <v>19</v>
      </c>
      <c r="I1554" s="11" t="s">
        <v>19</v>
      </c>
      <c r="J1554" s="11" t="s">
        <v>19</v>
      </c>
      <c r="K1554" s="11" t="s">
        <v>20</v>
      </c>
      <c r="L1554" s="11" t="s">
        <v>19</v>
      </c>
      <c r="M1554" s="11" t="s">
        <v>21</v>
      </c>
    </row>
    <row r="1555">
      <c r="A1555" s="6" t="s">
        <v>6692</v>
      </c>
      <c r="B1555" s="6" t="s">
        <v>6769</v>
      </c>
      <c r="C1555" s="6" t="s">
        <v>6770</v>
      </c>
      <c r="D1555" s="7" t="s">
        <v>6771</v>
      </c>
      <c r="E1555" s="8" t="s">
        <v>6772</v>
      </c>
      <c r="F1555" s="9" t="s">
        <v>6773</v>
      </c>
      <c r="G1555" s="10">
        <v>45923.0</v>
      </c>
      <c r="H1555" s="11" t="s">
        <v>20</v>
      </c>
      <c r="I1555" s="11" t="s">
        <v>20</v>
      </c>
      <c r="J1555" s="11" t="s">
        <v>20</v>
      </c>
      <c r="M1555" s="11" t="s">
        <v>21</v>
      </c>
    </row>
    <row r="1556">
      <c r="A1556" s="6" t="s">
        <v>6692</v>
      </c>
      <c r="B1556" s="6" t="s">
        <v>6774</v>
      </c>
      <c r="C1556" s="6" t="s">
        <v>6775</v>
      </c>
      <c r="D1556" s="7" t="s">
        <v>6776</v>
      </c>
      <c r="E1556" s="8" t="s">
        <v>6777</v>
      </c>
      <c r="F1556" s="9" t="s">
        <v>6778</v>
      </c>
      <c r="G1556" s="10">
        <v>45927.0</v>
      </c>
      <c r="H1556" s="11" t="s">
        <v>20</v>
      </c>
      <c r="I1556" s="11" t="s">
        <v>20</v>
      </c>
      <c r="J1556" s="11" t="s">
        <v>20</v>
      </c>
      <c r="M1556" s="11" t="s">
        <v>21</v>
      </c>
    </row>
    <row r="1557">
      <c r="A1557" s="6" t="s">
        <v>6692</v>
      </c>
      <c r="B1557" s="6" t="s">
        <v>6779</v>
      </c>
      <c r="C1557" s="6" t="s">
        <v>6780</v>
      </c>
      <c r="D1557" s="7" t="s">
        <v>6781</v>
      </c>
      <c r="E1557" s="8" t="s">
        <v>6782</v>
      </c>
      <c r="F1557" s="9" t="s">
        <v>26</v>
      </c>
      <c r="G1557" s="10">
        <v>45923.0</v>
      </c>
      <c r="H1557" s="11" t="s">
        <v>20</v>
      </c>
      <c r="I1557" s="11" t="s">
        <v>20</v>
      </c>
      <c r="J1557" s="11" t="s">
        <v>20</v>
      </c>
      <c r="M1557" s="11" t="s">
        <v>21</v>
      </c>
    </row>
    <row r="1558">
      <c r="A1558" s="6" t="s">
        <v>6692</v>
      </c>
      <c r="B1558" s="6" t="s">
        <v>6783</v>
      </c>
      <c r="C1558" s="6" t="s">
        <v>26</v>
      </c>
      <c r="D1558" s="7" t="s">
        <v>6784</v>
      </c>
      <c r="E1558" s="8" t="s">
        <v>6785</v>
      </c>
      <c r="F1558" s="9" t="s">
        <v>26</v>
      </c>
      <c r="G1558" s="10">
        <v>45927.0</v>
      </c>
      <c r="H1558" s="11" t="s">
        <v>20</v>
      </c>
      <c r="I1558" s="11" t="s">
        <v>20</v>
      </c>
      <c r="J1558" s="11" t="s">
        <v>20</v>
      </c>
      <c r="M1558" s="11" t="s">
        <v>21</v>
      </c>
    </row>
    <row r="1559">
      <c r="A1559" s="6" t="s">
        <v>6692</v>
      </c>
      <c r="B1559" s="6" t="s">
        <v>6786</v>
      </c>
      <c r="C1559" s="6" t="s">
        <v>6787</v>
      </c>
      <c r="D1559" s="7" t="s">
        <v>6788</v>
      </c>
      <c r="E1559" s="8" t="s">
        <v>6789</v>
      </c>
      <c r="F1559" s="9" t="s">
        <v>6790</v>
      </c>
      <c r="G1559" s="12" t="s">
        <v>80</v>
      </c>
      <c r="H1559" s="13"/>
      <c r="I1559" s="13"/>
      <c r="J1559" s="13"/>
      <c r="K1559" s="13"/>
      <c r="L1559" s="13"/>
      <c r="M1559" s="11" t="s">
        <v>823</v>
      </c>
    </row>
    <row r="1560">
      <c r="A1560" s="6" t="s">
        <v>6692</v>
      </c>
      <c r="B1560" s="6" t="s">
        <v>6791</v>
      </c>
      <c r="C1560" s="6" t="s">
        <v>6792</v>
      </c>
      <c r="D1560" s="7" t="s">
        <v>6793</v>
      </c>
      <c r="E1560" s="8" t="s">
        <v>6794</v>
      </c>
      <c r="F1560" s="9" t="s">
        <v>6795</v>
      </c>
      <c r="G1560" s="10">
        <v>45927.0</v>
      </c>
      <c r="H1560" s="11" t="s">
        <v>19</v>
      </c>
      <c r="I1560" s="11" t="s">
        <v>19</v>
      </c>
      <c r="J1560" s="11" t="s">
        <v>20</v>
      </c>
      <c r="K1560" s="11" t="s">
        <v>20</v>
      </c>
      <c r="L1560" s="11" t="s">
        <v>20</v>
      </c>
      <c r="M1560" s="11" t="s">
        <v>21</v>
      </c>
    </row>
    <row r="1561">
      <c r="A1561" s="6" t="s">
        <v>6692</v>
      </c>
      <c r="B1561" s="6" t="s">
        <v>6796</v>
      </c>
      <c r="C1561" s="6" t="s">
        <v>6797</v>
      </c>
      <c r="D1561" s="7" t="s">
        <v>6798</v>
      </c>
      <c r="E1561" s="8" t="s">
        <v>6799</v>
      </c>
      <c r="F1561" s="9" t="s">
        <v>6800</v>
      </c>
      <c r="G1561" s="10">
        <v>45927.0</v>
      </c>
      <c r="H1561" s="11" t="s">
        <v>20</v>
      </c>
      <c r="I1561" s="11" t="s">
        <v>20</v>
      </c>
      <c r="J1561" s="11" t="s">
        <v>19</v>
      </c>
      <c r="M1561" s="11" t="s">
        <v>21</v>
      </c>
    </row>
    <row r="1562">
      <c r="A1562" s="6" t="s">
        <v>6692</v>
      </c>
      <c r="B1562" s="6" t="s">
        <v>6801</v>
      </c>
      <c r="C1562" s="6" t="s">
        <v>6802</v>
      </c>
      <c r="D1562" s="7" t="s">
        <v>6803</v>
      </c>
      <c r="E1562" s="8" t="s">
        <v>6804</v>
      </c>
      <c r="F1562" s="9" t="s">
        <v>6805</v>
      </c>
      <c r="G1562" s="10">
        <v>45927.0</v>
      </c>
      <c r="H1562" s="11" t="s">
        <v>20</v>
      </c>
      <c r="I1562" s="11" t="s">
        <v>20</v>
      </c>
      <c r="J1562" s="11" t="s">
        <v>19</v>
      </c>
      <c r="M1562" s="11" t="s">
        <v>21</v>
      </c>
    </row>
    <row r="1563">
      <c r="A1563" s="6" t="s">
        <v>6692</v>
      </c>
      <c r="B1563" s="6" t="s">
        <v>429</v>
      </c>
      <c r="C1563" s="6" t="s">
        <v>6806</v>
      </c>
      <c r="D1563" s="7" t="s">
        <v>6807</v>
      </c>
      <c r="E1563" s="8" t="s">
        <v>6808</v>
      </c>
      <c r="F1563" s="9" t="s">
        <v>6809</v>
      </c>
      <c r="G1563" s="10">
        <v>45927.0</v>
      </c>
      <c r="H1563" s="11" t="s">
        <v>19</v>
      </c>
      <c r="I1563" s="11" t="s">
        <v>20</v>
      </c>
      <c r="J1563" s="11" t="s">
        <v>19</v>
      </c>
      <c r="K1563" s="11" t="s">
        <v>20</v>
      </c>
      <c r="M1563" s="11" t="s">
        <v>21</v>
      </c>
    </row>
    <row r="1564">
      <c r="A1564" s="6" t="s">
        <v>6692</v>
      </c>
      <c r="B1564" s="6" t="s">
        <v>6810</v>
      </c>
      <c r="C1564" s="6" t="s">
        <v>6811</v>
      </c>
      <c r="D1564" s="7" t="s">
        <v>6812</v>
      </c>
      <c r="E1564" s="8" t="s">
        <v>6813</v>
      </c>
      <c r="F1564" s="9" t="s">
        <v>6814</v>
      </c>
      <c r="G1564" s="10">
        <v>45927.0</v>
      </c>
      <c r="H1564" s="11" t="s">
        <v>19</v>
      </c>
      <c r="I1564" s="11" t="s">
        <v>19</v>
      </c>
      <c r="J1564" s="11" t="s">
        <v>19</v>
      </c>
      <c r="K1564" s="11" t="s">
        <v>20</v>
      </c>
      <c r="L1564" s="11" t="s">
        <v>20</v>
      </c>
      <c r="M1564" s="11" t="s">
        <v>21</v>
      </c>
    </row>
    <row r="1565">
      <c r="A1565" s="6" t="s">
        <v>6692</v>
      </c>
      <c r="B1565" s="6" t="s">
        <v>6815</v>
      </c>
      <c r="C1565" s="6" t="s">
        <v>6816</v>
      </c>
      <c r="D1565" s="7" t="s">
        <v>6817</v>
      </c>
      <c r="E1565" s="8" t="s">
        <v>6818</v>
      </c>
      <c r="F1565" s="9" t="s">
        <v>6819</v>
      </c>
      <c r="G1565" s="10">
        <v>45923.0</v>
      </c>
      <c r="H1565" s="11" t="s">
        <v>19</v>
      </c>
      <c r="I1565" s="11" t="s">
        <v>19</v>
      </c>
      <c r="J1565" s="11" t="s">
        <v>19</v>
      </c>
      <c r="K1565" s="11" t="s">
        <v>20</v>
      </c>
      <c r="L1565" s="11" t="s">
        <v>20</v>
      </c>
      <c r="M1565" s="11" t="s">
        <v>21</v>
      </c>
    </row>
    <row r="1566">
      <c r="A1566" s="6" t="s">
        <v>6692</v>
      </c>
      <c r="B1566" s="6" t="s">
        <v>6820</v>
      </c>
      <c r="C1566" s="6" t="s">
        <v>6821</v>
      </c>
      <c r="D1566" s="7" t="s">
        <v>6822</v>
      </c>
      <c r="E1566" s="8" t="s">
        <v>6823</v>
      </c>
      <c r="F1566" s="9" t="s">
        <v>6824</v>
      </c>
      <c r="G1566" s="10">
        <v>45923.0</v>
      </c>
      <c r="H1566" s="11" t="s">
        <v>19</v>
      </c>
      <c r="I1566" s="11" t="s">
        <v>19</v>
      </c>
      <c r="J1566" s="11" t="s">
        <v>19</v>
      </c>
      <c r="K1566" s="11" t="s">
        <v>20</v>
      </c>
      <c r="L1566" s="11" t="s">
        <v>20</v>
      </c>
      <c r="M1566" s="11" t="s">
        <v>21</v>
      </c>
    </row>
    <row r="1567">
      <c r="A1567" s="6" t="s">
        <v>6692</v>
      </c>
      <c r="B1567" s="6" t="s">
        <v>6825</v>
      </c>
      <c r="C1567" s="6" t="s">
        <v>6826</v>
      </c>
      <c r="D1567" s="7" t="s">
        <v>6827</v>
      </c>
      <c r="E1567" s="8" t="s">
        <v>6828</v>
      </c>
      <c r="F1567" s="9" t="s">
        <v>6829</v>
      </c>
      <c r="G1567" s="10">
        <v>45927.0</v>
      </c>
      <c r="H1567" s="11" t="s">
        <v>19</v>
      </c>
      <c r="I1567" s="11" t="s">
        <v>19</v>
      </c>
      <c r="J1567" s="11" t="s">
        <v>19</v>
      </c>
      <c r="K1567" s="11" t="s">
        <v>20</v>
      </c>
      <c r="L1567" s="11" t="s">
        <v>19</v>
      </c>
      <c r="M1567" s="11" t="s">
        <v>21</v>
      </c>
    </row>
    <row r="1568">
      <c r="A1568" s="6" t="s">
        <v>6692</v>
      </c>
      <c r="B1568" s="6" t="s">
        <v>6830</v>
      </c>
      <c r="C1568" s="6" t="s">
        <v>6831</v>
      </c>
      <c r="D1568" s="7" t="s">
        <v>6832</v>
      </c>
      <c r="E1568" s="8" t="s">
        <v>6833</v>
      </c>
      <c r="F1568" s="9" t="s">
        <v>6834</v>
      </c>
      <c r="G1568" s="10">
        <v>45923.0</v>
      </c>
      <c r="H1568" s="11" t="s">
        <v>19</v>
      </c>
      <c r="I1568" s="11" t="s">
        <v>19</v>
      </c>
      <c r="J1568" s="11" t="s">
        <v>19</v>
      </c>
      <c r="K1568" s="11" t="s">
        <v>20</v>
      </c>
      <c r="L1568" s="11" t="s">
        <v>20</v>
      </c>
      <c r="M1568" s="11" t="s">
        <v>21</v>
      </c>
    </row>
    <row r="1569">
      <c r="A1569" s="6" t="s">
        <v>6692</v>
      </c>
      <c r="B1569" s="6" t="s">
        <v>6835</v>
      </c>
      <c r="C1569" s="6" t="s">
        <v>6836</v>
      </c>
      <c r="D1569" s="7" t="s">
        <v>6837</v>
      </c>
      <c r="E1569" s="8" t="s">
        <v>6838</v>
      </c>
      <c r="F1569" s="9" t="s">
        <v>6839</v>
      </c>
      <c r="G1569" s="10">
        <v>45927.0</v>
      </c>
      <c r="H1569" s="11" t="s">
        <v>20</v>
      </c>
      <c r="I1569" s="11" t="s">
        <v>20</v>
      </c>
      <c r="J1569" s="11" t="s">
        <v>19</v>
      </c>
      <c r="M1569" s="11" t="s">
        <v>21</v>
      </c>
    </row>
    <row r="1570">
      <c r="A1570" s="6" t="s">
        <v>6692</v>
      </c>
      <c r="B1570" s="6" t="s">
        <v>1494</v>
      </c>
      <c r="C1570" s="6" t="s">
        <v>6840</v>
      </c>
      <c r="D1570" s="7" t="s">
        <v>6841</v>
      </c>
      <c r="E1570" s="8" t="s">
        <v>6842</v>
      </c>
      <c r="F1570" s="9" t="s">
        <v>6843</v>
      </c>
      <c r="G1570" s="10">
        <v>45923.0</v>
      </c>
      <c r="H1570" s="11" t="s">
        <v>19</v>
      </c>
      <c r="I1570" s="11" t="s">
        <v>19</v>
      </c>
      <c r="J1570" s="11" t="s">
        <v>19</v>
      </c>
      <c r="K1570" s="11" t="s">
        <v>20</v>
      </c>
      <c r="L1570" s="11" t="s">
        <v>20</v>
      </c>
      <c r="M1570" s="11" t="s">
        <v>21</v>
      </c>
    </row>
    <row r="1571">
      <c r="A1571" s="6" t="s">
        <v>6692</v>
      </c>
      <c r="B1571" s="6" t="s">
        <v>6844</v>
      </c>
      <c r="C1571" s="6" t="s">
        <v>6845</v>
      </c>
      <c r="D1571" s="7" t="s">
        <v>6846</v>
      </c>
      <c r="E1571" s="8" t="s">
        <v>6847</v>
      </c>
      <c r="F1571" s="9" t="s">
        <v>6848</v>
      </c>
      <c r="G1571" s="10">
        <v>45927.0</v>
      </c>
      <c r="H1571" s="11" t="s">
        <v>19</v>
      </c>
      <c r="I1571" s="11" t="s">
        <v>20</v>
      </c>
      <c r="J1571" s="11" t="s">
        <v>20</v>
      </c>
      <c r="K1571" s="11" t="s">
        <v>20</v>
      </c>
      <c r="M1571" s="11" t="s">
        <v>21</v>
      </c>
    </row>
    <row r="1572">
      <c r="A1572" s="6" t="s">
        <v>6692</v>
      </c>
      <c r="B1572" s="6" t="s">
        <v>6849</v>
      </c>
      <c r="C1572" s="6" t="s">
        <v>6850</v>
      </c>
      <c r="D1572" s="7" t="s">
        <v>6851</v>
      </c>
      <c r="E1572" s="8" t="s">
        <v>6852</v>
      </c>
      <c r="F1572" s="9" t="s">
        <v>6853</v>
      </c>
      <c r="G1572" s="10">
        <v>45923.0</v>
      </c>
      <c r="H1572" s="11" t="s">
        <v>20</v>
      </c>
      <c r="I1572" s="11" t="s">
        <v>20</v>
      </c>
      <c r="J1572" s="11" t="s">
        <v>20</v>
      </c>
      <c r="M1572" s="11" t="s">
        <v>21</v>
      </c>
    </row>
    <row r="1573">
      <c r="A1573" s="6" t="s">
        <v>6692</v>
      </c>
      <c r="B1573" s="6" t="s">
        <v>6854</v>
      </c>
      <c r="C1573" s="6" t="s">
        <v>6855</v>
      </c>
      <c r="D1573" s="7" t="s">
        <v>6856</v>
      </c>
      <c r="E1573" s="8" t="s">
        <v>6857</v>
      </c>
      <c r="F1573" s="9" t="s">
        <v>6858</v>
      </c>
      <c r="G1573" s="10">
        <v>45927.0</v>
      </c>
      <c r="H1573" s="11" t="s">
        <v>19</v>
      </c>
      <c r="I1573" s="11" t="s">
        <v>19</v>
      </c>
      <c r="J1573" s="11" t="s">
        <v>19</v>
      </c>
      <c r="K1573" s="11" t="s">
        <v>20</v>
      </c>
      <c r="L1573" s="11" t="s">
        <v>20</v>
      </c>
      <c r="M1573" s="11" t="s">
        <v>21</v>
      </c>
    </row>
    <row r="1574">
      <c r="A1574" s="6" t="s">
        <v>6692</v>
      </c>
      <c r="B1574" s="6" t="s">
        <v>4969</v>
      </c>
      <c r="C1574" s="6" t="s">
        <v>26</v>
      </c>
      <c r="D1574" s="7" t="s">
        <v>6859</v>
      </c>
      <c r="E1574" s="8" t="s">
        <v>6860</v>
      </c>
      <c r="F1574" s="9" t="s">
        <v>6861</v>
      </c>
      <c r="G1574" s="10">
        <v>45927.0</v>
      </c>
      <c r="H1574" s="11" t="s">
        <v>20</v>
      </c>
      <c r="I1574" s="11" t="s">
        <v>20</v>
      </c>
      <c r="J1574" s="11" t="s">
        <v>19</v>
      </c>
      <c r="M1574" s="11" t="s">
        <v>21</v>
      </c>
    </row>
    <row r="1575">
      <c r="A1575" s="6" t="s">
        <v>6862</v>
      </c>
      <c r="B1575" s="6" t="s">
        <v>6863</v>
      </c>
      <c r="C1575" s="6" t="s">
        <v>6864</v>
      </c>
      <c r="D1575" s="7" t="s">
        <v>6865</v>
      </c>
      <c r="E1575" s="8" t="s">
        <v>6866</v>
      </c>
      <c r="F1575" s="9" t="s">
        <v>6867</v>
      </c>
      <c r="G1575" s="12" t="s">
        <v>80</v>
      </c>
      <c r="H1575" s="13"/>
      <c r="I1575" s="13"/>
      <c r="J1575" s="13"/>
      <c r="K1575" s="13"/>
      <c r="L1575" s="13"/>
      <c r="M1575" s="11" t="s">
        <v>81</v>
      </c>
    </row>
    <row r="1576">
      <c r="A1576" s="6" t="s">
        <v>6862</v>
      </c>
      <c r="B1576" s="6" t="s">
        <v>6868</v>
      </c>
      <c r="C1576" s="6" t="s">
        <v>6869</v>
      </c>
      <c r="D1576" s="7" t="s">
        <v>6870</v>
      </c>
      <c r="E1576" s="8" t="s">
        <v>6871</v>
      </c>
      <c r="F1576" s="9" t="s">
        <v>6872</v>
      </c>
      <c r="G1576" s="10">
        <v>45927.0</v>
      </c>
      <c r="H1576" s="11" t="s">
        <v>20</v>
      </c>
      <c r="I1576" s="11" t="s">
        <v>20</v>
      </c>
      <c r="J1576" s="11" t="s">
        <v>19</v>
      </c>
      <c r="M1576" s="11" t="s">
        <v>21</v>
      </c>
    </row>
    <row r="1577">
      <c r="A1577" s="6" t="s">
        <v>6862</v>
      </c>
      <c r="B1577" s="6" t="s">
        <v>6873</v>
      </c>
      <c r="C1577" s="6" t="s">
        <v>6874</v>
      </c>
      <c r="D1577" s="7" t="s">
        <v>6875</v>
      </c>
      <c r="E1577" s="8" t="s">
        <v>6876</v>
      </c>
      <c r="F1577" s="9" t="s">
        <v>6877</v>
      </c>
      <c r="G1577" s="10">
        <v>45927.0</v>
      </c>
      <c r="H1577" s="11" t="s">
        <v>20</v>
      </c>
      <c r="I1577" s="11" t="s">
        <v>20</v>
      </c>
      <c r="J1577" s="11" t="s">
        <v>20</v>
      </c>
      <c r="M1577" s="11" t="s">
        <v>21</v>
      </c>
    </row>
    <row r="1578">
      <c r="A1578" s="6" t="s">
        <v>6862</v>
      </c>
      <c r="B1578" s="6" t="s">
        <v>32</v>
      </c>
      <c r="C1578" s="6" t="s">
        <v>26</v>
      </c>
      <c r="D1578" s="7" t="s">
        <v>6878</v>
      </c>
      <c r="E1578" s="6" t="s">
        <v>26</v>
      </c>
      <c r="F1578" s="9" t="s">
        <v>6879</v>
      </c>
      <c r="G1578" s="10">
        <v>45927.0</v>
      </c>
      <c r="H1578" s="11" t="s">
        <v>19</v>
      </c>
      <c r="I1578" s="11" t="s">
        <v>19</v>
      </c>
      <c r="J1578" s="11" t="s">
        <v>20</v>
      </c>
      <c r="K1578" s="11" t="s">
        <v>20</v>
      </c>
      <c r="L1578" s="11" t="s">
        <v>20</v>
      </c>
      <c r="M1578" s="11" t="s">
        <v>21</v>
      </c>
    </row>
    <row r="1579">
      <c r="A1579" s="6" t="s">
        <v>6862</v>
      </c>
      <c r="B1579" s="6" t="s">
        <v>527</v>
      </c>
      <c r="C1579" s="6" t="s">
        <v>26</v>
      </c>
      <c r="D1579" s="7" t="s">
        <v>6880</v>
      </c>
      <c r="E1579" s="8" t="s">
        <v>6881</v>
      </c>
      <c r="F1579" s="9" t="s">
        <v>6882</v>
      </c>
      <c r="G1579" s="10">
        <v>45927.0</v>
      </c>
      <c r="H1579" s="11" t="s">
        <v>19</v>
      </c>
      <c r="I1579" s="11" t="s">
        <v>19</v>
      </c>
      <c r="J1579" s="11" t="s">
        <v>20</v>
      </c>
      <c r="K1579" s="11" t="s">
        <v>20</v>
      </c>
      <c r="L1579" s="11" t="s">
        <v>20</v>
      </c>
      <c r="M1579" s="11" t="s">
        <v>21</v>
      </c>
    </row>
    <row r="1580">
      <c r="A1580" s="6" t="s">
        <v>6862</v>
      </c>
      <c r="B1580" s="6" t="s">
        <v>527</v>
      </c>
      <c r="C1580" s="6" t="s">
        <v>6883</v>
      </c>
      <c r="D1580" s="7" t="s">
        <v>6884</v>
      </c>
      <c r="E1580" s="8" t="s">
        <v>6885</v>
      </c>
      <c r="F1580" s="9" t="s">
        <v>6886</v>
      </c>
      <c r="G1580" s="10">
        <v>45927.0</v>
      </c>
      <c r="H1580" s="11" t="s">
        <v>19</v>
      </c>
      <c r="I1580" s="11" t="s">
        <v>19</v>
      </c>
      <c r="J1580" s="11" t="s">
        <v>19</v>
      </c>
      <c r="K1580" s="11" t="s">
        <v>20</v>
      </c>
      <c r="L1580" s="11" t="s">
        <v>20</v>
      </c>
      <c r="M1580" s="11" t="s">
        <v>21</v>
      </c>
    </row>
    <row r="1581">
      <c r="A1581" s="6" t="s">
        <v>6862</v>
      </c>
      <c r="B1581" s="6" t="s">
        <v>527</v>
      </c>
      <c r="C1581" s="6" t="s">
        <v>26</v>
      </c>
      <c r="D1581" s="9" t="s">
        <v>26</v>
      </c>
      <c r="E1581" s="6" t="s">
        <v>26</v>
      </c>
      <c r="F1581" s="9" t="s">
        <v>26</v>
      </c>
      <c r="G1581" s="12" t="s">
        <v>80</v>
      </c>
      <c r="H1581" s="13"/>
      <c r="I1581" s="13"/>
      <c r="J1581" s="13"/>
      <c r="K1581" s="13"/>
      <c r="L1581" s="13"/>
      <c r="M1581" s="11" t="s">
        <v>231</v>
      </c>
    </row>
    <row r="1582">
      <c r="A1582" s="6" t="s">
        <v>6862</v>
      </c>
      <c r="B1582" s="6" t="s">
        <v>527</v>
      </c>
      <c r="C1582" s="6" t="s">
        <v>6887</v>
      </c>
      <c r="D1582" s="7" t="s">
        <v>6888</v>
      </c>
      <c r="E1582" s="8" t="s">
        <v>6889</v>
      </c>
      <c r="F1582" s="9" t="s">
        <v>26</v>
      </c>
      <c r="G1582" s="10">
        <v>45927.0</v>
      </c>
      <c r="H1582" s="11" t="s">
        <v>19</v>
      </c>
      <c r="I1582" s="11" t="s">
        <v>19</v>
      </c>
      <c r="J1582" s="11" t="s">
        <v>19</v>
      </c>
      <c r="K1582" s="11" t="s">
        <v>20</v>
      </c>
      <c r="L1582" s="11" t="s">
        <v>20</v>
      </c>
      <c r="M1582" s="11" t="s">
        <v>21</v>
      </c>
    </row>
    <row r="1583">
      <c r="A1583" s="6" t="s">
        <v>6862</v>
      </c>
      <c r="B1583" s="6" t="s">
        <v>6890</v>
      </c>
      <c r="C1583" s="6" t="s">
        <v>6891</v>
      </c>
      <c r="D1583" s="7" t="s">
        <v>6892</v>
      </c>
      <c r="E1583" s="8" t="s">
        <v>6893</v>
      </c>
      <c r="F1583" s="9" t="s">
        <v>6894</v>
      </c>
      <c r="G1583" s="10">
        <v>45927.0</v>
      </c>
      <c r="H1583" s="11" t="s">
        <v>20</v>
      </c>
      <c r="I1583" s="11" t="s">
        <v>20</v>
      </c>
      <c r="J1583" s="11" t="s">
        <v>20</v>
      </c>
      <c r="M1583" s="11" t="s">
        <v>21</v>
      </c>
    </row>
    <row r="1584">
      <c r="A1584" s="6" t="s">
        <v>6862</v>
      </c>
      <c r="B1584" s="6" t="s">
        <v>6895</v>
      </c>
      <c r="C1584" s="6" t="s">
        <v>6896</v>
      </c>
      <c r="D1584" s="7" t="s">
        <v>6897</v>
      </c>
      <c r="E1584" s="8" t="s">
        <v>6898</v>
      </c>
      <c r="F1584" s="9" t="s">
        <v>6899</v>
      </c>
      <c r="G1584" s="10">
        <v>45927.0</v>
      </c>
      <c r="H1584" s="11" t="s">
        <v>19</v>
      </c>
      <c r="I1584" s="11" t="s">
        <v>19</v>
      </c>
      <c r="J1584" s="11" t="s">
        <v>19</v>
      </c>
      <c r="K1584" s="11" t="s">
        <v>20</v>
      </c>
      <c r="L1584" s="11" t="s">
        <v>20</v>
      </c>
      <c r="M1584" s="11" t="s">
        <v>21</v>
      </c>
    </row>
    <row r="1585">
      <c r="A1585" s="6" t="s">
        <v>6862</v>
      </c>
      <c r="B1585" s="6" t="s">
        <v>3082</v>
      </c>
      <c r="C1585" s="6" t="s">
        <v>6900</v>
      </c>
      <c r="D1585" s="7" t="s">
        <v>6901</v>
      </c>
      <c r="E1585" s="8" t="s">
        <v>6902</v>
      </c>
      <c r="F1585" s="9" t="s">
        <v>6903</v>
      </c>
      <c r="G1585" s="10">
        <v>45927.0</v>
      </c>
      <c r="H1585" s="11" t="s">
        <v>20</v>
      </c>
      <c r="I1585" s="11" t="s">
        <v>20</v>
      </c>
      <c r="J1585" s="11" t="s">
        <v>19</v>
      </c>
      <c r="M1585" s="11" t="s">
        <v>21</v>
      </c>
    </row>
    <row r="1586">
      <c r="A1586" s="6" t="s">
        <v>6862</v>
      </c>
      <c r="B1586" s="6" t="s">
        <v>6904</v>
      </c>
      <c r="C1586" s="6" t="s">
        <v>6905</v>
      </c>
      <c r="D1586" s="7" t="s">
        <v>6906</v>
      </c>
      <c r="E1586" s="8" t="s">
        <v>6907</v>
      </c>
      <c r="F1586" s="9" t="s">
        <v>6908</v>
      </c>
      <c r="G1586" s="10">
        <v>45927.0</v>
      </c>
      <c r="H1586" s="11" t="s">
        <v>19</v>
      </c>
      <c r="I1586" s="11" t="s">
        <v>19</v>
      </c>
      <c r="J1586" s="11" t="s">
        <v>19</v>
      </c>
      <c r="K1586" s="11" t="s">
        <v>20</v>
      </c>
      <c r="L1586" s="11" t="s">
        <v>20</v>
      </c>
      <c r="M1586" s="11" t="s">
        <v>21</v>
      </c>
    </row>
    <row r="1587">
      <c r="A1587" s="6" t="s">
        <v>6862</v>
      </c>
      <c r="B1587" s="6" t="s">
        <v>2030</v>
      </c>
      <c r="C1587" s="6" t="s">
        <v>6909</v>
      </c>
      <c r="D1587" s="7" t="s">
        <v>6910</v>
      </c>
      <c r="E1587" s="8" t="s">
        <v>6911</v>
      </c>
      <c r="F1587" s="9" t="s">
        <v>6912</v>
      </c>
      <c r="G1587" s="10">
        <v>45927.0</v>
      </c>
      <c r="H1587" s="11" t="s">
        <v>19</v>
      </c>
      <c r="I1587" s="11" t="s">
        <v>20</v>
      </c>
      <c r="J1587" s="11" t="s">
        <v>19</v>
      </c>
      <c r="K1587" s="11" t="s">
        <v>20</v>
      </c>
      <c r="M1587" s="11" t="s">
        <v>21</v>
      </c>
    </row>
    <row r="1588">
      <c r="A1588" s="6" t="s">
        <v>6862</v>
      </c>
      <c r="B1588" s="6" t="s">
        <v>252</v>
      </c>
      <c r="C1588" s="6" t="s">
        <v>6913</v>
      </c>
      <c r="D1588" s="9" t="s">
        <v>26</v>
      </c>
      <c r="E1588" s="8" t="s">
        <v>6914</v>
      </c>
      <c r="F1588" s="9" t="s">
        <v>6915</v>
      </c>
      <c r="G1588" s="12" t="s">
        <v>80</v>
      </c>
      <c r="H1588" s="13"/>
      <c r="I1588" s="13"/>
      <c r="J1588" s="13"/>
      <c r="K1588" s="13"/>
      <c r="L1588" s="13"/>
      <c r="M1588" s="11" t="s">
        <v>231</v>
      </c>
    </row>
    <row r="1589">
      <c r="A1589" s="6" t="s">
        <v>6862</v>
      </c>
      <c r="B1589" s="6" t="s">
        <v>681</v>
      </c>
      <c r="C1589" s="6" t="s">
        <v>6916</v>
      </c>
      <c r="D1589" s="7" t="s">
        <v>6917</v>
      </c>
      <c r="E1589" s="8" t="s">
        <v>6918</v>
      </c>
      <c r="F1589" s="9" t="s">
        <v>6919</v>
      </c>
      <c r="G1589" s="10">
        <v>45927.0</v>
      </c>
      <c r="H1589" s="11" t="s">
        <v>20</v>
      </c>
      <c r="I1589" s="11" t="s">
        <v>20</v>
      </c>
      <c r="J1589" s="11" t="s">
        <v>19</v>
      </c>
      <c r="M1589" s="11" t="s">
        <v>21</v>
      </c>
    </row>
    <row r="1590">
      <c r="A1590" s="6" t="s">
        <v>6862</v>
      </c>
      <c r="B1590" s="6" t="s">
        <v>429</v>
      </c>
      <c r="C1590" s="6" t="s">
        <v>6920</v>
      </c>
      <c r="D1590" s="7" t="s">
        <v>6921</v>
      </c>
      <c r="E1590" s="8" t="s">
        <v>6922</v>
      </c>
      <c r="F1590" s="9" t="s">
        <v>26</v>
      </c>
      <c r="G1590" s="10">
        <v>45927.0</v>
      </c>
      <c r="H1590" s="11" t="s">
        <v>19</v>
      </c>
      <c r="I1590" s="11" t="s">
        <v>19</v>
      </c>
      <c r="J1590" s="11" t="s">
        <v>19</v>
      </c>
      <c r="K1590" s="11" t="s">
        <v>20</v>
      </c>
      <c r="L1590" s="11" t="s">
        <v>20</v>
      </c>
      <c r="M1590" s="11" t="s">
        <v>21</v>
      </c>
    </row>
    <row r="1591">
      <c r="A1591" s="6" t="s">
        <v>6862</v>
      </c>
      <c r="B1591" s="6" t="s">
        <v>6923</v>
      </c>
      <c r="C1591" s="6" t="s">
        <v>6924</v>
      </c>
      <c r="D1591" s="9" t="s">
        <v>26</v>
      </c>
      <c r="E1591" s="6" t="s">
        <v>26</v>
      </c>
      <c r="F1591" s="9" t="s">
        <v>26</v>
      </c>
      <c r="G1591" s="12" t="s">
        <v>80</v>
      </c>
      <c r="H1591" s="13"/>
      <c r="I1591" s="13"/>
      <c r="J1591" s="13"/>
      <c r="K1591" s="13"/>
      <c r="L1591" s="13"/>
      <c r="M1591" s="11" t="s">
        <v>231</v>
      </c>
    </row>
    <row r="1592">
      <c r="A1592" s="6" t="s">
        <v>6862</v>
      </c>
      <c r="B1592" s="6" t="s">
        <v>6925</v>
      </c>
      <c r="C1592" s="6" t="s">
        <v>6926</v>
      </c>
      <c r="D1592" s="7" t="s">
        <v>6927</v>
      </c>
      <c r="E1592" s="8" t="s">
        <v>6928</v>
      </c>
      <c r="F1592" s="9" t="s">
        <v>6929</v>
      </c>
      <c r="G1592" s="10">
        <v>45923.0</v>
      </c>
      <c r="H1592" s="11" t="s">
        <v>19</v>
      </c>
      <c r="I1592" s="11" t="s">
        <v>19</v>
      </c>
      <c r="J1592" s="11" t="s">
        <v>19</v>
      </c>
      <c r="K1592" s="11" t="s">
        <v>20</v>
      </c>
      <c r="L1592" s="11" t="s">
        <v>20</v>
      </c>
      <c r="M1592" s="11" t="s">
        <v>21</v>
      </c>
    </row>
    <row r="1593">
      <c r="A1593" s="6" t="s">
        <v>6862</v>
      </c>
      <c r="B1593" s="6" t="s">
        <v>266</v>
      </c>
      <c r="C1593" s="6" t="s">
        <v>6930</v>
      </c>
      <c r="D1593" s="7" t="s">
        <v>6931</v>
      </c>
      <c r="E1593" s="8" t="s">
        <v>6932</v>
      </c>
      <c r="F1593" s="9" t="s">
        <v>6933</v>
      </c>
      <c r="G1593" s="10">
        <v>45923.0</v>
      </c>
      <c r="H1593" s="11" t="s">
        <v>20</v>
      </c>
      <c r="I1593" s="11" t="s">
        <v>20</v>
      </c>
      <c r="J1593" s="11" t="s">
        <v>19</v>
      </c>
      <c r="M1593" s="11" t="s">
        <v>21</v>
      </c>
    </row>
    <row r="1594">
      <c r="A1594" s="6" t="s">
        <v>6934</v>
      </c>
      <c r="B1594" s="6" t="s">
        <v>4636</v>
      </c>
      <c r="C1594" s="6" t="s">
        <v>6935</v>
      </c>
      <c r="D1594" s="7" t="s">
        <v>6936</v>
      </c>
      <c r="E1594" s="8" t="s">
        <v>6937</v>
      </c>
      <c r="F1594" s="9" t="s">
        <v>6938</v>
      </c>
      <c r="G1594" s="10">
        <v>45923.0</v>
      </c>
      <c r="H1594" s="11" t="s">
        <v>19</v>
      </c>
      <c r="I1594" s="11" t="s">
        <v>19</v>
      </c>
      <c r="J1594" s="11" t="s">
        <v>19</v>
      </c>
      <c r="K1594" s="11" t="s">
        <v>20</v>
      </c>
      <c r="L1594" s="11" t="s">
        <v>20</v>
      </c>
      <c r="M1594" s="11" t="s">
        <v>21</v>
      </c>
    </row>
    <row r="1595">
      <c r="A1595" s="6" t="s">
        <v>6934</v>
      </c>
      <c r="B1595" s="6" t="s">
        <v>6939</v>
      </c>
      <c r="C1595" s="6" t="s">
        <v>6940</v>
      </c>
      <c r="D1595" s="7" t="s">
        <v>6941</v>
      </c>
      <c r="E1595" s="8" t="s">
        <v>6942</v>
      </c>
      <c r="F1595" s="9" t="s">
        <v>6943</v>
      </c>
      <c r="G1595" s="10">
        <v>45923.0</v>
      </c>
      <c r="H1595" s="11" t="s">
        <v>19</v>
      </c>
      <c r="I1595" s="11" t="s">
        <v>20</v>
      </c>
      <c r="J1595" s="11" t="s">
        <v>20</v>
      </c>
      <c r="K1595" s="11" t="s">
        <v>20</v>
      </c>
      <c r="M1595" s="11" t="s">
        <v>21</v>
      </c>
    </row>
    <row r="1596">
      <c r="A1596" s="6" t="s">
        <v>6934</v>
      </c>
      <c r="B1596" s="6" t="s">
        <v>616</v>
      </c>
      <c r="C1596" s="6" t="s">
        <v>26</v>
      </c>
      <c r="D1596" s="7" t="s">
        <v>6944</v>
      </c>
      <c r="E1596" s="6" t="s">
        <v>26</v>
      </c>
      <c r="F1596" s="9" t="s">
        <v>6945</v>
      </c>
      <c r="G1596" s="10">
        <v>45923.0</v>
      </c>
      <c r="H1596" s="11" t="s">
        <v>20</v>
      </c>
      <c r="I1596" s="11" t="s">
        <v>20</v>
      </c>
      <c r="J1596" s="11" t="s">
        <v>20</v>
      </c>
      <c r="M1596" s="11" t="s">
        <v>21</v>
      </c>
    </row>
    <row r="1597">
      <c r="A1597" s="6" t="s">
        <v>6934</v>
      </c>
      <c r="B1597" s="6" t="s">
        <v>6946</v>
      </c>
      <c r="C1597" s="6" t="s">
        <v>6947</v>
      </c>
      <c r="D1597" s="7" t="s">
        <v>6948</v>
      </c>
      <c r="E1597" s="8" t="s">
        <v>6949</v>
      </c>
      <c r="F1597" s="9" t="s">
        <v>26</v>
      </c>
      <c r="G1597" s="10">
        <v>45923.0</v>
      </c>
      <c r="H1597" s="11" t="s">
        <v>20</v>
      </c>
      <c r="I1597" s="11" t="s">
        <v>20</v>
      </c>
      <c r="J1597" s="11" t="s">
        <v>20</v>
      </c>
      <c r="M1597" s="11" t="s">
        <v>21</v>
      </c>
    </row>
    <row r="1598">
      <c r="A1598" s="6" t="s">
        <v>6934</v>
      </c>
      <c r="B1598" s="6" t="s">
        <v>6950</v>
      </c>
      <c r="C1598" s="6" t="s">
        <v>6951</v>
      </c>
      <c r="D1598" s="9" t="s">
        <v>26</v>
      </c>
      <c r="E1598" s="8" t="s">
        <v>6952</v>
      </c>
      <c r="F1598" s="9" t="s">
        <v>6953</v>
      </c>
      <c r="G1598" s="12" t="s">
        <v>80</v>
      </c>
      <c r="H1598" s="13"/>
      <c r="I1598" s="13"/>
      <c r="J1598" s="13"/>
      <c r="K1598" s="13"/>
      <c r="L1598" s="13"/>
      <c r="M1598" s="11" t="s">
        <v>231</v>
      </c>
    </row>
    <row r="1599">
      <c r="A1599" s="6" t="s">
        <v>6934</v>
      </c>
      <c r="B1599" s="6" t="s">
        <v>527</v>
      </c>
      <c r="C1599" s="6" t="s">
        <v>6954</v>
      </c>
      <c r="D1599" s="7" t="s">
        <v>6955</v>
      </c>
      <c r="E1599" s="8" t="s">
        <v>6956</v>
      </c>
      <c r="F1599" s="9" t="s">
        <v>6957</v>
      </c>
      <c r="G1599" s="10">
        <v>45923.0</v>
      </c>
      <c r="H1599" s="11" t="s">
        <v>20</v>
      </c>
      <c r="I1599" s="11" t="s">
        <v>20</v>
      </c>
      <c r="J1599" s="11" t="s">
        <v>20</v>
      </c>
      <c r="M1599" s="11" t="s">
        <v>21</v>
      </c>
    </row>
    <row r="1600">
      <c r="A1600" s="6" t="s">
        <v>6934</v>
      </c>
      <c r="B1600" s="6" t="s">
        <v>6958</v>
      </c>
      <c r="C1600" s="6" t="s">
        <v>6959</v>
      </c>
      <c r="D1600" s="7" t="s">
        <v>6960</v>
      </c>
      <c r="E1600" s="8" t="s">
        <v>6961</v>
      </c>
      <c r="F1600" s="9" t="s">
        <v>6962</v>
      </c>
      <c r="G1600" s="10">
        <v>45923.0</v>
      </c>
      <c r="H1600" s="11" t="s">
        <v>19</v>
      </c>
      <c r="I1600" s="11" t="s">
        <v>19</v>
      </c>
      <c r="J1600" s="11" t="s">
        <v>20</v>
      </c>
      <c r="K1600" s="11" t="s">
        <v>20</v>
      </c>
      <c r="L1600" s="11" t="s">
        <v>20</v>
      </c>
      <c r="M1600" s="11" t="s">
        <v>21</v>
      </c>
    </row>
    <row r="1601">
      <c r="A1601" s="6" t="s">
        <v>6934</v>
      </c>
      <c r="B1601" s="6" t="s">
        <v>6963</v>
      </c>
      <c r="C1601" s="6" t="s">
        <v>26</v>
      </c>
      <c r="D1601" s="7" t="s">
        <v>6964</v>
      </c>
      <c r="E1601" s="8" t="s">
        <v>6965</v>
      </c>
      <c r="F1601" s="9" t="s">
        <v>6966</v>
      </c>
      <c r="G1601" s="10">
        <v>45923.0</v>
      </c>
      <c r="H1601" s="11" t="s">
        <v>19</v>
      </c>
      <c r="I1601" s="11" t="s">
        <v>19</v>
      </c>
      <c r="J1601" s="11" t="s">
        <v>20</v>
      </c>
      <c r="K1601" s="11" t="s">
        <v>20</v>
      </c>
      <c r="L1601" s="11" t="s">
        <v>20</v>
      </c>
      <c r="M1601" s="11" t="s">
        <v>21</v>
      </c>
    </row>
    <row r="1602">
      <c r="A1602" s="6" t="s">
        <v>6934</v>
      </c>
      <c r="B1602" s="6" t="s">
        <v>542</v>
      </c>
      <c r="C1602" s="6" t="s">
        <v>6967</v>
      </c>
      <c r="D1602" s="7" t="s">
        <v>6968</v>
      </c>
      <c r="E1602" s="8" t="s">
        <v>6969</v>
      </c>
      <c r="F1602" s="9" t="s">
        <v>6970</v>
      </c>
      <c r="G1602" s="10">
        <v>45923.0</v>
      </c>
      <c r="H1602" s="11" t="s">
        <v>19</v>
      </c>
      <c r="I1602" s="11" t="s">
        <v>19</v>
      </c>
      <c r="J1602" s="11" t="s">
        <v>19</v>
      </c>
      <c r="K1602" s="11" t="s">
        <v>20</v>
      </c>
      <c r="L1602" s="11" t="s">
        <v>20</v>
      </c>
      <c r="M1602" s="11" t="s">
        <v>21</v>
      </c>
    </row>
    <row r="1603">
      <c r="A1603" s="6" t="s">
        <v>6934</v>
      </c>
      <c r="B1603" s="6" t="s">
        <v>51</v>
      </c>
      <c r="C1603" s="6" t="s">
        <v>6971</v>
      </c>
      <c r="D1603" s="7" t="s">
        <v>6972</v>
      </c>
      <c r="E1603" s="8" t="s">
        <v>6973</v>
      </c>
      <c r="F1603" s="9" t="s">
        <v>6974</v>
      </c>
      <c r="G1603" s="10">
        <v>45923.0</v>
      </c>
      <c r="H1603" s="11" t="s">
        <v>19</v>
      </c>
      <c r="I1603" s="11" t="s">
        <v>19</v>
      </c>
      <c r="J1603" s="11" t="s">
        <v>20</v>
      </c>
      <c r="K1603" s="11" t="s">
        <v>20</v>
      </c>
      <c r="L1603" s="11" t="s">
        <v>20</v>
      </c>
      <c r="M1603" s="11" t="s">
        <v>21</v>
      </c>
    </row>
    <row r="1604">
      <c r="A1604" s="6" t="s">
        <v>6934</v>
      </c>
      <c r="B1604" s="6" t="s">
        <v>51</v>
      </c>
      <c r="C1604" s="6" t="s">
        <v>6975</v>
      </c>
      <c r="D1604" s="7" t="s">
        <v>6976</v>
      </c>
      <c r="E1604" s="8" t="s">
        <v>6977</v>
      </c>
      <c r="F1604" s="9" t="s">
        <v>6978</v>
      </c>
      <c r="G1604" s="10">
        <v>45923.0</v>
      </c>
      <c r="H1604" s="11" t="s">
        <v>20</v>
      </c>
      <c r="I1604" s="11" t="s">
        <v>20</v>
      </c>
      <c r="J1604" s="11" t="s">
        <v>20</v>
      </c>
      <c r="M1604" s="11" t="s">
        <v>21</v>
      </c>
    </row>
    <row r="1605">
      <c r="A1605" s="6" t="s">
        <v>6934</v>
      </c>
      <c r="B1605" s="6" t="s">
        <v>6979</v>
      </c>
      <c r="C1605" s="6" t="s">
        <v>6980</v>
      </c>
      <c r="D1605" s="7" t="s">
        <v>6981</v>
      </c>
      <c r="E1605" s="8" t="s">
        <v>6982</v>
      </c>
      <c r="F1605" s="9" t="s">
        <v>6983</v>
      </c>
      <c r="G1605" s="10">
        <v>45923.0</v>
      </c>
      <c r="H1605" s="11" t="s">
        <v>19</v>
      </c>
      <c r="I1605" s="11" t="s">
        <v>19</v>
      </c>
      <c r="J1605" s="11" t="s">
        <v>19</v>
      </c>
      <c r="K1605" s="11" t="s">
        <v>20</v>
      </c>
      <c r="L1605" s="11" t="s">
        <v>20</v>
      </c>
      <c r="M1605" s="11" t="s">
        <v>21</v>
      </c>
    </row>
    <row r="1606">
      <c r="A1606" s="6" t="s">
        <v>6934</v>
      </c>
      <c r="B1606" s="6" t="s">
        <v>6984</v>
      </c>
      <c r="C1606" s="6" t="s">
        <v>6985</v>
      </c>
      <c r="D1606" s="7" t="s">
        <v>6986</v>
      </c>
      <c r="E1606" s="8" t="s">
        <v>6987</v>
      </c>
      <c r="F1606" s="9" t="s">
        <v>6988</v>
      </c>
      <c r="G1606" s="10">
        <v>45923.0</v>
      </c>
      <c r="H1606" s="11" t="s">
        <v>20</v>
      </c>
      <c r="I1606" s="11" t="s">
        <v>20</v>
      </c>
      <c r="J1606" s="11" t="s">
        <v>20</v>
      </c>
      <c r="M1606" s="11" t="s">
        <v>21</v>
      </c>
    </row>
    <row r="1607">
      <c r="A1607" s="6" t="s">
        <v>6934</v>
      </c>
      <c r="B1607" s="6" t="s">
        <v>2030</v>
      </c>
      <c r="C1607" s="6" t="s">
        <v>6989</v>
      </c>
      <c r="D1607" s="7" t="s">
        <v>6990</v>
      </c>
      <c r="E1607" s="8" t="s">
        <v>6991</v>
      </c>
      <c r="F1607" s="9" t="s">
        <v>6992</v>
      </c>
      <c r="G1607" s="10">
        <v>45923.0</v>
      </c>
      <c r="H1607" s="11" t="s">
        <v>20</v>
      </c>
      <c r="I1607" s="11" t="s">
        <v>20</v>
      </c>
      <c r="J1607" s="11" t="s">
        <v>20</v>
      </c>
      <c r="M1607" s="11" t="s">
        <v>21</v>
      </c>
    </row>
    <row r="1608">
      <c r="A1608" s="6" t="s">
        <v>6934</v>
      </c>
      <c r="B1608" s="6" t="s">
        <v>6993</v>
      </c>
      <c r="C1608" s="6" t="s">
        <v>6994</v>
      </c>
      <c r="D1608" s="7" t="s">
        <v>6995</v>
      </c>
      <c r="E1608" s="8" t="s">
        <v>6996</v>
      </c>
      <c r="F1608" s="9" t="s">
        <v>6997</v>
      </c>
      <c r="G1608" s="10">
        <v>45923.0</v>
      </c>
      <c r="H1608" s="11" t="s">
        <v>20</v>
      </c>
      <c r="I1608" s="11" t="s">
        <v>20</v>
      </c>
      <c r="J1608" s="11" t="s">
        <v>20</v>
      </c>
      <c r="M1608" s="11" t="s">
        <v>21</v>
      </c>
    </row>
    <row r="1609">
      <c r="A1609" s="6" t="s">
        <v>6934</v>
      </c>
      <c r="B1609" s="6" t="s">
        <v>2052</v>
      </c>
      <c r="C1609" s="6" t="s">
        <v>6998</v>
      </c>
      <c r="D1609" s="7" t="s">
        <v>6999</v>
      </c>
      <c r="E1609" s="8" t="s">
        <v>7000</v>
      </c>
      <c r="F1609" s="9" t="s">
        <v>7001</v>
      </c>
      <c r="G1609" s="10">
        <v>45923.0</v>
      </c>
      <c r="H1609" s="11" t="s">
        <v>20</v>
      </c>
      <c r="I1609" s="11" t="s">
        <v>20</v>
      </c>
      <c r="J1609" s="11" t="s">
        <v>20</v>
      </c>
      <c r="M1609" s="11" t="s">
        <v>21</v>
      </c>
    </row>
    <row r="1610">
      <c r="A1610" s="6" t="s">
        <v>6934</v>
      </c>
      <c r="B1610" s="6" t="s">
        <v>2934</v>
      </c>
      <c r="C1610" s="6" t="s">
        <v>7002</v>
      </c>
      <c r="D1610" s="7" t="s">
        <v>7003</v>
      </c>
      <c r="E1610" s="8" t="s">
        <v>7004</v>
      </c>
      <c r="F1610" s="9" t="s">
        <v>7005</v>
      </c>
      <c r="G1610" s="10">
        <v>45927.0</v>
      </c>
      <c r="H1610" s="11" t="s">
        <v>20</v>
      </c>
      <c r="I1610" s="11" t="s">
        <v>20</v>
      </c>
      <c r="J1610" s="11" t="s">
        <v>20</v>
      </c>
      <c r="M1610" s="11" t="s">
        <v>21</v>
      </c>
    </row>
    <row r="1611">
      <c r="A1611" s="6" t="s">
        <v>6934</v>
      </c>
      <c r="B1611" s="6" t="s">
        <v>266</v>
      </c>
      <c r="C1611" s="6" t="s">
        <v>7006</v>
      </c>
      <c r="D1611" s="7" t="s">
        <v>7007</v>
      </c>
      <c r="E1611" s="8" t="s">
        <v>7008</v>
      </c>
      <c r="F1611" s="9" t="s">
        <v>7009</v>
      </c>
      <c r="G1611" s="10">
        <v>45927.0</v>
      </c>
      <c r="H1611" s="11" t="s">
        <v>19</v>
      </c>
      <c r="I1611" s="11" t="s">
        <v>19</v>
      </c>
      <c r="J1611" s="11" t="s">
        <v>19</v>
      </c>
      <c r="K1611" s="11" t="s">
        <v>20</v>
      </c>
      <c r="L1611" s="11" t="s">
        <v>20</v>
      </c>
      <c r="M1611" s="11" t="s">
        <v>21</v>
      </c>
    </row>
    <row r="1612">
      <c r="A1612" s="6" t="s">
        <v>7010</v>
      </c>
      <c r="B1612" s="6" t="s">
        <v>7011</v>
      </c>
      <c r="C1612" s="6" t="s">
        <v>7012</v>
      </c>
      <c r="D1612" s="7" t="s">
        <v>7013</v>
      </c>
      <c r="E1612" s="8" t="s">
        <v>7014</v>
      </c>
      <c r="F1612" s="9" t="s">
        <v>7015</v>
      </c>
      <c r="G1612" s="10">
        <v>45927.0</v>
      </c>
      <c r="H1612" s="11" t="s">
        <v>19</v>
      </c>
      <c r="I1612" s="11" t="s">
        <v>19</v>
      </c>
      <c r="J1612" s="11" t="s">
        <v>19</v>
      </c>
      <c r="K1612" s="11" t="s">
        <v>20</v>
      </c>
      <c r="L1612" s="11" t="s">
        <v>20</v>
      </c>
      <c r="M1612" s="11" t="s">
        <v>21</v>
      </c>
    </row>
    <row r="1613">
      <c r="A1613" s="6" t="s">
        <v>7010</v>
      </c>
      <c r="B1613" s="6" t="s">
        <v>7016</v>
      </c>
      <c r="C1613" s="6" t="s">
        <v>7017</v>
      </c>
      <c r="D1613" s="7" t="s">
        <v>7018</v>
      </c>
      <c r="E1613" s="8" t="s">
        <v>7019</v>
      </c>
      <c r="F1613" s="9" t="s">
        <v>7020</v>
      </c>
      <c r="G1613" s="10">
        <v>45927.0</v>
      </c>
      <c r="H1613" s="11" t="s">
        <v>20</v>
      </c>
      <c r="I1613" s="11" t="s">
        <v>20</v>
      </c>
      <c r="J1613" s="11" t="s">
        <v>20</v>
      </c>
      <c r="M1613" s="11" t="s">
        <v>21</v>
      </c>
    </row>
    <row r="1614">
      <c r="A1614" s="6" t="s">
        <v>7010</v>
      </c>
      <c r="B1614" s="6" t="s">
        <v>123</v>
      </c>
      <c r="C1614" s="6" t="s">
        <v>7021</v>
      </c>
      <c r="D1614" s="7" t="s">
        <v>7022</v>
      </c>
      <c r="E1614" s="8" t="s">
        <v>7023</v>
      </c>
      <c r="F1614" s="9" t="s">
        <v>7024</v>
      </c>
      <c r="G1614" s="10">
        <v>45927.0</v>
      </c>
      <c r="H1614" s="11" t="s">
        <v>19</v>
      </c>
      <c r="I1614" s="11" t="s">
        <v>20</v>
      </c>
      <c r="J1614" s="11" t="s">
        <v>20</v>
      </c>
      <c r="K1614" s="11" t="s">
        <v>20</v>
      </c>
      <c r="M1614" s="11" t="s">
        <v>21</v>
      </c>
    </row>
    <row r="1615">
      <c r="A1615" s="6" t="s">
        <v>7010</v>
      </c>
      <c r="B1615" s="6" t="s">
        <v>7025</v>
      </c>
      <c r="C1615" s="6" t="s">
        <v>7026</v>
      </c>
      <c r="D1615" s="7" t="s">
        <v>7027</v>
      </c>
      <c r="E1615" s="8" t="s">
        <v>7028</v>
      </c>
      <c r="F1615" s="9" t="s">
        <v>7029</v>
      </c>
      <c r="G1615" s="10">
        <v>45927.0</v>
      </c>
      <c r="H1615" s="11" t="s">
        <v>20</v>
      </c>
      <c r="I1615" s="11" t="s">
        <v>20</v>
      </c>
      <c r="J1615" s="11" t="s">
        <v>20</v>
      </c>
      <c r="M1615" s="11" t="s">
        <v>21</v>
      </c>
    </row>
    <row r="1616">
      <c r="A1616" s="6" t="s">
        <v>7010</v>
      </c>
      <c r="B1616" s="6" t="s">
        <v>51</v>
      </c>
      <c r="C1616" s="6" t="s">
        <v>7030</v>
      </c>
      <c r="D1616" s="7" t="s">
        <v>7031</v>
      </c>
      <c r="E1616" s="8" t="s">
        <v>7032</v>
      </c>
      <c r="F1616" s="9" t="s">
        <v>7033</v>
      </c>
      <c r="G1616" s="10">
        <v>45927.0</v>
      </c>
      <c r="H1616" s="11" t="s">
        <v>20</v>
      </c>
      <c r="I1616" s="11" t="s">
        <v>20</v>
      </c>
      <c r="J1616" s="11" t="s">
        <v>19</v>
      </c>
      <c r="M1616" s="11" t="s">
        <v>21</v>
      </c>
    </row>
    <row r="1617">
      <c r="A1617" s="6" t="s">
        <v>7010</v>
      </c>
      <c r="B1617" s="6" t="s">
        <v>7034</v>
      </c>
      <c r="C1617" s="6" t="s">
        <v>26</v>
      </c>
      <c r="D1617" s="7" t="s">
        <v>7035</v>
      </c>
      <c r="E1617" s="8" t="s">
        <v>7036</v>
      </c>
      <c r="F1617" s="9" t="s">
        <v>7037</v>
      </c>
      <c r="G1617" s="10">
        <v>45927.0</v>
      </c>
      <c r="H1617" s="11" t="s">
        <v>19</v>
      </c>
      <c r="I1617" s="11" t="s">
        <v>19</v>
      </c>
      <c r="J1617" s="11" t="s">
        <v>20</v>
      </c>
      <c r="K1617" s="11" t="s">
        <v>20</v>
      </c>
      <c r="L1617" s="11" t="s">
        <v>20</v>
      </c>
      <c r="M1617" s="11" t="s">
        <v>21</v>
      </c>
    </row>
    <row r="1618">
      <c r="A1618" s="6" t="s">
        <v>7010</v>
      </c>
      <c r="B1618" s="6" t="s">
        <v>7038</v>
      </c>
      <c r="C1618" s="6" t="s">
        <v>26</v>
      </c>
      <c r="D1618" s="7" t="s">
        <v>7039</v>
      </c>
      <c r="E1618" s="8" t="s">
        <v>7040</v>
      </c>
      <c r="F1618" s="9" t="s">
        <v>7041</v>
      </c>
      <c r="G1618" s="10">
        <v>45927.0</v>
      </c>
      <c r="H1618" s="11" t="s">
        <v>19</v>
      </c>
      <c r="I1618" s="11" t="s">
        <v>20</v>
      </c>
      <c r="J1618" s="11" t="s">
        <v>19</v>
      </c>
      <c r="K1618" s="11" t="s">
        <v>20</v>
      </c>
      <c r="M1618" s="11" t="s">
        <v>21</v>
      </c>
    </row>
    <row r="1619">
      <c r="A1619" s="6" t="s">
        <v>7010</v>
      </c>
      <c r="B1619" s="6" t="s">
        <v>7042</v>
      </c>
      <c r="C1619" s="6" t="s">
        <v>7043</v>
      </c>
      <c r="D1619" s="7" t="s">
        <v>7044</v>
      </c>
      <c r="E1619" s="8" t="s">
        <v>7045</v>
      </c>
      <c r="F1619" s="9" t="s">
        <v>7046</v>
      </c>
      <c r="G1619" s="10">
        <v>45927.0</v>
      </c>
      <c r="H1619" s="11" t="s">
        <v>19</v>
      </c>
      <c r="I1619" s="11" t="s">
        <v>19</v>
      </c>
      <c r="J1619" s="11" t="s">
        <v>19</v>
      </c>
      <c r="K1619" s="11" t="s">
        <v>19</v>
      </c>
      <c r="L1619" s="11" t="s">
        <v>19</v>
      </c>
      <c r="M1619" s="11" t="s">
        <v>21</v>
      </c>
    </row>
    <row r="1620">
      <c r="A1620" s="6" t="s">
        <v>7010</v>
      </c>
      <c r="B1620" s="6" t="s">
        <v>7047</v>
      </c>
      <c r="C1620" s="6" t="s">
        <v>7048</v>
      </c>
      <c r="D1620" s="7" t="s">
        <v>7049</v>
      </c>
      <c r="E1620" s="8" t="s">
        <v>7050</v>
      </c>
      <c r="F1620" s="9" t="s">
        <v>7051</v>
      </c>
      <c r="G1620" s="12" t="s">
        <v>80</v>
      </c>
      <c r="H1620" s="13"/>
      <c r="I1620" s="13"/>
      <c r="J1620" s="13"/>
      <c r="K1620" s="13"/>
      <c r="L1620" s="13"/>
      <c r="M1620" s="11" t="s">
        <v>7052</v>
      </c>
    </row>
    <row r="1621">
      <c r="A1621" s="6" t="s">
        <v>7010</v>
      </c>
      <c r="B1621" s="6" t="s">
        <v>7053</v>
      </c>
      <c r="C1621" s="6" t="s">
        <v>7054</v>
      </c>
      <c r="D1621" s="7" t="s">
        <v>7055</v>
      </c>
      <c r="E1621" s="8" t="s">
        <v>7056</v>
      </c>
      <c r="F1621" s="9" t="s">
        <v>7057</v>
      </c>
      <c r="G1621" s="10">
        <v>45927.0</v>
      </c>
      <c r="H1621" s="11" t="s">
        <v>19</v>
      </c>
      <c r="I1621" s="11" t="s">
        <v>19</v>
      </c>
      <c r="J1621" s="11" t="s">
        <v>19</v>
      </c>
      <c r="K1621" s="11" t="s">
        <v>20</v>
      </c>
      <c r="L1621" s="11" t="s">
        <v>19</v>
      </c>
      <c r="M1621" s="11" t="s">
        <v>21</v>
      </c>
    </row>
    <row r="1622">
      <c r="A1622" s="6" t="s">
        <v>7010</v>
      </c>
      <c r="B1622" s="6" t="s">
        <v>934</v>
      </c>
      <c r="C1622" s="6" t="s">
        <v>7058</v>
      </c>
      <c r="D1622" s="7" t="s">
        <v>7059</v>
      </c>
      <c r="E1622" s="8" t="s">
        <v>7060</v>
      </c>
      <c r="F1622" s="9" t="s">
        <v>7061</v>
      </c>
      <c r="G1622" s="10">
        <v>45927.0</v>
      </c>
      <c r="H1622" s="11" t="s">
        <v>19</v>
      </c>
      <c r="I1622" s="11" t="s">
        <v>19</v>
      </c>
      <c r="J1622" s="11" t="s">
        <v>19</v>
      </c>
      <c r="K1622" s="11" t="s">
        <v>20</v>
      </c>
      <c r="L1622" s="11" t="s">
        <v>20</v>
      </c>
      <c r="M1622" s="11" t="s">
        <v>21</v>
      </c>
    </row>
    <row r="1623">
      <c r="A1623" s="6" t="s">
        <v>7010</v>
      </c>
      <c r="B1623" s="6" t="s">
        <v>7062</v>
      </c>
      <c r="C1623" s="6" t="s">
        <v>7063</v>
      </c>
      <c r="D1623" s="7" t="s">
        <v>7064</v>
      </c>
      <c r="E1623" s="8" t="s">
        <v>7065</v>
      </c>
      <c r="F1623" s="9" t="s">
        <v>7066</v>
      </c>
      <c r="G1623" s="10">
        <v>45927.0</v>
      </c>
      <c r="H1623" s="11" t="s">
        <v>19</v>
      </c>
      <c r="I1623" s="11" t="s">
        <v>19</v>
      </c>
      <c r="J1623" s="11" t="s">
        <v>20</v>
      </c>
      <c r="K1623" s="11" t="s">
        <v>20</v>
      </c>
      <c r="L1623" s="11" t="s">
        <v>20</v>
      </c>
      <c r="M1623" s="11" t="s">
        <v>21</v>
      </c>
    </row>
    <row r="1624">
      <c r="A1624" s="6" t="s">
        <v>7010</v>
      </c>
      <c r="B1624" s="6" t="s">
        <v>7067</v>
      </c>
      <c r="C1624" s="6" t="s">
        <v>7068</v>
      </c>
      <c r="D1624" s="7" t="s">
        <v>7069</v>
      </c>
      <c r="E1624" s="8" t="s">
        <v>7070</v>
      </c>
      <c r="F1624" s="9" t="s">
        <v>7071</v>
      </c>
      <c r="G1624" s="10">
        <v>45927.0</v>
      </c>
      <c r="H1624" s="11" t="s">
        <v>19</v>
      </c>
      <c r="I1624" s="11" t="s">
        <v>19</v>
      </c>
      <c r="J1624" s="11" t="s">
        <v>19</v>
      </c>
      <c r="K1624" s="11" t="s">
        <v>20</v>
      </c>
      <c r="L1624" s="11" t="s">
        <v>20</v>
      </c>
      <c r="M1624" s="11" t="s">
        <v>21</v>
      </c>
    </row>
    <row r="1625">
      <c r="A1625" s="6" t="s">
        <v>7010</v>
      </c>
      <c r="B1625" s="6" t="s">
        <v>7072</v>
      </c>
      <c r="C1625" s="6" t="s">
        <v>7073</v>
      </c>
      <c r="D1625" s="7" t="s">
        <v>7074</v>
      </c>
      <c r="E1625" s="8" t="s">
        <v>7075</v>
      </c>
      <c r="F1625" s="9" t="s">
        <v>7076</v>
      </c>
      <c r="G1625" s="10">
        <v>45927.0</v>
      </c>
      <c r="H1625" s="11" t="s">
        <v>19</v>
      </c>
      <c r="I1625" s="11" t="s">
        <v>19</v>
      </c>
      <c r="J1625" s="11" t="s">
        <v>19</v>
      </c>
      <c r="K1625" s="11" t="s">
        <v>20</v>
      </c>
      <c r="L1625" s="11" t="s">
        <v>20</v>
      </c>
      <c r="M1625" s="11" t="s">
        <v>21</v>
      </c>
    </row>
    <row r="1626">
      <c r="A1626" s="6" t="s">
        <v>7010</v>
      </c>
      <c r="B1626" s="6" t="s">
        <v>7077</v>
      </c>
      <c r="C1626" s="6" t="s">
        <v>7078</v>
      </c>
      <c r="D1626" s="7" t="s">
        <v>7079</v>
      </c>
      <c r="E1626" s="8" t="s">
        <v>7080</v>
      </c>
      <c r="F1626" s="9" t="s">
        <v>7081</v>
      </c>
      <c r="G1626" s="10">
        <v>45927.0</v>
      </c>
      <c r="H1626" s="11" t="s">
        <v>19</v>
      </c>
      <c r="I1626" s="11" t="s">
        <v>19</v>
      </c>
      <c r="J1626" s="11" t="s">
        <v>19</v>
      </c>
      <c r="K1626" s="11" t="s">
        <v>20</v>
      </c>
      <c r="L1626" s="11" t="s">
        <v>20</v>
      </c>
      <c r="M1626" s="11" t="s">
        <v>21</v>
      </c>
    </row>
    <row r="1627">
      <c r="A1627" s="6" t="s">
        <v>7010</v>
      </c>
      <c r="B1627" s="6" t="s">
        <v>252</v>
      </c>
      <c r="C1627" s="6" t="s">
        <v>7082</v>
      </c>
      <c r="D1627" s="7" t="s">
        <v>7083</v>
      </c>
      <c r="E1627" s="8" t="s">
        <v>7084</v>
      </c>
      <c r="F1627" s="9" t="s">
        <v>7085</v>
      </c>
      <c r="G1627" s="10">
        <v>45927.0</v>
      </c>
      <c r="H1627" s="11" t="s">
        <v>19</v>
      </c>
      <c r="I1627" s="11" t="s">
        <v>19</v>
      </c>
      <c r="J1627" s="11" t="s">
        <v>20</v>
      </c>
      <c r="K1627" s="11" t="s">
        <v>20</v>
      </c>
      <c r="L1627" s="11" t="s">
        <v>20</v>
      </c>
      <c r="M1627" s="11" t="s">
        <v>21</v>
      </c>
    </row>
    <row r="1628">
      <c r="A1628" s="6" t="s">
        <v>7010</v>
      </c>
      <c r="B1628" s="6" t="s">
        <v>7086</v>
      </c>
      <c r="C1628" s="6" t="s">
        <v>7087</v>
      </c>
      <c r="D1628" s="7" t="s">
        <v>7088</v>
      </c>
      <c r="E1628" s="8" t="s">
        <v>7089</v>
      </c>
      <c r="F1628" s="9" t="s">
        <v>7090</v>
      </c>
      <c r="G1628" s="10">
        <v>45927.0</v>
      </c>
      <c r="H1628" s="11" t="s">
        <v>19</v>
      </c>
      <c r="I1628" s="11" t="s">
        <v>20</v>
      </c>
      <c r="J1628" s="11" t="s">
        <v>20</v>
      </c>
      <c r="K1628" s="11" t="s">
        <v>20</v>
      </c>
      <c r="M1628" s="11" t="s">
        <v>21</v>
      </c>
    </row>
    <row r="1629">
      <c r="A1629" s="6" t="s">
        <v>7010</v>
      </c>
      <c r="B1629" s="6" t="s">
        <v>429</v>
      </c>
      <c r="C1629" s="6" t="s">
        <v>26</v>
      </c>
      <c r="D1629" s="7" t="s">
        <v>7091</v>
      </c>
      <c r="E1629" s="8" t="s">
        <v>7092</v>
      </c>
      <c r="F1629" s="9" t="s">
        <v>7093</v>
      </c>
      <c r="G1629" s="10">
        <v>45927.0</v>
      </c>
      <c r="H1629" s="11" t="s">
        <v>19</v>
      </c>
      <c r="I1629" s="11" t="s">
        <v>19</v>
      </c>
      <c r="J1629" s="11" t="s">
        <v>19</v>
      </c>
      <c r="K1629" s="11" t="s">
        <v>20</v>
      </c>
      <c r="L1629" s="11" t="s">
        <v>19</v>
      </c>
      <c r="M1629" s="11" t="s">
        <v>21</v>
      </c>
    </row>
    <row r="1630">
      <c r="A1630" s="6" t="s">
        <v>7010</v>
      </c>
      <c r="B1630" s="6" t="s">
        <v>7094</v>
      </c>
      <c r="C1630" s="6" t="s">
        <v>7095</v>
      </c>
      <c r="D1630" s="7" t="s">
        <v>7096</v>
      </c>
      <c r="E1630" s="8" t="s">
        <v>7097</v>
      </c>
      <c r="F1630" s="9" t="s">
        <v>7098</v>
      </c>
      <c r="G1630" s="10">
        <v>45927.0</v>
      </c>
      <c r="H1630" s="11" t="s">
        <v>19</v>
      </c>
      <c r="I1630" s="11" t="s">
        <v>19</v>
      </c>
      <c r="J1630" s="11" t="s">
        <v>19</v>
      </c>
      <c r="K1630" s="11" t="s">
        <v>20</v>
      </c>
      <c r="L1630" s="11" t="s">
        <v>19</v>
      </c>
      <c r="M1630" s="11" t="s">
        <v>21</v>
      </c>
    </row>
    <row r="1631">
      <c r="A1631" s="6" t="s">
        <v>7010</v>
      </c>
      <c r="B1631" s="6" t="s">
        <v>7099</v>
      </c>
      <c r="C1631" s="6" t="s">
        <v>7100</v>
      </c>
      <c r="D1631" s="7" t="s">
        <v>7101</v>
      </c>
      <c r="E1631" s="8" t="s">
        <v>7102</v>
      </c>
      <c r="F1631" s="9" t="s">
        <v>7103</v>
      </c>
      <c r="G1631" s="10">
        <v>45927.0</v>
      </c>
      <c r="H1631" s="11" t="s">
        <v>19</v>
      </c>
      <c r="I1631" s="11" t="s">
        <v>19</v>
      </c>
      <c r="J1631" s="11" t="s">
        <v>19</v>
      </c>
      <c r="K1631" s="11" t="s">
        <v>20</v>
      </c>
      <c r="L1631" s="11" t="s">
        <v>19</v>
      </c>
      <c r="M1631" s="11" t="s">
        <v>21</v>
      </c>
    </row>
    <row r="1632">
      <c r="A1632" s="6" t="s">
        <v>7010</v>
      </c>
      <c r="B1632" s="6" t="s">
        <v>7104</v>
      </c>
      <c r="C1632" s="6" t="s">
        <v>7105</v>
      </c>
      <c r="D1632" s="7" t="s">
        <v>7106</v>
      </c>
      <c r="E1632" s="8" t="s">
        <v>7107</v>
      </c>
      <c r="F1632" s="9" t="s">
        <v>7108</v>
      </c>
      <c r="G1632" s="10">
        <v>45927.0</v>
      </c>
      <c r="H1632" s="11" t="s">
        <v>20</v>
      </c>
      <c r="I1632" s="11" t="s">
        <v>20</v>
      </c>
      <c r="J1632" s="11" t="s">
        <v>19</v>
      </c>
      <c r="M1632" s="11" t="s">
        <v>21</v>
      </c>
    </row>
    <row r="1633">
      <c r="A1633" s="6" t="s">
        <v>7010</v>
      </c>
      <c r="B1633" s="6" t="s">
        <v>7109</v>
      </c>
      <c r="C1633" s="6" t="s">
        <v>7110</v>
      </c>
      <c r="D1633" s="7" t="s">
        <v>7111</v>
      </c>
      <c r="E1633" s="8" t="s">
        <v>7112</v>
      </c>
      <c r="F1633" s="9" t="s">
        <v>7113</v>
      </c>
      <c r="G1633" s="10">
        <v>45927.0</v>
      </c>
      <c r="H1633" s="11" t="s">
        <v>19</v>
      </c>
      <c r="I1633" s="11" t="s">
        <v>19</v>
      </c>
      <c r="J1633" s="11" t="s">
        <v>19</v>
      </c>
      <c r="K1633" s="11" t="s">
        <v>20</v>
      </c>
      <c r="L1633" s="11" t="s">
        <v>19</v>
      </c>
      <c r="M1633" s="11" t="s">
        <v>21</v>
      </c>
    </row>
    <row r="1634">
      <c r="A1634" s="6" t="s">
        <v>7010</v>
      </c>
      <c r="B1634" s="6" t="s">
        <v>7114</v>
      </c>
      <c r="C1634" s="6" t="s">
        <v>26</v>
      </c>
      <c r="D1634" s="7" t="s">
        <v>7115</v>
      </c>
      <c r="E1634" s="6" t="s">
        <v>26</v>
      </c>
      <c r="F1634" s="9" t="s">
        <v>7116</v>
      </c>
      <c r="G1634" s="10">
        <v>45927.0</v>
      </c>
      <c r="H1634" s="11" t="s">
        <v>19</v>
      </c>
      <c r="I1634" s="11" t="s">
        <v>20</v>
      </c>
      <c r="J1634" s="11" t="s">
        <v>19</v>
      </c>
      <c r="K1634" s="11" t="s">
        <v>20</v>
      </c>
      <c r="M1634" s="11" t="s">
        <v>21</v>
      </c>
    </row>
    <row r="1635">
      <c r="A1635" s="6" t="s">
        <v>7117</v>
      </c>
      <c r="B1635" s="6" t="s">
        <v>7118</v>
      </c>
      <c r="C1635" s="6" t="s">
        <v>7119</v>
      </c>
      <c r="D1635" s="9" t="s">
        <v>26</v>
      </c>
      <c r="E1635" s="8" t="s">
        <v>7120</v>
      </c>
      <c r="F1635" s="9" t="s">
        <v>26</v>
      </c>
      <c r="G1635" s="12" t="s">
        <v>80</v>
      </c>
      <c r="H1635" s="13"/>
      <c r="I1635" s="13"/>
      <c r="J1635" s="13"/>
      <c r="K1635" s="13"/>
      <c r="L1635" s="13"/>
      <c r="M1635" s="11" t="s">
        <v>231</v>
      </c>
    </row>
    <row r="1636">
      <c r="A1636" s="6" t="s">
        <v>7117</v>
      </c>
      <c r="B1636" s="6" t="s">
        <v>616</v>
      </c>
      <c r="C1636" s="6" t="s">
        <v>7121</v>
      </c>
      <c r="D1636" s="7" t="s">
        <v>7122</v>
      </c>
      <c r="E1636" s="8" t="s">
        <v>7123</v>
      </c>
      <c r="F1636" s="9" t="s">
        <v>7124</v>
      </c>
      <c r="G1636" s="10">
        <v>45927.0</v>
      </c>
      <c r="H1636" s="11" t="s">
        <v>19</v>
      </c>
      <c r="I1636" s="11" t="s">
        <v>19</v>
      </c>
      <c r="J1636" s="11" t="s">
        <v>19</v>
      </c>
      <c r="K1636" s="11" t="s">
        <v>20</v>
      </c>
      <c r="L1636" s="11" t="s">
        <v>20</v>
      </c>
      <c r="M1636" s="11" t="s">
        <v>21</v>
      </c>
    </row>
    <row r="1637">
      <c r="A1637" s="6" t="s">
        <v>7117</v>
      </c>
      <c r="B1637" s="6" t="s">
        <v>7125</v>
      </c>
      <c r="C1637" s="6" t="s">
        <v>7126</v>
      </c>
      <c r="D1637" s="7" t="s">
        <v>7127</v>
      </c>
      <c r="E1637" s="8" t="s">
        <v>7128</v>
      </c>
      <c r="F1637" s="9" t="s">
        <v>7129</v>
      </c>
      <c r="G1637" s="10">
        <v>45927.0</v>
      </c>
      <c r="H1637" s="11" t="s">
        <v>20</v>
      </c>
      <c r="I1637" s="11" t="s">
        <v>20</v>
      </c>
      <c r="J1637" s="11" t="s">
        <v>20</v>
      </c>
      <c r="M1637" s="11" t="s">
        <v>21</v>
      </c>
    </row>
    <row r="1638">
      <c r="A1638" s="6" t="s">
        <v>7117</v>
      </c>
      <c r="B1638" s="6" t="s">
        <v>7130</v>
      </c>
      <c r="C1638" s="6" t="s">
        <v>7131</v>
      </c>
      <c r="D1638" s="7" t="s">
        <v>7132</v>
      </c>
      <c r="E1638" s="8" t="s">
        <v>7133</v>
      </c>
      <c r="F1638" s="9" t="s">
        <v>7134</v>
      </c>
      <c r="G1638" s="10">
        <v>45927.0</v>
      </c>
      <c r="H1638" s="11" t="s">
        <v>19</v>
      </c>
      <c r="I1638" s="11" t="s">
        <v>19</v>
      </c>
      <c r="J1638" s="11" t="s">
        <v>19</v>
      </c>
      <c r="K1638" s="11" t="s">
        <v>20</v>
      </c>
      <c r="L1638" s="11" t="s">
        <v>20</v>
      </c>
      <c r="M1638" s="11" t="s">
        <v>21</v>
      </c>
    </row>
    <row r="1639">
      <c r="A1639" s="6" t="s">
        <v>7117</v>
      </c>
      <c r="B1639" s="6" t="s">
        <v>7135</v>
      </c>
      <c r="C1639" s="6" t="s">
        <v>7136</v>
      </c>
      <c r="D1639" s="9" t="s">
        <v>26</v>
      </c>
      <c r="E1639" s="6" t="s">
        <v>26</v>
      </c>
      <c r="F1639" s="9" t="s">
        <v>26</v>
      </c>
      <c r="G1639" s="12" t="s">
        <v>80</v>
      </c>
      <c r="H1639" s="13"/>
      <c r="I1639" s="13"/>
      <c r="J1639" s="13"/>
      <c r="K1639" s="13"/>
      <c r="L1639" s="13"/>
      <c r="M1639" s="11" t="s">
        <v>231</v>
      </c>
    </row>
    <row r="1640">
      <c r="A1640" s="6" t="s">
        <v>7117</v>
      </c>
      <c r="B1640" s="6" t="s">
        <v>7137</v>
      </c>
      <c r="C1640" s="6" t="s">
        <v>7138</v>
      </c>
      <c r="D1640" s="9" t="s">
        <v>26</v>
      </c>
      <c r="E1640" s="6" t="s">
        <v>26</v>
      </c>
      <c r="F1640" s="9" t="s">
        <v>7139</v>
      </c>
      <c r="G1640" s="12" t="s">
        <v>80</v>
      </c>
      <c r="H1640" s="13"/>
      <c r="I1640" s="13"/>
      <c r="J1640" s="13"/>
      <c r="K1640" s="13"/>
      <c r="L1640" s="13"/>
      <c r="M1640" s="11" t="s">
        <v>231</v>
      </c>
    </row>
    <row r="1641">
      <c r="A1641" s="6" t="s">
        <v>7117</v>
      </c>
      <c r="B1641" s="6" t="s">
        <v>7140</v>
      </c>
      <c r="C1641" s="6" t="s">
        <v>7141</v>
      </c>
      <c r="D1641" s="7" t="s">
        <v>7142</v>
      </c>
      <c r="E1641" s="8" t="s">
        <v>7143</v>
      </c>
      <c r="F1641" s="9" t="s">
        <v>7144</v>
      </c>
      <c r="G1641" s="10">
        <v>45927.0</v>
      </c>
      <c r="H1641" s="11" t="s">
        <v>19</v>
      </c>
      <c r="I1641" s="11" t="s">
        <v>19</v>
      </c>
      <c r="J1641" s="11" t="s">
        <v>19</v>
      </c>
      <c r="K1641" s="11" t="s">
        <v>20</v>
      </c>
      <c r="L1641" s="11" t="s">
        <v>20</v>
      </c>
      <c r="M1641" s="11" t="s">
        <v>21</v>
      </c>
    </row>
    <row r="1642">
      <c r="A1642" s="6" t="s">
        <v>7117</v>
      </c>
      <c r="B1642" s="6" t="s">
        <v>7145</v>
      </c>
      <c r="C1642" s="6" t="s">
        <v>7146</v>
      </c>
      <c r="D1642" s="7" t="s">
        <v>7147</v>
      </c>
      <c r="E1642" s="8" t="s">
        <v>7148</v>
      </c>
      <c r="F1642" s="9" t="s">
        <v>7149</v>
      </c>
      <c r="G1642" s="10">
        <v>45927.0</v>
      </c>
      <c r="H1642" s="11" t="s">
        <v>20</v>
      </c>
      <c r="I1642" s="11" t="s">
        <v>20</v>
      </c>
      <c r="J1642" s="11" t="s">
        <v>19</v>
      </c>
      <c r="M1642" s="11" t="s">
        <v>21</v>
      </c>
    </row>
    <row r="1643">
      <c r="A1643" s="6" t="s">
        <v>7117</v>
      </c>
      <c r="B1643" s="6" t="s">
        <v>7150</v>
      </c>
      <c r="C1643" s="6" t="s">
        <v>7151</v>
      </c>
      <c r="D1643" s="7" t="s">
        <v>7152</v>
      </c>
      <c r="E1643" s="8" t="s">
        <v>7153</v>
      </c>
      <c r="F1643" s="9" t="s">
        <v>7154</v>
      </c>
      <c r="G1643" s="10">
        <v>45927.0</v>
      </c>
      <c r="H1643" s="11" t="s">
        <v>20</v>
      </c>
      <c r="I1643" s="11" t="s">
        <v>20</v>
      </c>
      <c r="J1643" s="11" t="s">
        <v>20</v>
      </c>
      <c r="M1643" s="11" t="s">
        <v>21</v>
      </c>
    </row>
    <row r="1644">
      <c r="A1644" s="6" t="s">
        <v>7117</v>
      </c>
      <c r="B1644" s="6" t="s">
        <v>1125</v>
      </c>
      <c r="C1644" s="6" t="s">
        <v>7155</v>
      </c>
      <c r="D1644" s="7" t="s">
        <v>7156</v>
      </c>
      <c r="E1644" s="8" t="s">
        <v>7157</v>
      </c>
      <c r="F1644" s="9" t="s">
        <v>7158</v>
      </c>
      <c r="G1644" s="10">
        <v>45927.0</v>
      </c>
      <c r="H1644" s="11" t="s">
        <v>19</v>
      </c>
      <c r="I1644" s="11" t="s">
        <v>20</v>
      </c>
      <c r="J1644" s="11" t="s">
        <v>20</v>
      </c>
      <c r="K1644" s="11" t="s">
        <v>20</v>
      </c>
      <c r="M1644" s="11" t="s">
        <v>21</v>
      </c>
    </row>
    <row r="1645">
      <c r="A1645" s="6" t="s">
        <v>7117</v>
      </c>
      <c r="B1645" s="6" t="s">
        <v>7159</v>
      </c>
      <c r="C1645" s="6" t="s">
        <v>7160</v>
      </c>
      <c r="D1645" s="7" t="s">
        <v>7161</v>
      </c>
      <c r="E1645" s="8" t="s">
        <v>7162</v>
      </c>
      <c r="F1645" s="9" t="s">
        <v>7163</v>
      </c>
      <c r="G1645" s="12" t="s">
        <v>80</v>
      </c>
      <c r="H1645" s="13"/>
      <c r="I1645" s="13"/>
      <c r="J1645" s="13"/>
      <c r="K1645" s="13"/>
      <c r="L1645" s="13"/>
      <c r="M1645" s="11" t="s">
        <v>7052</v>
      </c>
    </row>
    <row r="1646">
      <c r="A1646" s="6" t="s">
        <v>7117</v>
      </c>
      <c r="B1646" s="6" t="s">
        <v>7164</v>
      </c>
      <c r="C1646" s="6" t="s">
        <v>7165</v>
      </c>
      <c r="D1646" s="7" t="s">
        <v>7166</v>
      </c>
      <c r="E1646" s="8" t="s">
        <v>7167</v>
      </c>
      <c r="F1646" s="9" t="s">
        <v>7168</v>
      </c>
      <c r="G1646" s="12" t="s">
        <v>80</v>
      </c>
      <c r="H1646" s="13"/>
      <c r="I1646" s="13"/>
      <c r="J1646" s="13"/>
      <c r="K1646" s="13"/>
      <c r="L1646" s="13"/>
      <c r="M1646" s="11" t="s">
        <v>7052</v>
      </c>
    </row>
    <row r="1647">
      <c r="A1647" s="6" t="s">
        <v>7117</v>
      </c>
      <c r="B1647" s="6" t="s">
        <v>7169</v>
      </c>
      <c r="C1647" s="6" t="s">
        <v>7170</v>
      </c>
      <c r="D1647" s="7" t="s">
        <v>7171</v>
      </c>
      <c r="E1647" s="8" t="s">
        <v>7172</v>
      </c>
      <c r="F1647" s="9" t="s">
        <v>7173</v>
      </c>
      <c r="G1647" s="12" t="s">
        <v>80</v>
      </c>
      <c r="H1647" s="13"/>
      <c r="I1647" s="13"/>
      <c r="J1647" s="13"/>
      <c r="K1647" s="13"/>
      <c r="L1647" s="13"/>
      <c r="M1647" s="11" t="s">
        <v>7052</v>
      </c>
    </row>
    <row r="1648">
      <c r="A1648" s="6" t="s">
        <v>7117</v>
      </c>
      <c r="B1648" s="6" t="s">
        <v>7174</v>
      </c>
      <c r="C1648" s="6" t="s">
        <v>7175</v>
      </c>
      <c r="D1648" s="7" t="s">
        <v>7176</v>
      </c>
      <c r="E1648" s="8" t="s">
        <v>7177</v>
      </c>
      <c r="F1648" s="9" t="s">
        <v>7178</v>
      </c>
      <c r="G1648" s="12" t="s">
        <v>80</v>
      </c>
      <c r="H1648" s="13"/>
      <c r="I1648" s="13"/>
      <c r="J1648" s="13"/>
      <c r="K1648" s="13"/>
      <c r="L1648" s="13"/>
      <c r="M1648" s="11" t="s">
        <v>81</v>
      </c>
    </row>
    <row r="1649">
      <c r="A1649" s="6" t="s">
        <v>7117</v>
      </c>
      <c r="B1649" s="6" t="s">
        <v>7179</v>
      </c>
      <c r="C1649" s="6" t="s">
        <v>7180</v>
      </c>
      <c r="D1649" s="7" t="s">
        <v>7181</v>
      </c>
      <c r="E1649" s="8" t="s">
        <v>7182</v>
      </c>
      <c r="F1649" s="9" t="s">
        <v>7183</v>
      </c>
      <c r="G1649" s="10">
        <v>45927.0</v>
      </c>
      <c r="H1649" s="11" t="s">
        <v>20</v>
      </c>
      <c r="I1649" s="11" t="s">
        <v>20</v>
      </c>
      <c r="J1649" s="11" t="s">
        <v>20</v>
      </c>
      <c r="M1649" s="11" t="s">
        <v>21</v>
      </c>
    </row>
    <row r="1650">
      <c r="A1650" s="6" t="s">
        <v>7117</v>
      </c>
      <c r="B1650" s="6" t="s">
        <v>7184</v>
      </c>
      <c r="C1650" s="6" t="s">
        <v>7185</v>
      </c>
      <c r="D1650" s="7" t="s">
        <v>7186</v>
      </c>
      <c r="E1650" s="8" t="s">
        <v>7187</v>
      </c>
      <c r="F1650" s="9" t="s">
        <v>7188</v>
      </c>
      <c r="G1650" s="10">
        <v>45927.0</v>
      </c>
      <c r="H1650" s="11" t="s">
        <v>20</v>
      </c>
      <c r="I1650" s="11" t="s">
        <v>20</v>
      </c>
      <c r="J1650" s="11" t="s">
        <v>20</v>
      </c>
      <c r="M1650" s="11" t="s">
        <v>21</v>
      </c>
    </row>
    <row r="1651">
      <c r="A1651" s="6" t="s">
        <v>7117</v>
      </c>
      <c r="B1651" s="6" t="s">
        <v>7189</v>
      </c>
      <c r="C1651" s="6" t="s">
        <v>7190</v>
      </c>
      <c r="D1651" s="7" t="s">
        <v>7191</v>
      </c>
      <c r="E1651" s="8" t="s">
        <v>7192</v>
      </c>
      <c r="F1651" s="9" t="s">
        <v>7193</v>
      </c>
      <c r="G1651" s="10">
        <v>45927.0</v>
      </c>
      <c r="H1651" s="11" t="s">
        <v>19</v>
      </c>
      <c r="I1651" s="11" t="s">
        <v>19</v>
      </c>
      <c r="J1651" s="11" t="s">
        <v>19</v>
      </c>
      <c r="K1651" s="11" t="s">
        <v>20</v>
      </c>
      <c r="L1651" s="11" t="s">
        <v>20</v>
      </c>
      <c r="M1651" s="11" t="s">
        <v>21</v>
      </c>
    </row>
    <row r="1652">
      <c r="A1652" s="6" t="s">
        <v>7117</v>
      </c>
      <c r="B1652" s="6" t="s">
        <v>7194</v>
      </c>
      <c r="C1652" s="6" t="s">
        <v>7195</v>
      </c>
      <c r="D1652" s="7" t="s">
        <v>7196</v>
      </c>
      <c r="E1652" s="8" t="s">
        <v>7197</v>
      </c>
      <c r="F1652" s="9" t="s">
        <v>26</v>
      </c>
      <c r="G1652" s="10">
        <v>45927.0</v>
      </c>
      <c r="H1652" s="11" t="s">
        <v>20</v>
      </c>
      <c r="I1652" s="11" t="s">
        <v>20</v>
      </c>
      <c r="J1652" s="11" t="s">
        <v>20</v>
      </c>
      <c r="M1652" s="11" t="s">
        <v>21</v>
      </c>
    </row>
    <row r="1653">
      <c r="A1653" s="6" t="s">
        <v>7117</v>
      </c>
      <c r="B1653" s="6" t="s">
        <v>7198</v>
      </c>
      <c r="C1653" s="6" t="s">
        <v>7199</v>
      </c>
      <c r="D1653" s="7" t="s">
        <v>7200</v>
      </c>
      <c r="E1653" s="8" t="s">
        <v>7201</v>
      </c>
      <c r="F1653" s="9" t="s">
        <v>7202</v>
      </c>
      <c r="G1653" s="10">
        <v>45927.0</v>
      </c>
      <c r="H1653" s="11" t="s">
        <v>19</v>
      </c>
      <c r="I1653" s="11" t="s">
        <v>19</v>
      </c>
      <c r="J1653" s="11" t="s">
        <v>19</v>
      </c>
      <c r="K1653" s="11" t="s">
        <v>20</v>
      </c>
      <c r="L1653" s="11" t="s">
        <v>20</v>
      </c>
      <c r="M1653" s="11" t="s">
        <v>21</v>
      </c>
    </row>
    <row r="1654">
      <c r="A1654" s="6" t="s">
        <v>7117</v>
      </c>
      <c r="B1654" s="6" t="s">
        <v>7203</v>
      </c>
      <c r="C1654" s="6" t="s">
        <v>7204</v>
      </c>
      <c r="D1654" s="7" t="s">
        <v>7205</v>
      </c>
      <c r="E1654" s="8" t="s">
        <v>7206</v>
      </c>
      <c r="F1654" s="9" t="s">
        <v>7207</v>
      </c>
      <c r="G1654" s="10">
        <v>45927.0</v>
      </c>
      <c r="H1654" s="11" t="s">
        <v>19</v>
      </c>
      <c r="I1654" s="11" t="s">
        <v>19</v>
      </c>
      <c r="J1654" s="11" t="s">
        <v>19</v>
      </c>
      <c r="K1654" s="11" t="s">
        <v>20</v>
      </c>
      <c r="L1654" s="11" t="s">
        <v>20</v>
      </c>
      <c r="M1654" s="11" t="s">
        <v>21</v>
      </c>
    </row>
    <row r="1655">
      <c r="A1655" s="6" t="s">
        <v>7117</v>
      </c>
      <c r="B1655" s="6" t="s">
        <v>7208</v>
      </c>
      <c r="C1655" s="6" t="s">
        <v>7209</v>
      </c>
      <c r="D1655" s="7" t="s">
        <v>7210</v>
      </c>
      <c r="E1655" s="8" t="s">
        <v>7211</v>
      </c>
      <c r="F1655" s="9" t="s">
        <v>7212</v>
      </c>
      <c r="G1655" s="10">
        <v>45927.0</v>
      </c>
      <c r="H1655" s="11" t="s">
        <v>20</v>
      </c>
      <c r="I1655" s="11" t="s">
        <v>20</v>
      </c>
      <c r="J1655" s="11" t="s">
        <v>19</v>
      </c>
      <c r="M1655" s="11" t="s">
        <v>21</v>
      </c>
    </row>
    <row r="1656">
      <c r="A1656" s="6" t="s">
        <v>7117</v>
      </c>
      <c r="B1656" s="6" t="s">
        <v>7213</v>
      </c>
      <c r="C1656" s="6" t="s">
        <v>7214</v>
      </c>
      <c r="D1656" s="7" t="s">
        <v>7215</v>
      </c>
      <c r="E1656" s="8" t="s">
        <v>7216</v>
      </c>
      <c r="F1656" s="9" t="s">
        <v>7217</v>
      </c>
      <c r="G1656" s="10">
        <v>45927.0</v>
      </c>
      <c r="H1656" s="11" t="s">
        <v>19</v>
      </c>
      <c r="I1656" s="11" t="s">
        <v>19</v>
      </c>
      <c r="J1656" s="11" t="s">
        <v>19</v>
      </c>
      <c r="K1656" s="11" t="s">
        <v>20</v>
      </c>
      <c r="L1656" s="11" t="s">
        <v>20</v>
      </c>
      <c r="M1656" s="11" t="s">
        <v>21</v>
      </c>
    </row>
    <row r="1657">
      <c r="A1657" s="6" t="s">
        <v>7117</v>
      </c>
      <c r="B1657" s="6" t="s">
        <v>7218</v>
      </c>
      <c r="C1657" s="6" t="s">
        <v>7219</v>
      </c>
      <c r="D1657" s="9" t="s">
        <v>26</v>
      </c>
      <c r="E1657" s="6" t="s">
        <v>26</v>
      </c>
      <c r="F1657" s="9" t="s">
        <v>7220</v>
      </c>
      <c r="G1657" s="12" t="s">
        <v>80</v>
      </c>
      <c r="H1657" s="13"/>
      <c r="I1657" s="13"/>
      <c r="J1657" s="13"/>
      <c r="K1657" s="13"/>
      <c r="L1657" s="13"/>
      <c r="M1657" s="11" t="s">
        <v>231</v>
      </c>
    </row>
    <row r="1658">
      <c r="A1658" s="6" t="s">
        <v>7117</v>
      </c>
      <c r="B1658" s="6" t="s">
        <v>7221</v>
      </c>
      <c r="C1658" s="6" t="s">
        <v>7222</v>
      </c>
      <c r="D1658" s="7" t="s">
        <v>7223</v>
      </c>
      <c r="E1658" s="8" t="s">
        <v>7224</v>
      </c>
      <c r="F1658" s="9" t="s">
        <v>7225</v>
      </c>
      <c r="G1658" s="10">
        <v>45927.0</v>
      </c>
      <c r="H1658" s="11" t="s">
        <v>19</v>
      </c>
      <c r="I1658" s="11" t="s">
        <v>19</v>
      </c>
      <c r="J1658" s="11" t="s">
        <v>19</v>
      </c>
      <c r="K1658" s="11" t="s">
        <v>20</v>
      </c>
      <c r="L1658" s="11" t="s">
        <v>20</v>
      </c>
      <c r="M1658" s="11" t="s">
        <v>21</v>
      </c>
    </row>
    <row r="1659">
      <c r="A1659" s="6" t="s">
        <v>7117</v>
      </c>
      <c r="B1659" s="6" t="s">
        <v>7226</v>
      </c>
      <c r="C1659" s="6" t="s">
        <v>7227</v>
      </c>
      <c r="D1659" s="7" t="s">
        <v>7228</v>
      </c>
      <c r="E1659" s="8" t="s">
        <v>7229</v>
      </c>
      <c r="F1659" s="9" t="s">
        <v>7230</v>
      </c>
      <c r="G1659" s="10">
        <v>45927.0</v>
      </c>
      <c r="H1659" s="11" t="s">
        <v>20</v>
      </c>
      <c r="I1659" s="11" t="s">
        <v>20</v>
      </c>
      <c r="J1659" s="11" t="s">
        <v>19</v>
      </c>
      <c r="M1659" s="11" t="s">
        <v>21</v>
      </c>
    </row>
    <row r="1660">
      <c r="A1660" s="6" t="s">
        <v>7117</v>
      </c>
      <c r="B1660" s="6" t="s">
        <v>6224</v>
      </c>
      <c r="C1660" s="6" t="s">
        <v>7165</v>
      </c>
      <c r="D1660" s="7" t="s">
        <v>7231</v>
      </c>
      <c r="E1660" s="8" t="s">
        <v>7232</v>
      </c>
      <c r="F1660" s="9" t="s">
        <v>26</v>
      </c>
      <c r="G1660" s="10">
        <v>45927.0</v>
      </c>
      <c r="H1660" s="11" t="s">
        <v>20</v>
      </c>
      <c r="I1660" s="11" t="s">
        <v>20</v>
      </c>
      <c r="J1660" s="11" t="s">
        <v>19</v>
      </c>
      <c r="M1660" s="11" t="s">
        <v>21</v>
      </c>
    </row>
    <row r="1661">
      <c r="A1661" s="6" t="s">
        <v>7233</v>
      </c>
      <c r="B1661" s="6" t="s">
        <v>4636</v>
      </c>
      <c r="C1661" s="6" t="s">
        <v>7234</v>
      </c>
      <c r="D1661" s="7" t="s">
        <v>7235</v>
      </c>
      <c r="E1661" s="8" t="s">
        <v>7236</v>
      </c>
      <c r="F1661" s="9" t="s">
        <v>7237</v>
      </c>
      <c r="G1661" s="10">
        <v>45927.0</v>
      </c>
      <c r="H1661" s="11" t="s">
        <v>19</v>
      </c>
      <c r="I1661" s="11" t="s">
        <v>19</v>
      </c>
      <c r="J1661" s="11" t="s">
        <v>19</v>
      </c>
      <c r="K1661" s="11" t="s">
        <v>20</v>
      </c>
      <c r="L1661" s="11" t="s">
        <v>19</v>
      </c>
      <c r="M1661" s="11" t="s">
        <v>21</v>
      </c>
    </row>
    <row r="1662">
      <c r="A1662" s="6" t="s">
        <v>7233</v>
      </c>
      <c r="B1662" s="6" t="s">
        <v>7238</v>
      </c>
      <c r="C1662" s="6" t="s">
        <v>7239</v>
      </c>
      <c r="D1662" s="7" t="s">
        <v>7240</v>
      </c>
      <c r="E1662" s="8" t="s">
        <v>7241</v>
      </c>
      <c r="F1662" s="9" t="s">
        <v>7242</v>
      </c>
      <c r="G1662" s="10">
        <v>45927.0</v>
      </c>
      <c r="H1662" s="11" t="s">
        <v>19</v>
      </c>
      <c r="I1662" s="11" t="s">
        <v>19</v>
      </c>
      <c r="J1662" s="11" t="s">
        <v>19</v>
      </c>
      <c r="K1662" s="11" t="s">
        <v>20</v>
      </c>
      <c r="L1662" s="11" t="s">
        <v>20</v>
      </c>
      <c r="M1662" s="11" t="s">
        <v>21</v>
      </c>
    </row>
    <row r="1663">
      <c r="A1663" s="6" t="s">
        <v>7233</v>
      </c>
      <c r="B1663" s="6" t="s">
        <v>7243</v>
      </c>
      <c r="C1663" s="6" t="s">
        <v>7244</v>
      </c>
      <c r="D1663" s="7" t="s">
        <v>7245</v>
      </c>
      <c r="E1663" s="8" t="s">
        <v>7246</v>
      </c>
      <c r="F1663" s="9" t="s">
        <v>26</v>
      </c>
      <c r="G1663" s="10">
        <v>45927.0</v>
      </c>
      <c r="H1663" s="11" t="s">
        <v>19</v>
      </c>
      <c r="I1663" s="11" t="s">
        <v>19</v>
      </c>
      <c r="J1663" s="11" t="s">
        <v>19</v>
      </c>
      <c r="K1663" s="11" t="s">
        <v>20</v>
      </c>
      <c r="L1663" s="11" t="s">
        <v>20</v>
      </c>
      <c r="M1663" s="11" t="s">
        <v>21</v>
      </c>
    </row>
    <row r="1664">
      <c r="A1664" s="6" t="s">
        <v>7233</v>
      </c>
      <c r="B1664" s="6" t="s">
        <v>7247</v>
      </c>
      <c r="C1664" s="6" t="s">
        <v>7248</v>
      </c>
      <c r="D1664" s="7" t="s">
        <v>7249</v>
      </c>
      <c r="E1664" s="8" t="s">
        <v>7250</v>
      </c>
      <c r="F1664" s="9" t="s">
        <v>7251</v>
      </c>
      <c r="G1664" s="10">
        <v>45927.0</v>
      </c>
      <c r="H1664" s="11" t="s">
        <v>20</v>
      </c>
      <c r="I1664" s="11" t="s">
        <v>20</v>
      </c>
      <c r="J1664" s="11" t="s">
        <v>19</v>
      </c>
      <c r="M1664" s="11" t="s">
        <v>21</v>
      </c>
    </row>
    <row r="1665">
      <c r="A1665" s="6" t="s">
        <v>7233</v>
      </c>
      <c r="B1665" s="6" t="s">
        <v>123</v>
      </c>
      <c r="C1665" s="6" t="s">
        <v>7252</v>
      </c>
      <c r="D1665" s="7" t="s">
        <v>7253</v>
      </c>
      <c r="E1665" s="8" t="s">
        <v>7254</v>
      </c>
      <c r="F1665" s="9" t="s">
        <v>7255</v>
      </c>
      <c r="G1665" s="10">
        <v>45927.0</v>
      </c>
      <c r="H1665" s="11" t="s">
        <v>19</v>
      </c>
      <c r="I1665" s="11" t="s">
        <v>19</v>
      </c>
      <c r="J1665" s="11" t="s">
        <v>20</v>
      </c>
      <c r="K1665" s="11" t="s">
        <v>20</v>
      </c>
      <c r="L1665" s="11" t="s">
        <v>20</v>
      </c>
      <c r="M1665" s="11" t="s">
        <v>21</v>
      </c>
    </row>
    <row r="1666">
      <c r="A1666" s="6" t="s">
        <v>7233</v>
      </c>
      <c r="B1666" s="6" t="s">
        <v>7256</v>
      </c>
      <c r="C1666" s="6" t="s">
        <v>7257</v>
      </c>
      <c r="D1666" s="7" t="s">
        <v>7258</v>
      </c>
      <c r="E1666" s="8" t="s">
        <v>7259</v>
      </c>
      <c r="F1666" s="9" t="s">
        <v>7260</v>
      </c>
      <c r="G1666" s="10">
        <v>45927.0</v>
      </c>
      <c r="H1666" s="11" t="s">
        <v>19</v>
      </c>
      <c r="I1666" s="11" t="s">
        <v>19</v>
      </c>
      <c r="J1666" s="11" t="s">
        <v>19</v>
      </c>
      <c r="K1666" s="11" t="s">
        <v>20</v>
      </c>
      <c r="L1666" s="11" t="s">
        <v>20</v>
      </c>
      <c r="M1666" s="11" t="s">
        <v>21</v>
      </c>
    </row>
    <row r="1667">
      <c r="A1667" s="6" t="s">
        <v>7233</v>
      </c>
      <c r="B1667" s="6" t="s">
        <v>7261</v>
      </c>
      <c r="C1667" s="6" t="s">
        <v>7262</v>
      </c>
      <c r="D1667" s="7" t="s">
        <v>7263</v>
      </c>
      <c r="E1667" s="8" t="s">
        <v>7264</v>
      </c>
      <c r="F1667" s="9" t="s">
        <v>26</v>
      </c>
      <c r="G1667" s="10">
        <v>45927.0</v>
      </c>
      <c r="H1667" s="11" t="s">
        <v>19</v>
      </c>
      <c r="I1667" s="11" t="s">
        <v>19</v>
      </c>
      <c r="J1667" s="11" t="s">
        <v>19</v>
      </c>
      <c r="K1667" s="11" t="s">
        <v>20</v>
      </c>
      <c r="L1667" s="11" t="s">
        <v>20</v>
      </c>
      <c r="M1667" s="11" t="s">
        <v>21</v>
      </c>
    </row>
    <row r="1668">
      <c r="A1668" s="6" t="s">
        <v>7233</v>
      </c>
      <c r="B1668" s="6" t="s">
        <v>32</v>
      </c>
      <c r="C1668" s="6" t="s">
        <v>7265</v>
      </c>
      <c r="D1668" s="7" t="s">
        <v>7266</v>
      </c>
      <c r="E1668" s="8" t="s">
        <v>7267</v>
      </c>
      <c r="F1668" s="9" t="s">
        <v>26</v>
      </c>
      <c r="G1668" s="10">
        <v>45927.0</v>
      </c>
      <c r="H1668" s="11" t="s">
        <v>19</v>
      </c>
      <c r="I1668" s="11" t="s">
        <v>19</v>
      </c>
      <c r="J1668" s="11" t="s">
        <v>19</v>
      </c>
      <c r="K1668" s="11" t="s">
        <v>20</v>
      </c>
      <c r="L1668" s="11" t="s">
        <v>20</v>
      </c>
      <c r="M1668" s="11" t="s">
        <v>21</v>
      </c>
    </row>
    <row r="1669">
      <c r="A1669" s="6" t="s">
        <v>7233</v>
      </c>
      <c r="B1669" s="6" t="s">
        <v>7268</v>
      </c>
      <c r="C1669" s="6" t="s">
        <v>7269</v>
      </c>
      <c r="D1669" s="7" t="s">
        <v>7270</v>
      </c>
      <c r="E1669" s="8" t="s">
        <v>7271</v>
      </c>
      <c r="F1669" s="9" t="s">
        <v>7272</v>
      </c>
      <c r="G1669" s="10">
        <v>45927.0</v>
      </c>
      <c r="H1669" s="11" t="s">
        <v>20</v>
      </c>
      <c r="I1669" s="11" t="s">
        <v>20</v>
      </c>
      <c r="J1669" s="11" t="s">
        <v>19</v>
      </c>
      <c r="M1669" s="11" t="s">
        <v>21</v>
      </c>
    </row>
    <row r="1670">
      <c r="A1670" s="6" t="s">
        <v>7233</v>
      </c>
      <c r="B1670" s="6" t="s">
        <v>7273</v>
      </c>
      <c r="C1670" s="6" t="s">
        <v>7274</v>
      </c>
      <c r="D1670" s="9" t="s">
        <v>26</v>
      </c>
      <c r="E1670" s="8" t="s">
        <v>7275</v>
      </c>
      <c r="F1670" s="9" t="s">
        <v>7276</v>
      </c>
      <c r="G1670" s="12" t="s">
        <v>80</v>
      </c>
      <c r="H1670" s="13"/>
      <c r="I1670" s="13"/>
      <c r="J1670" s="13"/>
      <c r="K1670" s="13"/>
      <c r="L1670" s="13"/>
      <c r="M1670" s="11" t="s">
        <v>231</v>
      </c>
    </row>
    <row r="1671">
      <c r="A1671" s="6" t="s">
        <v>7233</v>
      </c>
      <c r="B1671" s="6" t="s">
        <v>2686</v>
      </c>
      <c r="C1671" s="6" t="s">
        <v>7277</v>
      </c>
      <c r="D1671" s="7" t="s">
        <v>7278</v>
      </c>
      <c r="E1671" s="8" t="s">
        <v>7279</v>
      </c>
      <c r="F1671" s="9" t="s">
        <v>7280</v>
      </c>
      <c r="G1671" s="10">
        <v>45927.0</v>
      </c>
      <c r="H1671" s="11" t="s">
        <v>19</v>
      </c>
      <c r="I1671" s="11" t="s">
        <v>19</v>
      </c>
      <c r="J1671" s="11" t="s">
        <v>19</v>
      </c>
      <c r="K1671" s="11" t="s">
        <v>20</v>
      </c>
      <c r="L1671" s="11" t="s">
        <v>19</v>
      </c>
      <c r="M1671" s="11" t="s">
        <v>21</v>
      </c>
    </row>
    <row r="1672">
      <c r="A1672" s="6" t="s">
        <v>7233</v>
      </c>
      <c r="B1672" s="6" t="s">
        <v>1390</v>
      </c>
      <c r="C1672" s="6" t="s">
        <v>7281</v>
      </c>
      <c r="D1672" s="7" t="s">
        <v>7282</v>
      </c>
      <c r="E1672" s="8" t="s">
        <v>7283</v>
      </c>
      <c r="F1672" s="9" t="s">
        <v>7284</v>
      </c>
      <c r="G1672" s="10">
        <v>45927.0</v>
      </c>
      <c r="H1672" s="11" t="s">
        <v>19</v>
      </c>
      <c r="I1672" s="11" t="s">
        <v>19</v>
      </c>
      <c r="J1672" s="11" t="s">
        <v>20</v>
      </c>
      <c r="K1672" s="11" t="s">
        <v>20</v>
      </c>
      <c r="L1672" s="11" t="s">
        <v>20</v>
      </c>
      <c r="M1672" s="11" t="s">
        <v>21</v>
      </c>
    </row>
    <row r="1673">
      <c r="A1673" s="6" t="s">
        <v>7233</v>
      </c>
      <c r="B1673" s="6" t="s">
        <v>7285</v>
      </c>
      <c r="C1673" s="6" t="s">
        <v>26</v>
      </c>
      <c r="D1673" s="9" t="s">
        <v>26</v>
      </c>
      <c r="E1673" s="6" t="s">
        <v>26</v>
      </c>
      <c r="F1673" s="9" t="s">
        <v>7286</v>
      </c>
      <c r="G1673" s="12" t="s">
        <v>80</v>
      </c>
      <c r="H1673" s="13"/>
      <c r="I1673" s="13"/>
      <c r="J1673" s="13"/>
      <c r="K1673" s="13"/>
      <c r="L1673" s="13"/>
      <c r="M1673" s="11" t="s">
        <v>231</v>
      </c>
    </row>
    <row r="1674">
      <c r="A1674" s="6" t="s">
        <v>7233</v>
      </c>
      <c r="B1674" s="6" t="s">
        <v>51</v>
      </c>
      <c r="C1674" s="6" t="s">
        <v>7287</v>
      </c>
      <c r="D1674" s="7" t="s">
        <v>7288</v>
      </c>
      <c r="E1674" s="8" t="s">
        <v>7289</v>
      </c>
      <c r="F1674" s="9" t="s">
        <v>7290</v>
      </c>
      <c r="G1674" s="10">
        <v>45927.0</v>
      </c>
      <c r="H1674" s="11" t="s">
        <v>20</v>
      </c>
      <c r="I1674" s="11" t="s">
        <v>20</v>
      </c>
      <c r="J1674" s="11" t="s">
        <v>20</v>
      </c>
      <c r="M1674" s="11" t="s">
        <v>21</v>
      </c>
    </row>
    <row r="1675">
      <c r="A1675" s="6" t="s">
        <v>7233</v>
      </c>
      <c r="B1675" s="6" t="s">
        <v>7291</v>
      </c>
      <c r="C1675" s="6" t="s">
        <v>7292</v>
      </c>
      <c r="D1675" s="7" t="s">
        <v>7293</v>
      </c>
      <c r="E1675" s="8" t="s">
        <v>7294</v>
      </c>
      <c r="F1675" s="9" t="s">
        <v>7295</v>
      </c>
      <c r="G1675" s="10">
        <v>45927.0</v>
      </c>
      <c r="H1675" s="11" t="s">
        <v>19</v>
      </c>
      <c r="I1675" s="11" t="s">
        <v>19</v>
      </c>
      <c r="J1675" s="11" t="s">
        <v>19</v>
      </c>
      <c r="K1675" s="11" t="s">
        <v>20</v>
      </c>
      <c r="L1675" s="11" t="s">
        <v>19</v>
      </c>
      <c r="M1675" s="11" t="s">
        <v>21</v>
      </c>
    </row>
    <row r="1676">
      <c r="A1676" s="6" t="s">
        <v>7233</v>
      </c>
      <c r="B1676" s="6" t="s">
        <v>237</v>
      </c>
      <c r="C1676" s="6" t="s">
        <v>7296</v>
      </c>
      <c r="D1676" s="7" t="s">
        <v>7297</v>
      </c>
      <c r="E1676" s="8" t="s">
        <v>7298</v>
      </c>
      <c r="F1676" s="9" t="s">
        <v>7299</v>
      </c>
      <c r="G1676" s="10">
        <v>45927.0</v>
      </c>
      <c r="H1676" s="11" t="s">
        <v>19</v>
      </c>
      <c r="I1676" s="11" t="s">
        <v>19</v>
      </c>
      <c r="J1676" s="11" t="s">
        <v>19</v>
      </c>
      <c r="K1676" s="11" t="s">
        <v>20</v>
      </c>
      <c r="L1676" s="11" t="s">
        <v>20</v>
      </c>
      <c r="M1676" s="11" t="s">
        <v>21</v>
      </c>
    </row>
    <row r="1677">
      <c r="A1677" s="6" t="s">
        <v>7233</v>
      </c>
      <c r="B1677" s="6" t="s">
        <v>7300</v>
      </c>
      <c r="C1677" s="6" t="s">
        <v>7301</v>
      </c>
      <c r="D1677" s="7" t="s">
        <v>7302</v>
      </c>
      <c r="E1677" s="8" t="s">
        <v>7303</v>
      </c>
      <c r="F1677" s="9" t="s">
        <v>7304</v>
      </c>
      <c r="G1677" s="12" t="s">
        <v>80</v>
      </c>
      <c r="H1677" s="13"/>
      <c r="I1677" s="13"/>
      <c r="J1677" s="13"/>
      <c r="K1677" s="13"/>
      <c r="L1677" s="13"/>
      <c r="M1677" s="11" t="s">
        <v>7052</v>
      </c>
    </row>
    <row r="1678">
      <c r="A1678" s="6" t="s">
        <v>7233</v>
      </c>
      <c r="B1678" s="6" t="s">
        <v>429</v>
      </c>
      <c r="C1678" s="6" t="s">
        <v>7305</v>
      </c>
      <c r="D1678" s="7" t="s">
        <v>7306</v>
      </c>
      <c r="E1678" s="8" t="s">
        <v>7307</v>
      </c>
      <c r="F1678" s="9" t="s">
        <v>7308</v>
      </c>
      <c r="G1678" s="10">
        <v>45927.0</v>
      </c>
      <c r="H1678" s="11" t="s">
        <v>19</v>
      </c>
      <c r="I1678" s="11" t="s">
        <v>19</v>
      </c>
      <c r="J1678" s="11" t="s">
        <v>19</v>
      </c>
      <c r="K1678" s="11" t="s">
        <v>20</v>
      </c>
      <c r="L1678" s="11" t="s">
        <v>20</v>
      </c>
      <c r="M1678" s="11" t="s">
        <v>21</v>
      </c>
    </row>
    <row r="1679">
      <c r="A1679" s="6" t="s">
        <v>7233</v>
      </c>
      <c r="B1679" s="6" t="s">
        <v>429</v>
      </c>
      <c r="C1679" s="6" t="s">
        <v>7309</v>
      </c>
      <c r="D1679" s="7" t="s">
        <v>7310</v>
      </c>
      <c r="E1679" s="8" t="s">
        <v>7311</v>
      </c>
      <c r="F1679" s="9" t="s">
        <v>7312</v>
      </c>
      <c r="G1679" s="10">
        <v>45927.0</v>
      </c>
      <c r="H1679" s="11" t="s">
        <v>19</v>
      </c>
      <c r="I1679" s="11" t="s">
        <v>19</v>
      </c>
      <c r="J1679" s="11" t="s">
        <v>19</v>
      </c>
      <c r="K1679" s="11" t="s">
        <v>20</v>
      </c>
      <c r="L1679" s="11" t="s">
        <v>19</v>
      </c>
      <c r="M1679" s="11" t="s">
        <v>21</v>
      </c>
    </row>
    <row r="1680">
      <c r="A1680" s="6" t="s">
        <v>7233</v>
      </c>
      <c r="B1680" s="6" t="s">
        <v>429</v>
      </c>
      <c r="C1680" s="6" t="s">
        <v>7313</v>
      </c>
      <c r="D1680" s="7" t="s">
        <v>7314</v>
      </c>
      <c r="E1680" s="8" t="s">
        <v>7315</v>
      </c>
      <c r="F1680" s="9" t="s">
        <v>7316</v>
      </c>
      <c r="G1680" s="10">
        <v>45927.0</v>
      </c>
      <c r="H1680" s="11" t="s">
        <v>19</v>
      </c>
      <c r="I1680" s="11" t="s">
        <v>20</v>
      </c>
      <c r="J1680" s="11" t="s">
        <v>19</v>
      </c>
      <c r="K1680" s="11" t="s">
        <v>20</v>
      </c>
      <c r="M1680" s="11" t="s">
        <v>21</v>
      </c>
    </row>
    <row r="1681">
      <c r="A1681" s="6" t="s">
        <v>7233</v>
      </c>
      <c r="B1681" s="6" t="s">
        <v>439</v>
      </c>
      <c r="C1681" s="6" t="s">
        <v>7317</v>
      </c>
      <c r="D1681" s="7" t="s">
        <v>7318</v>
      </c>
      <c r="E1681" s="8" t="s">
        <v>7319</v>
      </c>
      <c r="F1681" s="9" t="s">
        <v>7320</v>
      </c>
      <c r="G1681" s="10">
        <v>45927.0</v>
      </c>
      <c r="H1681" s="11" t="s">
        <v>20</v>
      </c>
      <c r="I1681" s="11" t="s">
        <v>20</v>
      </c>
      <c r="J1681" s="11" t="s">
        <v>19</v>
      </c>
      <c r="M1681" s="11" t="s">
        <v>21</v>
      </c>
    </row>
    <row r="1682">
      <c r="A1682" s="6" t="s">
        <v>7233</v>
      </c>
      <c r="B1682" s="6" t="s">
        <v>7321</v>
      </c>
      <c r="C1682" s="6" t="s">
        <v>7322</v>
      </c>
      <c r="D1682" s="7" t="s">
        <v>7323</v>
      </c>
      <c r="E1682" s="8" t="s">
        <v>7324</v>
      </c>
      <c r="F1682" s="9" t="s">
        <v>7325</v>
      </c>
      <c r="G1682" s="10">
        <v>45927.0</v>
      </c>
      <c r="H1682" s="11" t="s">
        <v>20</v>
      </c>
      <c r="I1682" s="11" t="s">
        <v>20</v>
      </c>
      <c r="J1682" s="11" t="s">
        <v>20</v>
      </c>
      <c r="M1682" s="11" t="s">
        <v>21</v>
      </c>
    </row>
    <row r="1683">
      <c r="A1683" s="6" t="s">
        <v>7233</v>
      </c>
      <c r="B1683" s="6" t="s">
        <v>2861</v>
      </c>
      <c r="C1683" s="6" t="s">
        <v>7326</v>
      </c>
      <c r="D1683" s="7" t="s">
        <v>7327</v>
      </c>
      <c r="E1683" s="8" t="s">
        <v>7328</v>
      </c>
      <c r="F1683" s="9" t="s">
        <v>26</v>
      </c>
      <c r="G1683" s="10">
        <v>45927.0</v>
      </c>
      <c r="H1683" s="11" t="s">
        <v>19</v>
      </c>
      <c r="I1683" s="11" t="s">
        <v>19</v>
      </c>
      <c r="J1683" s="11" t="s">
        <v>19</v>
      </c>
      <c r="K1683" s="11" t="s">
        <v>20</v>
      </c>
      <c r="L1683" s="11" t="s">
        <v>20</v>
      </c>
      <c r="M1683" s="11" t="s">
        <v>21</v>
      </c>
    </row>
    <row r="1684">
      <c r="A1684" s="6" t="s">
        <v>7233</v>
      </c>
      <c r="B1684" s="6" t="s">
        <v>266</v>
      </c>
      <c r="C1684" s="6" t="s">
        <v>7329</v>
      </c>
      <c r="D1684" s="7" t="s">
        <v>7330</v>
      </c>
      <c r="E1684" s="8" t="s">
        <v>7331</v>
      </c>
      <c r="F1684" s="9" t="s">
        <v>7332</v>
      </c>
      <c r="G1684" s="10">
        <v>45927.0</v>
      </c>
      <c r="H1684" s="11" t="s">
        <v>19</v>
      </c>
      <c r="I1684" s="11" t="s">
        <v>19</v>
      </c>
      <c r="J1684" s="11" t="s">
        <v>19</v>
      </c>
      <c r="K1684" s="11" t="s">
        <v>20</v>
      </c>
      <c r="L1684" s="11" t="s">
        <v>20</v>
      </c>
      <c r="M1684" s="11" t="s">
        <v>21</v>
      </c>
    </row>
    <row r="1685">
      <c r="A1685" s="6" t="s">
        <v>7233</v>
      </c>
      <c r="B1685" s="6" t="s">
        <v>170</v>
      </c>
      <c r="C1685" s="6" t="s">
        <v>7333</v>
      </c>
      <c r="D1685" s="7" t="s">
        <v>7334</v>
      </c>
      <c r="E1685" s="8" t="s">
        <v>7335</v>
      </c>
      <c r="F1685" s="9" t="s">
        <v>7336</v>
      </c>
      <c r="G1685" s="10">
        <v>45927.0</v>
      </c>
      <c r="H1685" s="11" t="s">
        <v>19</v>
      </c>
      <c r="I1685" s="11" t="s">
        <v>19</v>
      </c>
      <c r="J1685" s="11" t="s">
        <v>19</v>
      </c>
      <c r="K1685" s="11" t="s">
        <v>20</v>
      </c>
      <c r="L1685" s="11" t="s">
        <v>20</v>
      </c>
      <c r="M1685" s="11" t="s">
        <v>21</v>
      </c>
    </row>
    <row r="1686">
      <c r="A1686" s="6" t="s">
        <v>7337</v>
      </c>
      <c r="B1686" s="6" t="s">
        <v>1926</v>
      </c>
      <c r="C1686" s="6" t="s">
        <v>26</v>
      </c>
      <c r="D1686" s="9" t="s">
        <v>26</v>
      </c>
      <c r="E1686" s="6" t="s">
        <v>26</v>
      </c>
      <c r="F1686" s="9" t="s">
        <v>26</v>
      </c>
      <c r="G1686" s="12" t="s">
        <v>80</v>
      </c>
      <c r="H1686" s="13"/>
      <c r="I1686" s="13"/>
      <c r="J1686" s="13"/>
      <c r="K1686" s="13"/>
      <c r="L1686" s="13"/>
      <c r="M1686" s="11" t="s">
        <v>231</v>
      </c>
    </row>
    <row r="1687">
      <c r="A1687" s="6" t="s">
        <v>7337</v>
      </c>
      <c r="B1687" s="6" t="s">
        <v>7338</v>
      </c>
      <c r="C1687" s="6" t="s">
        <v>7339</v>
      </c>
      <c r="D1687" s="7" t="s">
        <v>7340</v>
      </c>
      <c r="E1687" s="8" t="s">
        <v>7341</v>
      </c>
      <c r="F1687" s="9" t="s">
        <v>7342</v>
      </c>
      <c r="G1687" s="10">
        <v>45927.0</v>
      </c>
      <c r="H1687" s="11" t="s">
        <v>19</v>
      </c>
      <c r="I1687" s="11" t="s">
        <v>19</v>
      </c>
      <c r="J1687" s="11" t="s">
        <v>19</v>
      </c>
      <c r="K1687" s="11" t="s">
        <v>20</v>
      </c>
      <c r="L1687" s="11" t="s">
        <v>20</v>
      </c>
      <c r="M1687" s="11" t="s">
        <v>21</v>
      </c>
    </row>
    <row r="1688">
      <c r="A1688" s="6" t="s">
        <v>7337</v>
      </c>
      <c r="B1688" s="6" t="s">
        <v>7343</v>
      </c>
      <c r="C1688" s="6" t="s">
        <v>7344</v>
      </c>
      <c r="D1688" s="7" t="s">
        <v>7345</v>
      </c>
      <c r="E1688" s="8" t="s">
        <v>7346</v>
      </c>
      <c r="F1688" s="9" t="s">
        <v>7347</v>
      </c>
      <c r="G1688" s="10">
        <v>45927.0</v>
      </c>
      <c r="H1688" s="11" t="s">
        <v>20</v>
      </c>
      <c r="I1688" s="11" t="s">
        <v>20</v>
      </c>
      <c r="J1688" s="11" t="s">
        <v>19</v>
      </c>
      <c r="M1688" s="11" t="s">
        <v>21</v>
      </c>
    </row>
    <row r="1689">
      <c r="A1689" s="6" t="s">
        <v>7337</v>
      </c>
      <c r="B1689" s="6" t="s">
        <v>5306</v>
      </c>
      <c r="C1689" s="6" t="s">
        <v>7348</v>
      </c>
      <c r="D1689" s="7" t="s">
        <v>7349</v>
      </c>
      <c r="E1689" s="8" t="s">
        <v>7350</v>
      </c>
      <c r="F1689" s="9" t="s">
        <v>7351</v>
      </c>
      <c r="G1689" s="10">
        <v>45927.0</v>
      </c>
      <c r="H1689" s="11" t="s">
        <v>19</v>
      </c>
      <c r="I1689" s="11" t="s">
        <v>19</v>
      </c>
      <c r="J1689" s="11" t="s">
        <v>20</v>
      </c>
      <c r="K1689" s="11" t="s">
        <v>20</v>
      </c>
      <c r="L1689" s="11" t="s">
        <v>20</v>
      </c>
      <c r="M1689" s="11" t="s">
        <v>21</v>
      </c>
    </row>
    <row r="1690">
      <c r="A1690" s="6" t="s">
        <v>7337</v>
      </c>
      <c r="B1690" s="6" t="s">
        <v>32</v>
      </c>
      <c r="C1690" s="6" t="s">
        <v>7352</v>
      </c>
      <c r="D1690" s="7" t="s">
        <v>7353</v>
      </c>
      <c r="E1690" s="8" t="s">
        <v>7354</v>
      </c>
      <c r="F1690" s="9" t="s">
        <v>7355</v>
      </c>
      <c r="G1690" s="10">
        <v>45927.0</v>
      </c>
      <c r="H1690" s="11" t="s">
        <v>20</v>
      </c>
      <c r="I1690" s="11" t="s">
        <v>20</v>
      </c>
      <c r="J1690" s="11" t="s">
        <v>20</v>
      </c>
      <c r="M1690" s="11" t="s">
        <v>21</v>
      </c>
    </row>
    <row r="1691">
      <c r="A1691" s="6" t="s">
        <v>7337</v>
      </c>
      <c r="B1691" s="6" t="s">
        <v>32</v>
      </c>
      <c r="C1691" s="6" t="s">
        <v>7356</v>
      </c>
      <c r="D1691" s="7" t="s">
        <v>7357</v>
      </c>
      <c r="E1691" s="8" t="s">
        <v>7358</v>
      </c>
      <c r="F1691" s="9" t="s">
        <v>7359</v>
      </c>
      <c r="G1691" s="10">
        <v>45927.0</v>
      </c>
      <c r="H1691" s="11" t="s">
        <v>19</v>
      </c>
      <c r="I1691" s="11" t="s">
        <v>19</v>
      </c>
      <c r="J1691" s="11" t="s">
        <v>19</v>
      </c>
      <c r="K1691" s="11" t="s">
        <v>20</v>
      </c>
      <c r="L1691" s="11" t="s">
        <v>20</v>
      </c>
      <c r="M1691" s="11" t="s">
        <v>21</v>
      </c>
    </row>
    <row r="1692">
      <c r="A1692" s="6" t="s">
        <v>7337</v>
      </c>
      <c r="B1692" s="6" t="s">
        <v>32</v>
      </c>
      <c r="C1692" s="6" t="s">
        <v>26</v>
      </c>
      <c r="D1692" s="7" t="s">
        <v>7360</v>
      </c>
      <c r="E1692" s="8" t="s">
        <v>7361</v>
      </c>
      <c r="F1692" s="9" t="s">
        <v>7362</v>
      </c>
      <c r="G1692" s="10">
        <v>45927.0</v>
      </c>
      <c r="H1692" s="11" t="s">
        <v>19</v>
      </c>
      <c r="I1692" s="11" t="s">
        <v>20</v>
      </c>
      <c r="J1692" s="11" t="s">
        <v>20</v>
      </c>
      <c r="K1692" s="11" t="s">
        <v>20</v>
      </c>
      <c r="M1692" s="11" t="s">
        <v>21</v>
      </c>
    </row>
    <row r="1693">
      <c r="A1693" s="6" t="s">
        <v>7337</v>
      </c>
      <c r="B1693" s="6" t="s">
        <v>7363</v>
      </c>
      <c r="C1693" s="6" t="s">
        <v>7364</v>
      </c>
      <c r="D1693" s="7" t="s">
        <v>7365</v>
      </c>
      <c r="E1693" s="8" t="s">
        <v>7366</v>
      </c>
      <c r="F1693" s="9" t="s">
        <v>7367</v>
      </c>
      <c r="G1693" s="10">
        <v>45927.0</v>
      </c>
      <c r="H1693" s="11" t="s">
        <v>20</v>
      </c>
      <c r="I1693" s="11" t="s">
        <v>20</v>
      </c>
      <c r="J1693" s="11" t="s">
        <v>19</v>
      </c>
      <c r="M1693" s="11" t="s">
        <v>21</v>
      </c>
    </row>
    <row r="1694">
      <c r="A1694" s="6" t="s">
        <v>7337</v>
      </c>
      <c r="B1694" s="6" t="s">
        <v>527</v>
      </c>
      <c r="C1694" s="6" t="s">
        <v>7368</v>
      </c>
      <c r="D1694" s="7" t="s">
        <v>7369</v>
      </c>
      <c r="E1694" s="8" t="s">
        <v>7370</v>
      </c>
      <c r="F1694" s="9" t="s">
        <v>7371</v>
      </c>
      <c r="G1694" s="10">
        <v>45927.0</v>
      </c>
      <c r="H1694" s="11" t="s">
        <v>19</v>
      </c>
      <c r="I1694" s="11" t="s">
        <v>19</v>
      </c>
      <c r="J1694" s="11" t="s">
        <v>19</v>
      </c>
      <c r="K1694" s="11" t="s">
        <v>20</v>
      </c>
      <c r="L1694" s="11" t="s">
        <v>20</v>
      </c>
      <c r="M1694" s="11" t="s">
        <v>21</v>
      </c>
    </row>
    <row r="1695">
      <c r="A1695" s="6" t="s">
        <v>7337</v>
      </c>
      <c r="B1695" s="6" t="s">
        <v>527</v>
      </c>
      <c r="C1695" s="6" t="s">
        <v>7372</v>
      </c>
      <c r="D1695" s="7" t="s">
        <v>7373</v>
      </c>
      <c r="E1695" s="8" t="s">
        <v>7374</v>
      </c>
      <c r="F1695" s="9" t="s">
        <v>7375</v>
      </c>
      <c r="G1695" s="10">
        <v>45927.0</v>
      </c>
      <c r="H1695" s="11" t="s">
        <v>19</v>
      </c>
      <c r="I1695" s="11" t="s">
        <v>19</v>
      </c>
      <c r="J1695" s="11" t="s">
        <v>19</v>
      </c>
      <c r="K1695" s="11" t="s">
        <v>20</v>
      </c>
      <c r="L1695" s="11" t="s">
        <v>20</v>
      </c>
      <c r="M1695" s="11" t="s">
        <v>21</v>
      </c>
    </row>
    <row r="1696">
      <c r="A1696" s="6" t="s">
        <v>7337</v>
      </c>
      <c r="B1696" s="6" t="s">
        <v>527</v>
      </c>
      <c r="C1696" s="6" t="s">
        <v>7376</v>
      </c>
      <c r="D1696" s="7" t="s">
        <v>7377</v>
      </c>
      <c r="E1696" s="8" t="s">
        <v>7378</v>
      </c>
      <c r="F1696" s="9" t="s">
        <v>7379</v>
      </c>
      <c r="G1696" s="10">
        <v>45927.0</v>
      </c>
      <c r="H1696" s="11" t="s">
        <v>19</v>
      </c>
      <c r="I1696" s="11" t="s">
        <v>19</v>
      </c>
      <c r="J1696" s="11" t="s">
        <v>19</v>
      </c>
      <c r="K1696" s="11" t="s">
        <v>20</v>
      </c>
      <c r="L1696" s="11" t="s">
        <v>20</v>
      </c>
      <c r="M1696" s="11" t="s">
        <v>21</v>
      </c>
    </row>
    <row r="1697">
      <c r="A1697" s="6" t="s">
        <v>7337</v>
      </c>
      <c r="B1697" s="6" t="s">
        <v>527</v>
      </c>
      <c r="C1697" s="6" t="s">
        <v>7380</v>
      </c>
      <c r="D1697" s="7" t="s">
        <v>7381</v>
      </c>
      <c r="E1697" s="8" t="s">
        <v>7382</v>
      </c>
      <c r="F1697" s="9" t="s">
        <v>7383</v>
      </c>
      <c r="G1697" s="10">
        <v>45927.0</v>
      </c>
      <c r="H1697" s="11" t="s">
        <v>19</v>
      </c>
      <c r="I1697" s="11" t="s">
        <v>19</v>
      </c>
      <c r="J1697" s="11" t="s">
        <v>20</v>
      </c>
      <c r="K1697" s="11" t="s">
        <v>20</v>
      </c>
      <c r="L1697" s="11" t="s">
        <v>20</v>
      </c>
      <c r="M1697" s="11" t="s">
        <v>21</v>
      </c>
    </row>
    <row r="1698">
      <c r="A1698" s="6" t="s">
        <v>7337</v>
      </c>
      <c r="B1698" s="6" t="s">
        <v>527</v>
      </c>
      <c r="C1698" s="6" t="s">
        <v>26</v>
      </c>
      <c r="D1698" s="7" t="s">
        <v>7384</v>
      </c>
      <c r="E1698" s="8" t="s">
        <v>7385</v>
      </c>
      <c r="F1698" s="9" t="s">
        <v>7386</v>
      </c>
      <c r="G1698" s="10">
        <v>45927.0</v>
      </c>
      <c r="H1698" s="11" t="s">
        <v>20</v>
      </c>
      <c r="I1698" s="11" t="s">
        <v>20</v>
      </c>
      <c r="J1698" s="11" t="s">
        <v>20</v>
      </c>
      <c r="M1698" s="11" t="s">
        <v>21</v>
      </c>
    </row>
    <row r="1699">
      <c r="A1699" s="6" t="s">
        <v>7337</v>
      </c>
      <c r="B1699" s="6" t="s">
        <v>527</v>
      </c>
      <c r="C1699" s="6" t="s">
        <v>7387</v>
      </c>
      <c r="D1699" s="7" t="s">
        <v>7388</v>
      </c>
      <c r="E1699" s="8" t="s">
        <v>7389</v>
      </c>
      <c r="F1699" s="9" t="s">
        <v>7390</v>
      </c>
      <c r="G1699" s="10">
        <v>45927.0</v>
      </c>
      <c r="H1699" s="11" t="s">
        <v>20</v>
      </c>
      <c r="I1699" s="11" t="s">
        <v>20</v>
      </c>
      <c r="J1699" s="11" t="s">
        <v>20</v>
      </c>
      <c r="M1699" s="11" t="s">
        <v>21</v>
      </c>
    </row>
    <row r="1700">
      <c r="A1700" s="6" t="s">
        <v>7337</v>
      </c>
      <c r="B1700" s="6" t="s">
        <v>527</v>
      </c>
      <c r="C1700" s="6" t="s">
        <v>7391</v>
      </c>
      <c r="D1700" s="7" t="s">
        <v>7392</v>
      </c>
      <c r="E1700" s="8" t="s">
        <v>7393</v>
      </c>
      <c r="F1700" s="9" t="s">
        <v>26</v>
      </c>
      <c r="G1700" s="12" t="s">
        <v>80</v>
      </c>
      <c r="H1700" s="13"/>
      <c r="I1700" s="13"/>
      <c r="J1700" s="13"/>
      <c r="K1700" s="13"/>
      <c r="L1700" s="13"/>
      <c r="M1700" s="11" t="s">
        <v>81</v>
      </c>
    </row>
    <row r="1701">
      <c r="A1701" s="6" t="s">
        <v>7337</v>
      </c>
      <c r="B1701" s="6" t="s">
        <v>527</v>
      </c>
      <c r="C1701" s="6" t="s">
        <v>7394</v>
      </c>
      <c r="D1701" s="7" t="s">
        <v>7395</v>
      </c>
      <c r="E1701" s="8" t="s">
        <v>7396</v>
      </c>
      <c r="F1701" s="9" t="s">
        <v>7397</v>
      </c>
      <c r="G1701" s="10">
        <v>45927.0</v>
      </c>
      <c r="H1701" s="11" t="s">
        <v>20</v>
      </c>
      <c r="I1701" s="11" t="s">
        <v>20</v>
      </c>
      <c r="J1701" s="11" t="s">
        <v>20</v>
      </c>
      <c r="M1701" s="11" t="s">
        <v>21</v>
      </c>
    </row>
    <row r="1702">
      <c r="A1702" s="6" t="s">
        <v>7337</v>
      </c>
      <c r="B1702" s="6" t="s">
        <v>7398</v>
      </c>
      <c r="C1702" s="6" t="s">
        <v>7399</v>
      </c>
      <c r="D1702" s="7" t="s">
        <v>7400</v>
      </c>
      <c r="E1702" s="8" t="s">
        <v>7401</v>
      </c>
      <c r="F1702" s="9" t="s">
        <v>7402</v>
      </c>
      <c r="G1702" s="10">
        <v>45927.0</v>
      </c>
      <c r="H1702" s="11" t="s">
        <v>20</v>
      </c>
      <c r="I1702" s="11" t="s">
        <v>20</v>
      </c>
      <c r="J1702" s="11" t="s">
        <v>20</v>
      </c>
      <c r="M1702" s="11" t="s">
        <v>21</v>
      </c>
    </row>
    <row r="1703">
      <c r="A1703" s="6" t="s">
        <v>7337</v>
      </c>
      <c r="B1703" s="6" t="s">
        <v>6438</v>
      </c>
      <c r="C1703" s="6" t="s">
        <v>7403</v>
      </c>
      <c r="D1703" s="9" t="s">
        <v>26</v>
      </c>
      <c r="E1703" s="8" t="s">
        <v>7404</v>
      </c>
      <c r="F1703" s="9" t="s">
        <v>7405</v>
      </c>
      <c r="G1703" s="12" t="s">
        <v>80</v>
      </c>
      <c r="H1703" s="13"/>
      <c r="I1703" s="13"/>
      <c r="J1703" s="13"/>
      <c r="K1703" s="13"/>
      <c r="L1703" s="13"/>
      <c r="M1703" s="11" t="s">
        <v>231</v>
      </c>
    </row>
    <row r="1704">
      <c r="A1704" s="6" t="s">
        <v>7337</v>
      </c>
      <c r="B1704" s="6" t="s">
        <v>2394</v>
      </c>
      <c r="C1704" s="6" t="s">
        <v>7406</v>
      </c>
      <c r="D1704" s="7" t="s">
        <v>7407</v>
      </c>
      <c r="E1704" s="8" t="s">
        <v>7408</v>
      </c>
      <c r="F1704" s="9" t="s">
        <v>7409</v>
      </c>
      <c r="G1704" s="10">
        <v>45927.0</v>
      </c>
      <c r="H1704" s="11" t="s">
        <v>19</v>
      </c>
      <c r="I1704" s="11" t="s">
        <v>19</v>
      </c>
      <c r="J1704" s="11" t="s">
        <v>19</v>
      </c>
      <c r="K1704" s="11" t="s">
        <v>20</v>
      </c>
      <c r="L1704" s="11" t="s">
        <v>20</v>
      </c>
      <c r="M1704" s="11" t="s">
        <v>21</v>
      </c>
    </row>
    <row r="1705">
      <c r="A1705" s="6" t="s">
        <v>7337</v>
      </c>
      <c r="B1705" s="6" t="s">
        <v>7410</v>
      </c>
      <c r="C1705" s="6" t="s">
        <v>7411</v>
      </c>
      <c r="D1705" s="9" t="s">
        <v>26</v>
      </c>
      <c r="E1705" s="8" t="s">
        <v>7404</v>
      </c>
      <c r="F1705" s="9" t="s">
        <v>7405</v>
      </c>
      <c r="G1705" s="12" t="s">
        <v>80</v>
      </c>
      <c r="H1705" s="13"/>
      <c r="I1705" s="13"/>
      <c r="J1705" s="13"/>
      <c r="K1705" s="13"/>
      <c r="L1705" s="13"/>
      <c r="M1705" s="11" t="s">
        <v>231</v>
      </c>
    </row>
    <row r="1706">
      <c r="A1706" s="6" t="s">
        <v>7337</v>
      </c>
      <c r="B1706" s="6" t="s">
        <v>7412</v>
      </c>
      <c r="C1706" s="6" t="s">
        <v>7413</v>
      </c>
      <c r="D1706" s="7" t="s">
        <v>7414</v>
      </c>
      <c r="E1706" s="8" t="s">
        <v>7415</v>
      </c>
      <c r="F1706" s="9" t="s">
        <v>26</v>
      </c>
      <c r="G1706" s="10">
        <v>45927.0</v>
      </c>
      <c r="H1706" s="11" t="s">
        <v>20</v>
      </c>
      <c r="I1706" s="11" t="s">
        <v>20</v>
      </c>
      <c r="J1706" s="11" t="s">
        <v>20</v>
      </c>
      <c r="M1706" s="11" t="s">
        <v>21</v>
      </c>
    </row>
    <row r="1707">
      <c r="A1707" s="6" t="s">
        <v>7337</v>
      </c>
      <c r="B1707" s="6" t="s">
        <v>7416</v>
      </c>
      <c r="C1707" s="6" t="s">
        <v>7417</v>
      </c>
      <c r="D1707" s="9" t="s">
        <v>26</v>
      </c>
      <c r="E1707" s="6" t="s">
        <v>26</v>
      </c>
      <c r="F1707" s="9" t="s">
        <v>26</v>
      </c>
      <c r="G1707" s="12" t="s">
        <v>80</v>
      </c>
      <c r="H1707" s="13"/>
      <c r="I1707" s="13"/>
      <c r="J1707" s="13"/>
      <c r="K1707" s="13"/>
      <c r="L1707" s="13"/>
      <c r="M1707" s="11" t="s">
        <v>231</v>
      </c>
    </row>
    <row r="1708">
      <c r="A1708" s="6" t="s">
        <v>7337</v>
      </c>
      <c r="B1708" s="6" t="s">
        <v>7418</v>
      </c>
      <c r="C1708" s="6" t="s">
        <v>7419</v>
      </c>
      <c r="D1708" s="9" t="s">
        <v>26</v>
      </c>
      <c r="E1708" s="8" t="s">
        <v>7404</v>
      </c>
      <c r="F1708" s="9" t="s">
        <v>7405</v>
      </c>
      <c r="G1708" s="12" t="s">
        <v>80</v>
      </c>
      <c r="H1708" s="13"/>
      <c r="I1708" s="13"/>
      <c r="J1708" s="13"/>
      <c r="K1708" s="13"/>
      <c r="L1708" s="13"/>
      <c r="M1708" s="11" t="s">
        <v>231</v>
      </c>
    </row>
    <row r="1709">
      <c r="A1709" s="6" t="s">
        <v>7337</v>
      </c>
      <c r="B1709" s="6" t="s">
        <v>7420</v>
      </c>
      <c r="C1709" s="6" t="s">
        <v>7421</v>
      </c>
      <c r="D1709" s="7" t="s">
        <v>7422</v>
      </c>
      <c r="E1709" s="8" t="s">
        <v>7423</v>
      </c>
      <c r="F1709" s="9" t="s">
        <v>7424</v>
      </c>
      <c r="G1709" s="10">
        <v>45927.0</v>
      </c>
      <c r="H1709" s="11" t="s">
        <v>20</v>
      </c>
      <c r="I1709" s="11" t="s">
        <v>20</v>
      </c>
      <c r="J1709" s="11" t="s">
        <v>19</v>
      </c>
      <c r="M1709" s="11" t="s">
        <v>21</v>
      </c>
    </row>
    <row r="1710">
      <c r="A1710" s="6" t="s">
        <v>7337</v>
      </c>
      <c r="B1710" s="6" t="s">
        <v>7425</v>
      </c>
      <c r="C1710" s="6" t="s">
        <v>7426</v>
      </c>
      <c r="D1710" s="7" t="s">
        <v>7427</v>
      </c>
      <c r="E1710" s="8" t="s">
        <v>7428</v>
      </c>
      <c r="F1710" s="9" t="s">
        <v>7429</v>
      </c>
      <c r="G1710" s="10">
        <v>45927.0</v>
      </c>
      <c r="H1710" s="11" t="s">
        <v>20</v>
      </c>
      <c r="I1710" s="11" t="s">
        <v>20</v>
      </c>
      <c r="J1710" s="11" t="s">
        <v>19</v>
      </c>
      <c r="M1710" s="11" t="s">
        <v>21</v>
      </c>
    </row>
    <row r="1711">
      <c r="A1711" s="6" t="s">
        <v>7337</v>
      </c>
      <c r="B1711" s="6" t="s">
        <v>7430</v>
      </c>
      <c r="C1711" s="11" t="s">
        <v>7431</v>
      </c>
      <c r="D1711" s="7" t="s">
        <v>7432</v>
      </c>
      <c r="E1711" s="8" t="s">
        <v>7433</v>
      </c>
      <c r="F1711" s="9" t="s">
        <v>7434</v>
      </c>
      <c r="G1711" s="10">
        <v>45927.0</v>
      </c>
      <c r="H1711" s="11" t="s">
        <v>20</v>
      </c>
      <c r="I1711" s="11" t="s">
        <v>20</v>
      </c>
      <c r="J1711" s="11" t="s">
        <v>20</v>
      </c>
      <c r="M1711" s="11" t="s">
        <v>21</v>
      </c>
    </row>
    <row r="1712">
      <c r="A1712" s="6" t="s">
        <v>7337</v>
      </c>
      <c r="B1712" s="6" t="s">
        <v>7435</v>
      </c>
      <c r="C1712" s="6" t="s">
        <v>7436</v>
      </c>
      <c r="D1712" s="9" t="s">
        <v>26</v>
      </c>
      <c r="E1712" s="6" t="s">
        <v>26</v>
      </c>
      <c r="F1712" s="9" t="s">
        <v>7437</v>
      </c>
      <c r="G1712" s="12" t="s">
        <v>80</v>
      </c>
      <c r="H1712" s="13"/>
      <c r="I1712" s="13"/>
      <c r="J1712" s="13"/>
      <c r="K1712" s="13"/>
      <c r="L1712" s="13"/>
      <c r="M1712" s="11" t="s">
        <v>231</v>
      </c>
    </row>
    <row r="1713">
      <c r="A1713" s="6" t="s">
        <v>7337</v>
      </c>
      <c r="B1713" s="6" t="s">
        <v>7438</v>
      </c>
      <c r="C1713" s="6" t="s">
        <v>26</v>
      </c>
      <c r="D1713" s="9" t="s">
        <v>26</v>
      </c>
      <c r="E1713" s="6" t="s">
        <v>26</v>
      </c>
      <c r="F1713" s="9" t="s">
        <v>7439</v>
      </c>
      <c r="G1713" s="12" t="s">
        <v>80</v>
      </c>
      <c r="H1713" s="13"/>
      <c r="I1713" s="13"/>
      <c r="J1713" s="13"/>
      <c r="K1713" s="13"/>
      <c r="L1713" s="13"/>
      <c r="M1713" s="11" t="s">
        <v>231</v>
      </c>
    </row>
    <row r="1714">
      <c r="A1714" s="6" t="s">
        <v>7337</v>
      </c>
      <c r="B1714" s="6" t="s">
        <v>252</v>
      </c>
      <c r="C1714" s="6" t="s">
        <v>26</v>
      </c>
      <c r="D1714" s="9" t="s">
        <v>26</v>
      </c>
      <c r="E1714" s="6" t="s">
        <v>26</v>
      </c>
      <c r="F1714" s="9" t="s">
        <v>26</v>
      </c>
      <c r="G1714" s="12" t="s">
        <v>80</v>
      </c>
      <c r="H1714" s="13"/>
      <c r="I1714" s="13"/>
      <c r="J1714" s="13"/>
      <c r="K1714" s="13"/>
      <c r="L1714" s="13"/>
      <c r="M1714" s="11" t="s">
        <v>231</v>
      </c>
    </row>
    <row r="1715">
      <c r="A1715" s="6" t="s">
        <v>7337</v>
      </c>
      <c r="B1715" s="6" t="s">
        <v>2052</v>
      </c>
      <c r="C1715" s="6" t="s">
        <v>7440</v>
      </c>
      <c r="D1715" s="7" t="s">
        <v>7441</v>
      </c>
      <c r="E1715" s="8" t="s">
        <v>7442</v>
      </c>
      <c r="F1715" s="9" t="s">
        <v>26</v>
      </c>
      <c r="G1715" s="10">
        <v>45927.0</v>
      </c>
      <c r="H1715" s="11" t="s">
        <v>19</v>
      </c>
      <c r="I1715" s="11" t="s">
        <v>19</v>
      </c>
      <c r="J1715" s="11" t="s">
        <v>19</v>
      </c>
      <c r="K1715" s="11" t="s">
        <v>20</v>
      </c>
      <c r="L1715" s="11" t="s">
        <v>20</v>
      </c>
      <c r="M1715" s="11" t="s">
        <v>21</v>
      </c>
    </row>
    <row r="1716">
      <c r="A1716" s="6" t="s">
        <v>7337</v>
      </c>
      <c r="B1716" s="6" t="s">
        <v>7443</v>
      </c>
      <c r="C1716" s="6" t="s">
        <v>7444</v>
      </c>
      <c r="D1716" s="9" t="s">
        <v>26</v>
      </c>
      <c r="E1716" s="8" t="s">
        <v>7445</v>
      </c>
      <c r="F1716" s="9" t="s">
        <v>26</v>
      </c>
      <c r="G1716" s="12" t="s">
        <v>80</v>
      </c>
      <c r="H1716" s="13"/>
      <c r="I1716" s="13"/>
      <c r="J1716" s="13"/>
      <c r="K1716" s="13"/>
      <c r="L1716" s="13"/>
      <c r="M1716" s="11" t="s">
        <v>231</v>
      </c>
    </row>
    <row r="1717">
      <c r="A1717" s="6" t="s">
        <v>7337</v>
      </c>
      <c r="B1717" s="6" t="s">
        <v>7446</v>
      </c>
      <c r="C1717" s="6" t="s">
        <v>7447</v>
      </c>
      <c r="D1717" s="7" t="s">
        <v>7448</v>
      </c>
      <c r="E1717" s="8" t="s">
        <v>7449</v>
      </c>
      <c r="F1717" s="9" t="s">
        <v>7450</v>
      </c>
      <c r="G1717" s="10">
        <v>45927.0</v>
      </c>
      <c r="H1717" s="11" t="s">
        <v>20</v>
      </c>
      <c r="I1717" s="11" t="s">
        <v>20</v>
      </c>
      <c r="J1717" s="11" t="s">
        <v>20</v>
      </c>
      <c r="M1717" s="11" t="s">
        <v>21</v>
      </c>
    </row>
    <row r="1718">
      <c r="A1718" s="6" t="s">
        <v>7337</v>
      </c>
      <c r="B1718" s="6" t="s">
        <v>266</v>
      </c>
      <c r="C1718" s="6" t="s">
        <v>7451</v>
      </c>
      <c r="D1718" s="7" t="s">
        <v>7452</v>
      </c>
      <c r="E1718" s="8" t="s">
        <v>7453</v>
      </c>
      <c r="F1718" s="9" t="s">
        <v>7454</v>
      </c>
      <c r="G1718" s="10">
        <v>45927.0</v>
      </c>
      <c r="H1718" s="11" t="s">
        <v>20</v>
      </c>
      <c r="I1718" s="11" t="s">
        <v>20</v>
      </c>
      <c r="J1718" s="11" t="s">
        <v>20</v>
      </c>
      <c r="M1718" s="11" t="s">
        <v>21</v>
      </c>
    </row>
    <row r="1719">
      <c r="A1719" s="6" t="s">
        <v>7337</v>
      </c>
      <c r="B1719" s="6" t="s">
        <v>266</v>
      </c>
      <c r="C1719" s="6" t="s">
        <v>7455</v>
      </c>
      <c r="D1719" s="7" t="s">
        <v>7456</v>
      </c>
      <c r="E1719" s="8" t="s">
        <v>7457</v>
      </c>
      <c r="F1719" s="9" t="s">
        <v>7458</v>
      </c>
      <c r="G1719" s="10">
        <v>45927.0</v>
      </c>
      <c r="H1719" s="11" t="s">
        <v>19</v>
      </c>
      <c r="I1719" s="11" t="s">
        <v>19</v>
      </c>
      <c r="J1719" s="11" t="s">
        <v>19</v>
      </c>
      <c r="K1719" s="11" t="s">
        <v>20</v>
      </c>
      <c r="L1719" s="11" t="s">
        <v>20</v>
      </c>
      <c r="M1719" s="11" t="s">
        <v>21</v>
      </c>
    </row>
    <row r="1720">
      <c r="A1720" s="6" t="s">
        <v>7337</v>
      </c>
      <c r="B1720" s="6" t="s">
        <v>7459</v>
      </c>
      <c r="C1720" s="6" t="s">
        <v>7460</v>
      </c>
      <c r="D1720" s="7" t="s">
        <v>7461</v>
      </c>
      <c r="E1720" s="8" t="s">
        <v>7462</v>
      </c>
      <c r="F1720" s="9" t="s">
        <v>7463</v>
      </c>
      <c r="G1720" s="10">
        <v>45927.0</v>
      </c>
      <c r="H1720" s="11" t="s">
        <v>19</v>
      </c>
      <c r="I1720" s="11" t="s">
        <v>19</v>
      </c>
      <c r="J1720" s="11" t="s">
        <v>20</v>
      </c>
      <c r="K1720" s="11" t="s">
        <v>20</v>
      </c>
      <c r="L1720" s="11" t="s">
        <v>20</v>
      </c>
      <c r="M1720" s="11" t="s">
        <v>21</v>
      </c>
    </row>
    <row r="1721">
      <c r="A1721" s="6" t="s">
        <v>7337</v>
      </c>
      <c r="B1721" s="6" t="s">
        <v>7464</v>
      </c>
      <c r="C1721" s="6" t="s">
        <v>7465</v>
      </c>
      <c r="D1721" s="7" t="s">
        <v>7466</v>
      </c>
      <c r="E1721" s="8" t="s">
        <v>7467</v>
      </c>
      <c r="F1721" s="9" t="s">
        <v>7468</v>
      </c>
      <c r="G1721" s="10">
        <v>45927.0</v>
      </c>
      <c r="H1721" s="11" t="s">
        <v>19</v>
      </c>
      <c r="I1721" s="11" t="s">
        <v>19</v>
      </c>
      <c r="J1721" s="11" t="s">
        <v>19</v>
      </c>
      <c r="K1721" s="11" t="s">
        <v>20</v>
      </c>
      <c r="L1721" s="11" t="s">
        <v>20</v>
      </c>
      <c r="M1721" s="11" t="s">
        <v>21</v>
      </c>
    </row>
    <row r="1722">
      <c r="A1722" s="6" t="s">
        <v>7337</v>
      </c>
      <c r="B1722" s="6" t="s">
        <v>2186</v>
      </c>
      <c r="C1722" s="6" t="s">
        <v>7469</v>
      </c>
      <c r="D1722" s="9" t="s">
        <v>26</v>
      </c>
      <c r="E1722" s="6" t="s">
        <v>26</v>
      </c>
      <c r="F1722" s="9" t="s">
        <v>26</v>
      </c>
      <c r="G1722" s="12" t="s">
        <v>80</v>
      </c>
      <c r="H1722" s="13"/>
      <c r="I1722" s="13"/>
      <c r="J1722" s="13"/>
      <c r="K1722" s="13"/>
      <c r="L1722" s="13"/>
      <c r="M1722" s="11" t="s">
        <v>231</v>
      </c>
    </row>
    <row r="1723">
      <c r="A1723" s="6" t="s">
        <v>7337</v>
      </c>
      <c r="B1723" s="6" t="s">
        <v>7470</v>
      </c>
      <c r="C1723" s="6" t="s">
        <v>7471</v>
      </c>
      <c r="D1723" s="7" t="s">
        <v>7472</v>
      </c>
      <c r="E1723" s="8" t="s">
        <v>7473</v>
      </c>
      <c r="F1723" s="9" t="s">
        <v>7474</v>
      </c>
      <c r="G1723" s="10">
        <v>45927.0</v>
      </c>
      <c r="H1723" s="11" t="s">
        <v>19</v>
      </c>
      <c r="I1723" s="11" t="s">
        <v>19</v>
      </c>
      <c r="J1723" s="11" t="s">
        <v>19</v>
      </c>
      <c r="K1723" s="11" t="s">
        <v>20</v>
      </c>
      <c r="L1723" s="11" t="s">
        <v>20</v>
      </c>
      <c r="M1723" s="11" t="s">
        <v>21</v>
      </c>
    </row>
    <row r="1724">
      <c r="A1724" s="6" t="s">
        <v>7475</v>
      </c>
      <c r="B1724" s="6" t="s">
        <v>1926</v>
      </c>
      <c r="C1724" s="6" t="s">
        <v>7476</v>
      </c>
      <c r="D1724" s="7" t="s">
        <v>7477</v>
      </c>
      <c r="E1724" s="8" t="s">
        <v>7478</v>
      </c>
      <c r="F1724" s="9" t="s">
        <v>7479</v>
      </c>
      <c r="G1724" s="10">
        <v>45927.0</v>
      </c>
      <c r="H1724" s="11" t="s">
        <v>19</v>
      </c>
      <c r="I1724" s="11" t="s">
        <v>19</v>
      </c>
      <c r="J1724" s="11" t="s">
        <v>20</v>
      </c>
      <c r="K1724" s="11" t="s">
        <v>20</v>
      </c>
      <c r="L1724" s="11" t="s">
        <v>20</v>
      </c>
      <c r="M1724" s="11" t="s">
        <v>21</v>
      </c>
    </row>
    <row r="1725">
      <c r="A1725" s="6" t="s">
        <v>7475</v>
      </c>
      <c r="B1725" s="6" t="s">
        <v>290</v>
      </c>
      <c r="C1725" s="6" t="s">
        <v>7480</v>
      </c>
      <c r="D1725" s="7" t="s">
        <v>7481</v>
      </c>
      <c r="E1725" s="8" t="s">
        <v>7482</v>
      </c>
      <c r="F1725" s="9" t="s">
        <v>7483</v>
      </c>
      <c r="G1725" s="10">
        <v>45927.0</v>
      </c>
      <c r="H1725" s="11" t="s">
        <v>19</v>
      </c>
      <c r="I1725" s="11" t="s">
        <v>19</v>
      </c>
      <c r="J1725" s="11" t="s">
        <v>20</v>
      </c>
      <c r="K1725" s="11" t="s">
        <v>20</v>
      </c>
      <c r="L1725" s="11" t="s">
        <v>20</v>
      </c>
      <c r="M1725" s="11" t="s">
        <v>21</v>
      </c>
    </row>
    <row r="1726">
      <c r="A1726" s="6" t="s">
        <v>7475</v>
      </c>
      <c r="B1726" s="6" t="s">
        <v>1390</v>
      </c>
      <c r="C1726" s="6" t="s">
        <v>7484</v>
      </c>
      <c r="D1726" s="7" t="s">
        <v>7485</v>
      </c>
      <c r="E1726" s="8" t="s">
        <v>7486</v>
      </c>
      <c r="F1726" s="9" t="s">
        <v>7487</v>
      </c>
      <c r="G1726" s="10">
        <v>45927.0</v>
      </c>
      <c r="H1726" s="11" t="s">
        <v>19</v>
      </c>
      <c r="I1726" s="11" t="s">
        <v>19</v>
      </c>
      <c r="J1726" s="11" t="s">
        <v>20</v>
      </c>
      <c r="K1726" s="11" t="s">
        <v>20</v>
      </c>
      <c r="L1726" s="11" t="s">
        <v>20</v>
      </c>
      <c r="M1726" s="11" t="s">
        <v>21</v>
      </c>
    </row>
    <row r="1727">
      <c r="A1727" s="6" t="s">
        <v>7475</v>
      </c>
      <c r="B1727" s="6" t="s">
        <v>51</v>
      </c>
      <c r="C1727" s="6" t="s">
        <v>7488</v>
      </c>
      <c r="D1727" s="7" t="s">
        <v>7489</v>
      </c>
      <c r="E1727" s="8" t="s">
        <v>7490</v>
      </c>
      <c r="F1727" s="9" t="s">
        <v>7491</v>
      </c>
      <c r="G1727" s="10">
        <v>45927.0</v>
      </c>
      <c r="H1727" s="11" t="s">
        <v>19</v>
      </c>
      <c r="I1727" s="11" t="s">
        <v>19</v>
      </c>
      <c r="J1727" s="11" t="s">
        <v>19</v>
      </c>
      <c r="K1727" s="11" t="s">
        <v>20</v>
      </c>
      <c r="L1727" s="11" t="s">
        <v>20</v>
      </c>
      <c r="M1727" s="11" t="s">
        <v>21</v>
      </c>
    </row>
    <row r="1728">
      <c r="A1728" s="6" t="s">
        <v>7475</v>
      </c>
      <c r="B1728" s="6" t="s">
        <v>51</v>
      </c>
      <c r="C1728" s="6" t="s">
        <v>7492</v>
      </c>
      <c r="D1728" s="7" t="s">
        <v>7493</v>
      </c>
      <c r="E1728" s="8" t="s">
        <v>7494</v>
      </c>
      <c r="F1728" s="9" t="s">
        <v>7495</v>
      </c>
      <c r="G1728" s="10">
        <v>45927.0</v>
      </c>
      <c r="H1728" s="11" t="s">
        <v>19</v>
      </c>
      <c r="I1728" s="11" t="s">
        <v>19</v>
      </c>
      <c r="J1728" s="11" t="s">
        <v>19</v>
      </c>
      <c r="K1728" s="11" t="s">
        <v>20</v>
      </c>
      <c r="L1728" s="11" t="s">
        <v>20</v>
      </c>
      <c r="M1728" s="11" t="s">
        <v>21</v>
      </c>
    </row>
    <row r="1729">
      <c r="A1729" s="6" t="s">
        <v>7475</v>
      </c>
      <c r="B1729" s="6" t="s">
        <v>7496</v>
      </c>
      <c r="C1729" s="6" t="s">
        <v>7497</v>
      </c>
      <c r="D1729" s="7" t="s">
        <v>7498</v>
      </c>
      <c r="E1729" s="8" t="s">
        <v>7499</v>
      </c>
      <c r="F1729" s="9" t="s">
        <v>7500</v>
      </c>
      <c r="G1729" s="10">
        <v>45927.0</v>
      </c>
      <c r="H1729" s="11" t="s">
        <v>19</v>
      </c>
      <c r="I1729" s="11" t="s">
        <v>19</v>
      </c>
      <c r="J1729" s="11" t="s">
        <v>19</v>
      </c>
      <c r="K1729" s="11" t="s">
        <v>20</v>
      </c>
      <c r="L1729" s="11" t="s">
        <v>20</v>
      </c>
      <c r="M1729" s="11" t="s">
        <v>21</v>
      </c>
    </row>
    <row r="1730">
      <c r="A1730" s="6" t="s">
        <v>7475</v>
      </c>
      <c r="B1730" s="6" t="s">
        <v>7501</v>
      </c>
      <c r="C1730" s="6" t="s">
        <v>7502</v>
      </c>
      <c r="D1730" s="7" t="s">
        <v>7503</v>
      </c>
      <c r="E1730" s="8" t="s">
        <v>7504</v>
      </c>
      <c r="F1730" s="9" t="s">
        <v>7505</v>
      </c>
      <c r="G1730" s="10">
        <v>45927.0</v>
      </c>
      <c r="H1730" s="11" t="s">
        <v>20</v>
      </c>
      <c r="I1730" s="11" t="s">
        <v>20</v>
      </c>
      <c r="J1730" s="11" t="s">
        <v>19</v>
      </c>
      <c r="M1730" s="11" t="s">
        <v>21</v>
      </c>
    </row>
    <row r="1731">
      <c r="A1731" s="6" t="s">
        <v>7475</v>
      </c>
      <c r="B1731" s="6" t="s">
        <v>429</v>
      </c>
      <c r="C1731" s="6" t="s">
        <v>7506</v>
      </c>
      <c r="D1731" s="7" t="s">
        <v>7507</v>
      </c>
      <c r="E1731" s="8" t="s">
        <v>7508</v>
      </c>
      <c r="F1731" s="9" t="s">
        <v>7509</v>
      </c>
      <c r="G1731" s="10">
        <v>45927.0</v>
      </c>
      <c r="H1731" s="11" t="s">
        <v>20</v>
      </c>
      <c r="I1731" s="11" t="s">
        <v>20</v>
      </c>
      <c r="J1731" s="11" t="s">
        <v>19</v>
      </c>
      <c r="M1731" s="11" t="s">
        <v>21</v>
      </c>
    </row>
    <row r="1732">
      <c r="A1732" s="6" t="s">
        <v>7475</v>
      </c>
      <c r="B1732" s="6" t="s">
        <v>7510</v>
      </c>
      <c r="C1732" s="11" t="s">
        <v>7511</v>
      </c>
      <c r="D1732" s="7" t="s">
        <v>7512</v>
      </c>
      <c r="E1732" s="8" t="s">
        <v>7513</v>
      </c>
      <c r="F1732" s="9" t="s">
        <v>7514</v>
      </c>
      <c r="G1732" s="12" t="s">
        <v>80</v>
      </c>
      <c r="H1732" s="13"/>
      <c r="I1732" s="13"/>
      <c r="J1732" s="13"/>
      <c r="K1732" s="13"/>
      <c r="L1732" s="13"/>
      <c r="M1732" s="11" t="s">
        <v>81</v>
      </c>
    </row>
    <row r="1733">
      <c r="A1733" s="6" t="s">
        <v>7475</v>
      </c>
      <c r="B1733" s="6" t="s">
        <v>7515</v>
      </c>
      <c r="C1733" s="6" t="s">
        <v>7516</v>
      </c>
      <c r="D1733" s="7" t="s">
        <v>7517</v>
      </c>
      <c r="E1733" s="8" t="s">
        <v>7518</v>
      </c>
      <c r="F1733" s="9" t="s">
        <v>7519</v>
      </c>
      <c r="G1733" s="10">
        <v>45927.0</v>
      </c>
      <c r="H1733" s="11" t="s">
        <v>19</v>
      </c>
      <c r="I1733" s="11" t="s">
        <v>19</v>
      </c>
      <c r="J1733" s="11" t="s">
        <v>19</v>
      </c>
      <c r="K1733" s="11" t="s">
        <v>20</v>
      </c>
      <c r="L1733" s="11" t="s">
        <v>20</v>
      </c>
      <c r="M1733" s="11" t="s">
        <v>21</v>
      </c>
    </row>
    <row r="1734">
      <c r="A1734" s="6" t="s">
        <v>7475</v>
      </c>
      <c r="B1734" s="6" t="s">
        <v>7520</v>
      </c>
      <c r="C1734" s="6" t="s">
        <v>7521</v>
      </c>
      <c r="D1734" s="7" t="s">
        <v>7522</v>
      </c>
      <c r="E1734" s="8" t="s">
        <v>7523</v>
      </c>
      <c r="F1734" s="9" t="s">
        <v>7524</v>
      </c>
      <c r="G1734" s="10">
        <v>45927.0</v>
      </c>
      <c r="H1734" s="11" t="s">
        <v>19</v>
      </c>
      <c r="I1734" s="11" t="s">
        <v>20</v>
      </c>
      <c r="J1734" s="11" t="s">
        <v>19</v>
      </c>
      <c r="K1734" s="11" t="s">
        <v>20</v>
      </c>
      <c r="M1734" s="11" t="s">
        <v>21</v>
      </c>
    </row>
    <row r="1735">
      <c r="A1735" s="6" t="s">
        <v>7475</v>
      </c>
      <c r="B1735" s="6" t="s">
        <v>170</v>
      </c>
      <c r="C1735" s="6" t="s">
        <v>7525</v>
      </c>
      <c r="D1735" s="7" t="s">
        <v>7526</v>
      </c>
      <c r="E1735" s="8" t="s">
        <v>7527</v>
      </c>
      <c r="F1735" s="9" t="s">
        <v>7528</v>
      </c>
      <c r="G1735" s="10">
        <v>45927.0</v>
      </c>
      <c r="H1735" s="11" t="s">
        <v>20</v>
      </c>
      <c r="I1735" s="11" t="s">
        <v>20</v>
      </c>
      <c r="J1735" s="11" t="s">
        <v>20</v>
      </c>
      <c r="M1735" s="11" t="s">
        <v>21</v>
      </c>
    </row>
    <row r="1736">
      <c r="A1736" s="6" t="s">
        <v>7529</v>
      </c>
      <c r="B1736" s="6" t="s">
        <v>1926</v>
      </c>
      <c r="C1736" s="6" t="s">
        <v>7530</v>
      </c>
      <c r="D1736" s="7" t="s">
        <v>7531</v>
      </c>
      <c r="E1736" s="8" t="s">
        <v>7532</v>
      </c>
      <c r="F1736" s="9" t="s">
        <v>7533</v>
      </c>
      <c r="G1736" s="12" t="s">
        <v>80</v>
      </c>
      <c r="H1736" s="13"/>
      <c r="I1736" s="13"/>
      <c r="J1736" s="13"/>
      <c r="K1736" s="13"/>
      <c r="L1736" s="13"/>
      <c r="M1736" s="11" t="s">
        <v>7052</v>
      </c>
    </row>
    <row r="1737">
      <c r="A1737" s="6" t="s">
        <v>7529</v>
      </c>
      <c r="B1737" s="6" t="s">
        <v>7534</v>
      </c>
      <c r="C1737" s="6" t="s">
        <v>7535</v>
      </c>
      <c r="D1737" s="7" t="s">
        <v>7536</v>
      </c>
      <c r="E1737" s="8" t="s">
        <v>7537</v>
      </c>
      <c r="F1737" s="9" t="s">
        <v>7538</v>
      </c>
      <c r="G1737" s="10">
        <v>45927.0</v>
      </c>
      <c r="H1737" s="11" t="s">
        <v>19</v>
      </c>
      <c r="I1737" s="11" t="s">
        <v>20</v>
      </c>
      <c r="J1737" s="11" t="s">
        <v>19</v>
      </c>
      <c r="K1737" s="11" t="s">
        <v>20</v>
      </c>
      <c r="M1737" s="11" t="s">
        <v>21</v>
      </c>
    </row>
    <row r="1738">
      <c r="A1738" s="6" t="s">
        <v>7529</v>
      </c>
      <c r="B1738" s="6" t="s">
        <v>899</v>
      </c>
      <c r="C1738" s="6" t="s">
        <v>7539</v>
      </c>
      <c r="D1738" s="7" t="s">
        <v>7540</v>
      </c>
      <c r="E1738" s="8" t="s">
        <v>7541</v>
      </c>
      <c r="F1738" s="9" t="s">
        <v>7542</v>
      </c>
      <c r="G1738" s="10">
        <v>45927.0</v>
      </c>
      <c r="H1738" s="11" t="s">
        <v>19</v>
      </c>
      <c r="I1738" s="11" t="s">
        <v>19</v>
      </c>
      <c r="J1738" s="11" t="s">
        <v>20</v>
      </c>
      <c r="K1738" s="11" t="s">
        <v>20</v>
      </c>
      <c r="L1738" s="11" t="s">
        <v>20</v>
      </c>
      <c r="M1738" s="11" t="s">
        <v>21</v>
      </c>
    </row>
    <row r="1739">
      <c r="A1739" s="6" t="s">
        <v>7529</v>
      </c>
      <c r="B1739" s="6" t="s">
        <v>7543</v>
      </c>
      <c r="C1739" s="6" t="s">
        <v>7544</v>
      </c>
      <c r="D1739" s="9" t="s">
        <v>26</v>
      </c>
      <c r="E1739" s="6" t="s">
        <v>26</v>
      </c>
      <c r="F1739" s="9" t="s">
        <v>26</v>
      </c>
      <c r="G1739" s="12" t="s">
        <v>80</v>
      </c>
      <c r="H1739" s="13"/>
      <c r="I1739" s="13"/>
      <c r="J1739" s="13"/>
      <c r="K1739" s="13"/>
      <c r="L1739" s="13"/>
      <c r="M1739" s="11" t="s">
        <v>231</v>
      </c>
    </row>
    <row r="1740">
      <c r="A1740" s="6" t="s">
        <v>7529</v>
      </c>
      <c r="B1740" s="6" t="s">
        <v>7545</v>
      </c>
      <c r="C1740" s="6" t="s">
        <v>7546</v>
      </c>
      <c r="D1740" s="7" t="s">
        <v>7547</v>
      </c>
      <c r="E1740" s="8" t="s">
        <v>7548</v>
      </c>
      <c r="F1740" s="9" t="s">
        <v>26</v>
      </c>
      <c r="G1740" s="10">
        <v>45927.0</v>
      </c>
      <c r="H1740" s="11" t="s">
        <v>19</v>
      </c>
      <c r="I1740" s="11" t="s">
        <v>19</v>
      </c>
      <c r="J1740" s="11" t="s">
        <v>20</v>
      </c>
      <c r="K1740" s="11" t="s">
        <v>20</v>
      </c>
      <c r="L1740" s="11" t="s">
        <v>20</v>
      </c>
      <c r="M1740" s="11" t="s">
        <v>21</v>
      </c>
    </row>
    <row r="1741">
      <c r="A1741" s="6" t="s">
        <v>7529</v>
      </c>
      <c r="B1741" s="6" t="s">
        <v>123</v>
      </c>
      <c r="C1741" s="6" t="s">
        <v>7549</v>
      </c>
      <c r="D1741" s="7" t="s">
        <v>7550</v>
      </c>
      <c r="E1741" s="8" t="s">
        <v>7551</v>
      </c>
      <c r="F1741" s="9" t="s">
        <v>7552</v>
      </c>
      <c r="G1741" s="10">
        <v>45927.0</v>
      </c>
      <c r="H1741" s="11" t="s">
        <v>20</v>
      </c>
      <c r="I1741" s="11" t="s">
        <v>20</v>
      </c>
      <c r="J1741" s="11" t="s">
        <v>19</v>
      </c>
      <c r="M1741" s="11" t="s">
        <v>21</v>
      </c>
    </row>
    <row r="1742">
      <c r="A1742" s="6" t="s">
        <v>7529</v>
      </c>
      <c r="B1742" s="6" t="s">
        <v>123</v>
      </c>
      <c r="C1742" s="6" t="s">
        <v>7553</v>
      </c>
      <c r="D1742" s="7" t="s">
        <v>7554</v>
      </c>
      <c r="E1742" s="8" t="s">
        <v>7555</v>
      </c>
      <c r="F1742" s="9" t="s">
        <v>7556</v>
      </c>
      <c r="G1742" s="10">
        <v>45927.0</v>
      </c>
      <c r="H1742" s="11" t="s">
        <v>19</v>
      </c>
      <c r="I1742" s="11" t="s">
        <v>20</v>
      </c>
      <c r="J1742" s="11" t="s">
        <v>19</v>
      </c>
      <c r="K1742" s="11" t="s">
        <v>19</v>
      </c>
      <c r="L1742" s="11" t="s">
        <v>20</v>
      </c>
      <c r="M1742" s="11" t="s">
        <v>21</v>
      </c>
    </row>
    <row r="1743">
      <c r="A1743" s="6" t="s">
        <v>7529</v>
      </c>
      <c r="B1743" s="6" t="s">
        <v>7557</v>
      </c>
      <c r="C1743" s="6" t="s">
        <v>7558</v>
      </c>
      <c r="D1743" s="7" t="s">
        <v>7559</v>
      </c>
      <c r="E1743" s="8" t="s">
        <v>7560</v>
      </c>
      <c r="F1743" s="9" t="s">
        <v>7561</v>
      </c>
      <c r="G1743" s="10">
        <v>45927.0</v>
      </c>
      <c r="H1743" s="11" t="s">
        <v>20</v>
      </c>
      <c r="I1743" s="11" t="s">
        <v>20</v>
      </c>
      <c r="J1743" s="11" t="s">
        <v>20</v>
      </c>
      <c r="M1743" s="11" t="s">
        <v>21</v>
      </c>
    </row>
    <row r="1744">
      <c r="A1744" s="6" t="s">
        <v>7529</v>
      </c>
      <c r="B1744" s="6" t="s">
        <v>7562</v>
      </c>
      <c r="C1744" s="6" t="s">
        <v>7563</v>
      </c>
      <c r="D1744" s="7" t="s">
        <v>7564</v>
      </c>
      <c r="E1744" s="8" t="s">
        <v>7565</v>
      </c>
      <c r="F1744" s="9" t="s">
        <v>7566</v>
      </c>
      <c r="G1744" s="10">
        <v>45927.0</v>
      </c>
      <c r="H1744" s="11" t="s">
        <v>20</v>
      </c>
      <c r="I1744" s="11" t="s">
        <v>20</v>
      </c>
      <c r="J1744" s="11" t="s">
        <v>20</v>
      </c>
      <c r="M1744" s="11" t="s">
        <v>21</v>
      </c>
    </row>
    <row r="1745">
      <c r="A1745" s="6" t="s">
        <v>7529</v>
      </c>
      <c r="B1745" s="6" t="s">
        <v>7567</v>
      </c>
      <c r="C1745" s="6" t="s">
        <v>7568</v>
      </c>
      <c r="D1745" s="7" t="s">
        <v>7569</v>
      </c>
      <c r="E1745" s="8" t="s">
        <v>7570</v>
      </c>
      <c r="F1745" s="9" t="s">
        <v>7571</v>
      </c>
      <c r="G1745" s="10">
        <v>45927.0</v>
      </c>
      <c r="H1745" s="11" t="s">
        <v>20</v>
      </c>
      <c r="I1745" s="11" t="s">
        <v>20</v>
      </c>
      <c r="J1745" s="11" t="s">
        <v>19</v>
      </c>
      <c r="M1745" s="11" t="s">
        <v>21</v>
      </c>
    </row>
    <row r="1746">
      <c r="A1746" s="6" t="s">
        <v>7529</v>
      </c>
      <c r="B1746" s="6" t="s">
        <v>7572</v>
      </c>
      <c r="C1746" s="6" t="s">
        <v>7573</v>
      </c>
      <c r="D1746" s="7" t="s">
        <v>7574</v>
      </c>
      <c r="E1746" s="8" t="s">
        <v>7575</v>
      </c>
      <c r="F1746" s="9" t="s">
        <v>7576</v>
      </c>
      <c r="G1746" s="10">
        <v>45927.0</v>
      </c>
      <c r="H1746" s="11" t="s">
        <v>19</v>
      </c>
      <c r="I1746" s="11" t="s">
        <v>19</v>
      </c>
      <c r="J1746" s="11" t="s">
        <v>19</v>
      </c>
      <c r="K1746" s="11" t="s">
        <v>20</v>
      </c>
      <c r="L1746" s="11" t="s">
        <v>19</v>
      </c>
      <c r="M1746" s="11" t="s">
        <v>21</v>
      </c>
    </row>
    <row r="1747">
      <c r="A1747" s="6" t="s">
        <v>7529</v>
      </c>
      <c r="B1747" s="6" t="s">
        <v>7577</v>
      </c>
      <c r="C1747" s="6" t="s">
        <v>7578</v>
      </c>
      <c r="D1747" s="7" t="s">
        <v>7579</v>
      </c>
      <c r="E1747" s="8" t="s">
        <v>7580</v>
      </c>
      <c r="F1747" s="9" t="s">
        <v>7581</v>
      </c>
      <c r="G1747" s="10">
        <v>45927.0</v>
      </c>
      <c r="H1747" s="11" t="s">
        <v>19</v>
      </c>
      <c r="I1747" s="11" t="s">
        <v>19</v>
      </c>
      <c r="J1747" s="11" t="s">
        <v>19</v>
      </c>
      <c r="K1747" s="11" t="s">
        <v>20</v>
      </c>
      <c r="L1747" s="11" t="s">
        <v>20</v>
      </c>
      <c r="M1747" s="11" t="s">
        <v>21</v>
      </c>
    </row>
    <row r="1748">
      <c r="A1748" s="6" t="s">
        <v>7529</v>
      </c>
      <c r="B1748" s="6" t="s">
        <v>7582</v>
      </c>
      <c r="C1748" s="6" t="s">
        <v>7583</v>
      </c>
      <c r="D1748" s="9" t="s">
        <v>26</v>
      </c>
      <c r="E1748" s="8" t="s">
        <v>7584</v>
      </c>
      <c r="F1748" s="9" t="s">
        <v>7585</v>
      </c>
      <c r="G1748" s="12" t="s">
        <v>80</v>
      </c>
      <c r="H1748" s="13"/>
      <c r="I1748" s="13"/>
      <c r="J1748" s="13"/>
      <c r="K1748" s="13"/>
      <c r="L1748" s="13"/>
      <c r="M1748" s="11" t="s">
        <v>231</v>
      </c>
    </row>
    <row r="1749">
      <c r="A1749" s="6" t="s">
        <v>7529</v>
      </c>
      <c r="B1749" s="6" t="s">
        <v>1629</v>
      </c>
      <c r="C1749" s="6" t="s">
        <v>7586</v>
      </c>
      <c r="D1749" s="7" t="s">
        <v>7587</v>
      </c>
      <c r="E1749" s="8" t="s">
        <v>7588</v>
      </c>
      <c r="F1749" s="9" t="s">
        <v>26</v>
      </c>
      <c r="G1749" s="10">
        <v>45927.0</v>
      </c>
      <c r="H1749" s="11" t="s">
        <v>19</v>
      </c>
      <c r="I1749" s="11" t="s">
        <v>19</v>
      </c>
      <c r="J1749" s="11" t="s">
        <v>19</v>
      </c>
      <c r="K1749" s="11" t="s">
        <v>20</v>
      </c>
      <c r="L1749" s="11" t="s">
        <v>20</v>
      </c>
      <c r="M1749" s="11" t="s">
        <v>21</v>
      </c>
    </row>
    <row r="1750">
      <c r="A1750" s="6" t="s">
        <v>7529</v>
      </c>
      <c r="B1750" s="6" t="s">
        <v>7589</v>
      </c>
      <c r="C1750" s="6" t="s">
        <v>7590</v>
      </c>
      <c r="D1750" s="9" t="s">
        <v>26</v>
      </c>
      <c r="E1750" s="8" t="s">
        <v>7591</v>
      </c>
      <c r="F1750" s="9" t="s">
        <v>7592</v>
      </c>
      <c r="G1750" s="12" t="s">
        <v>80</v>
      </c>
      <c r="H1750" s="13"/>
      <c r="I1750" s="13"/>
      <c r="J1750" s="13"/>
      <c r="K1750" s="13"/>
      <c r="L1750" s="13"/>
      <c r="M1750" s="11" t="s">
        <v>231</v>
      </c>
    </row>
    <row r="1751">
      <c r="A1751" s="6" t="s">
        <v>7529</v>
      </c>
      <c r="B1751" s="6" t="s">
        <v>7593</v>
      </c>
      <c r="C1751" s="6" t="s">
        <v>7594</v>
      </c>
      <c r="D1751" s="7" t="s">
        <v>7595</v>
      </c>
      <c r="E1751" s="8" t="s">
        <v>7596</v>
      </c>
      <c r="F1751" s="9" t="s">
        <v>7597</v>
      </c>
      <c r="G1751" s="10">
        <v>45927.0</v>
      </c>
      <c r="H1751" s="11" t="s">
        <v>19</v>
      </c>
      <c r="I1751" s="11" t="s">
        <v>19</v>
      </c>
      <c r="J1751" s="11" t="s">
        <v>20</v>
      </c>
      <c r="K1751" s="11" t="s">
        <v>20</v>
      </c>
      <c r="L1751" s="11" t="s">
        <v>20</v>
      </c>
      <c r="M1751" s="11" t="s">
        <v>21</v>
      </c>
    </row>
    <row r="1752">
      <c r="A1752" s="6" t="s">
        <v>7529</v>
      </c>
      <c r="B1752" s="6" t="s">
        <v>7598</v>
      </c>
      <c r="C1752" s="6" t="s">
        <v>7599</v>
      </c>
      <c r="D1752" s="7" t="s">
        <v>7600</v>
      </c>
      <c r="E1752" s="8" t="s">
        <v>7601</v>
      </c>
      <c r="F1752" s="9" t="s">
        <v>7602</v>
      </c>
      <c r="G1752" s="12" t="s">
        <v>80</v>
      </c>
      <c r="H1752" s="13"/>
      <c r="I1752" s="13"/>
      <c r="J1752" s="13"/>
      <c r="K1752" s="13"/>
      <c r="L1752" s="13"/>
      <c r="M1752" s="11" t="s">
        <v>7052</v>
      </c>
    </row>
    <row r="1753">
      <c r="A1753" s="6" t="s">
        <v>7529</v>
      </c>
      <c r="B1753" s="6" t="s">
        <v>7603</v>
      </c>
      <c r="C1753" s="6" t="s">
        <v>7604</v>
      </c>
      <c r="D1753" s="7" t="s">
        <v>7605</v>
      </c>
      <c r="E1753" s="8" t="s">
        <v>7606</v>
      </c>
      <c r="F1753" s="9" t="s">
        <v>7607</v>
      </c>
      <c r="G1753" s="10">
        <v>45927.0</v>
      </c>
      <c r="H1753" s="11" t="s">
        <v>19</v>
      </c>
      <c r="I1753" s="11" t="s">
        <v>19</v>
      </c>
      <c r="J1753" s="11" t="s">
        <v>19</v>
      </c>
      <c r="K1753" s="11" t="s">
        <v>19</v>
      </c>
      <c r="L1753" s="11" t="s">
        <v>19</v>
      </c>
      <c r="M1753" s="11" t="s">
        <v>21</v>
      </c>
    </row>
    <row r="1754">
      <c r="A1754" s="6" t="s">
        <v>7529</v>
      </c>
      <c r="B1754" s="6" t="s">
        <v>734</v>
      </c>
      <c r="C1754" s="6" t="s">
        <v>7608</v>
      </c>
      <c r="D1754" s="7" t="s">
        <v>7609</v>
      </c>
      <c r="E1754" s="8" t="s">
        <v>7610</v>
      </c>
      <c r="F1754" s="9" t="s">
        <v>26</v>
      </c>
      <c r="G1754" s="10">
        <v>45927.0</v>
      </c>
      <c r="H1754" s="11" t="s">
        <v>20</v>
      </c>
      <c r="I1754" s="11" t="s">
        <v>20</v>
      </c>
      <c r="J1754" s="11" t="s">
        <v>20</v>
      </c>
      <c r="M1754" s="11" t="s">
        <v>21</v>
      </c>
    </row>
    <row r="1755">
      <c r="A1755" s="6" t="s">
        <v>7529</v>
      </c>
      <c r="B1755" s="6" t="s">
        <v>32</v>
      </c>
      <c r="C1755" s="6" t="s">
        <v>7611</v>
      </c>
      <c r="D1755" s="7" t="s">
        <v>7612</v>
      </c>
      <c r="E1755" s="8" t="s">
        <v>7613</v>
      </c>
      <c r="F1755" s="9" t="s">
        <v>7614</v>
      </c>
      <c r="G1755" s="10">
        <v>45927.0</v>
      </c>
      <c r="H1755" s="11" t="s">
        <v>19</v>
      </c>
      <c r="I1755" s="11" t="s">
        <v>20</v>
      </c>
      <c r="J1755" s="11" t="s">
        <v>20</v>
      </c>
      <c r="K1755" s="11" t="s">
        <v>20</v>
      </c>
      <c r="M1755" s="11" t="s">
        <v>21</v>
      </c>
    </row>
    <row r="1756">
      <c r="A1756" s="6" t="s">
        <v>7529</v>
      </c>
      <c r="B1756" s="6" t="s">
        <v>7615</v>
      </c>
      <c r="C1756" s="6" t="s">
        <v>7616</v>
      </c>
      <c r="D1756" s="7" t="s">
        <v>7617</v>
      </c>
      <c r="E1756" s="8" t="s">
        <v>7618</v>
      </c>
      <c r="F1756" s="9" t="s">
        <v>7619</v>
      </c>
      <c r="G1756" s="12" t="s">
        <v>80</v>
      </c>
      <c r="H1756" s="13"/>
      <c r="I1756" s="13"/>
      <c r="J1756" s="13"/>
      <c r="K1756" s="13"/>
      <c r="L1756" s="13"/>
      <c r="M1756" s="11" t="s">
        <v>81</v>
      </c>
    </row>
    <row r="1757">
      <c r="A1757" s="6" t="s">
        <v>7529</v>
      </c>
      <c r="B1757" s="6" t="s">
        <v>2394</v>
      </c>
      <c r="C1757" s="6" t="s">
        <v>7620</v>
      </c>
      <c r="D1757" s="7" t="s">
        <v>7621</v>
      </c>
      <c r="E1757" s="8" t="s">
        <v>7622</v>
      </c>
      <c r="F1757" s="9" t="s">
        <v>7623</v>
      </c>
      <c r="G1757" s="10">
        <v>45927.0</v>
      </c>
      <c r="H1757" s="11" t="s">
        <v>19</v>
      </c>
      <c r="I1757" s="11" t="s">
        <v>20</v>
      </c>
      <c r="J1757" s="11" t="s">
        <v>19</v>
      </c>
      <c r="K1757" s="11" t="s">
        <v>20</v>
      </c>
      <c r="M1757" s="11" t="s">
        <v>21</v>
      </c>
    </row>
    <row r="1758">
      <c r="A1758" s="6" t="s">
        <v>7529</v>
      </c>
      <c r="B1758" s="6" t="s">
        <v>7624</v>
      </c>
      <c r="C1758" s="6" t="s">
        <v>7625</v>
      </c>
      <c r="D1758" s="7" t="s">
        <v>7626</v>
      </c>
      <c r="E1758" s="8" t="s">
        <v>7627</v>
      </c>
      <c r="F1758" s="9" t="s">
        <v>7628</v>
      </c>
      <c r="G1758" s="10">
        <v>45927.0</v>
      </c>
      <c r="H1758" s="11" t="s">
        <v>19</v>
      </c>
      <c r="I1758" s="11" t="s">
        <v>20</v>
      </c>
      <c r="J1758" s="11" t="s">
        <v>20</v>
      </c>
      <c r="M1758" s="11" t="s">
        <v>21</v>
      </c>
    </row>
    <row r="1759">
      <c r="A1759" s="6" t="s">
        <v>7529</v>
      </c>
      <c r="B1759" s="6" t="s">
        <v>7629</v>
      </c>
      <c r="C1759" s="6" t="s">
        <v>7630</v>
      </c>
      <c r="D1759" s="7" t="s">
        <v>7631</v>
      </c>
      <c r="E1759" s="8" t="s">
        <v>7632</v>
      </c>
      <c r="F1759" s="9" t="s">
        <v>7633</v>
      </c>
      <c r="G1759" s="10">
        <v>45927.0</v>
      </c>
      <c r="H1759" s="11" t="s">
        <v>19</v>
      </c>
      <c r="I1759" s="11" t="s">
        <v>19</v>
      </c>
      <c r="J1759" s="11" t="s">
        <v>19</v>
      </c>
      <c r="K1759" s="11" t="s">
        <v>20</v>
      </c>
      <c r="L1759" s="11" t="s">
        <v>20</v>
      </c>
      <c r="M1759" s="11" t="s">
        <v>21</v>
      </c>
    </row>
    <row r="1760">
      <c r="A1760" s="6" t="s">
        <v>7529</v>
      </c>
      <c r="B1760" s="6" t="s">
        <v>7634</v>
      </c>
      <c r="C1760" s="6" t="s">
        <v>7635</v>
      </c>
      <c r="D1760" s="7" t="s">
        <v>7636</v>
      </c>
      <c r="E1760" s="8" t="s">
        <v>7637</v>
      </c>
      <c r="F1760" s="9" t="s">
        <v>7638</v>
      </c>
      <c r="G1760" s="10">
        <v>45927.0</v>
      </c>
      <c r="H1760" s="11" t="s">
        <v>20</v>
      </c>
      <c r="I1760" s="11" t="s">
        <v>20</v>
      </c>
      <c r="J1760" s="11" t="s">
        <v>20</v>
      </c>
      <c r="M1760" s="11" t="s">
        <v>21</v>
      </c>
    </row>
    <row r="1761">
      <c r="A1761" s="6" t="s">
        <v>7529</v>
      </c>
      <c r="B1761" s="6" t="s">
        <v>7639</v>
      </c>
      <c r="C1761" s="6" t="s">
        <v>7640</v>
      </c>
      <c r="D1761" s="7" t="s">
        <v>7641</v>
      </c>
      <c r="E1761" s="8" t="s">
        <v>7642</v>
      </c>
      <c r="F1761" s="9" t="s">
        <v>7643</v>
      </c>
      <c r="G1761" s="10">
        <v>45927.0</v>
      </c>
      <c r="H1761" s="11" t="s">
        <v>19</v>
      </c>
      <c r="I1761" s="11" t="s">
        <v>20</v>
      </c>
      <c r="J1761" s="11" t="s">
        <v>20</v>
      </c>
      <c r="K1761" s="11" t="s">
        <v>20</v>
      </c>
      <c r="M1761" s="11" t="s">
        <v>21</v>
      </c>
    </row>
    <row r="1762">
      <c r="A1762" s="6" t="s">
        <v>7529</v>
      </c>
      <c r="B1762" s="6" t="s">
        <v>934</v>
      </c>
      <c r="C1762" s="6" t="s">
        <v>7644</v>
      </c>
      <c r="D1762" s="7" t="s">
        <v>7645</v>
      </c>
      <c r="E1762" s="8" t="s">
        <v>7646</v>
      </c>
      <c r="F1762" s="9" t="s">
        <v>7647</v>
      </c>
      <c r="G1762" s="12" t="s">
        <v>80</v>
      </c>
      <c r="H1762" s="13"/>
      <c r="I1762" s="13"/>
      <c r="J1762" s="13"/>
      <c r="K1762" s="13"/>
      <c r="L1762" s="13"/>
      <c r="M1762" s="11" t="s">
        <v>7052</v>
      </c>
    </row>
    <row r="1763">
      <c r="A1763" s="6" t="s">
        <v>7529</v>
      </c>
      <c r="B1763" s="6" t="s">
        <v>7648</v>
      </c>
      <c r="C1763" s="6" t="s">
        <v>7649</v>
      </c>
      <c r="D1763" s="9" t="s">
        <v>26</v>
      </c>
      <c r="E1763" s="8" t="s">
        <v>7650</v>
      </c>
      <c r="F1763" s="9" t="s">
        <v>7651</v>
      </c>
      <c r="G1763" s="12" t="s">
        <v>80</v>
      </c>
      <c r="H1763" s="13"/>
      <c r="I1763" s="13"/>
      <c r="J1763" s="13"/>
      <c r="K1763" s="13"/>
      <c r="L1763" s="13"/>
      <c r="M1763" s="11" t="s">
        <v>81</v>
      </c>
    </row>
    <row r="1764">
      <c r="A1764" s="6" t="s">
        <v>7529</v>
      </c>
      <c r="B1764" s="6" t="s">
        <v>7652</v>
      </c>
      <c r="C1764" s="6" t="s">
        <v>7653</v>
      </c>
      <c r="D1764" s="7" t="s">
        <v>7654</v>
      </c>
      <c r="E1764" s="8" t="s">
        <v>7655</v>
      </c>
      <c r="F1764" s="9" t="s">
        <v>7656</v>
      </c>
      <c r="G1764" s="10">
        <v>45927.0</v>
      </c>
      <c r="H1764" s="11" t="s">
        <v>19</v>
      </c>
      <c r="I1764" s="11" t="s">
        <v>19</v>
      </c>
      <c r="J1764" s="11" t="s">
        <v>20</v>
      </c>
      <c r="K1764" s="11" t="s">
        <v>20</v>
      </c>
      <c r="L1764" s="11" t="s">
        <v>20</v>
      </c>
      <c r="M1764" s="11" t="s">
        <v>21</v>
      </c>
    </row>
    <row r="1765">
      <c r="A1765" s="6" t="s">
        <v>7529</v>
      </c>
      <c r="B1765" s="6" t="s">
        <v>7657</v>
      </c>
      <c r="C1765" s="6" t="s">
        <v>7658</v>
      </c>
      <c r="D1765" s="7" t="s">
        <v>7659</v>
      </c>
      <c r="E1765" s="8" t="s">
        <v>7660</v>
      </c>
      <c r="F1765" s="9" t="s">
        <v>7661</v>
      </c>
      <c r="G1765" s="10">
        <v>45927.0</v>
      </c>
      <c r="H1765" s="11" t="s">
        <v>19</v>
      </c>
      <c r="I1765" s="11" t="s">
        <v>19</v>
      </c>
      <c r="J1765" s="11" t="s">
        <v>20</v>
      </c>
      <c r="K1765" s="11" t="s">
        <v>20</v>
      </c>
      <c r="L1765" s="11" t="s">
        <v>20</v>
      </c>
      <c r="M1765" s="11" t="s">
        <v>21</v>
      </c>
    </row>
    <row r="1766">
      <c r="A1766" s="6" t="s">
        <v>7529</v>
      </c>
      <c r="B1766" s="6" t="s">
        <v>429</v>
      </c>
      <c r="C1766" s="6" t="s">
        <v>7662</v>
      </c>
      <c r="D1766" s="7" t="s">
        <v>7663</v>
      </c>
      <c r="E1766" s="8" t="s">
        <v>7664</v>
      </c>
      <c r="F1766" s="9" t="s">
        <v>7665</v>
      </c>
      <c r="G1766" s="10">
        <v>45927.0</v>
      </c>
      <c r="H1766" s="11" t="s">
        <v>19</v>
      </c>
      <c r="I1766" s="11" t="s">
        <v>19</v>
      </c>
      <c r="J1766" s="11" t="s">
        <v>20</v>
      </c>
      <c r="K1766" s="11" t="s">
        <v>20</v>
      </c>
      <c r="L1766" s="11" t="s">
        <v>20</v>
      </c>
      <c r="M1766" s="11" t="s">
        <v>21</v>
      </c>
    </row>
    <row r="1767">
      <c r="A1767" s="6" t="s">
        <v>7529</v>
      </c>
      <c r="B1767" s="6" t="s">
        <v>7666</v>
      </c>
      <c r="C1767" s="6" t="s">
        <v>7667</v>
      </c>
      <c r="D1767" s="7" t="s">
        <v>7668</v>
      </c>
      <c r="E1767" s="8" t="s">
        <v>7669</v>
      </c>
      <c r="F1767" s="9" t="s">
        <v>7670</v>
      </c>
      <c r="G1767" s="10">
        <v>45927.0</v>
      </c>
      <c r="H1767" s="11" t="s">
        <v>19</v>
      </c>
      <c r="I1767" s="11" t="s">
        <v>19</v>
      </c>
      <c r="J1767" s="11" t="s">
        <v>19</v>
      </c>
      <c r="K1767" s="11" t="s">
        <v>19</v>
      </c>
      <c r="L1767" s="11" t="s">
        <v>19</v>
      </c>
      <c r="M1767" s="11" t="s">
        <v>21</v>
      </c>
    </row>
    <row r="1768">
      <c r="A1768" s="6" t="s">
        <v>7529</v>
      </c>
      <c r="B1768" s="6" t="s">
        <v>266</v>
      </c>
      <c r="C1768" s="6" t="s">
        <v>7671</v>
      </c>
      <c r="D1768" s="7" t="s">
        <v>7672</v>
      </c>
      <c r="E1768" s="8" t="s">
        <v>7673</v>
      </c>
      <c r="F1768" s="9" t="s">
        <v>7674</v>
      </c>
      <c r="G1768" s="10">
        <v>45927.0</v>
      </c>
      <c r="H1768" s="11" t="s">
        <v>19</v>
      </c>
      <c r="I1768" s="11" t="s">
        <v>19</v>
      </c>
      <c r="J1768" s="11" t="s">
        <v>19</v>
      </c>
      <c r="K1768" s="11" t="s">
        <v>20</v>
      </c>
      <c r="L1768" s="11" t="s">
        <v>20</v>
      </c>
      <c r="M1768" s="11" t="s">
        <v>21</v>
      </c>
    </row>
    <row r="1769">
      <c r="A1769" s="6" t="s">
        <v>7529</v>
      </c>
      <c r="B1769" s="6" t="s">
        <v>7675</v>
      </c>
      <c r="C1769" s="6" t="s">
        <v>7676</v>
      </c>
      <c r="D1769" s="7" t="s">
        <v>7677</v>
      </c>
      <c r="E1769" s="8" t="s">
        <v>7678</v>
      </c>
      <c r="F1769" s="9" t="s">
        <v>7679</v>
      </c>
      <c r="G1769" s="10">
        <v>45927.0</v>
      </c>
      <c r="H1769" s="11" t="s">
        <v>19</v>
      </c>
      <c r="I1769" s="11" t="s">
        <v>20</v>
      </c>
      <c r="J1769" s="11" t="s">
        <v>20</v>
      </c>
      <c r="K1769" s="11" t="s">
        <v>20</v>
      </c>
      <c r="M1769" s="11" t="s">
        <v>21</v>
      </c>
    </row>
    <row r="1770">
      <c r="A1770" s="6" t="s">
        <v>7680</v>
      </c>
      <c r="B1770" s="6" t="s">
        <v>3165</v>
      </c>
      <c r="C1770" s="6" t="s">
        <v>7681</v>
      </c>
      <c r="D1770" s="7" t="s">
        <v>7682</v>
      </c>
      <c r="E1770" s="8" t="s">
        <v>7683</v>
      </c>
      <c r="F1770" s="9" t="s">
        <v>7684</v>
      </c>
      <c r="G1770" s="10">
        <v>45927.0</v>
      </c>
      <c r="H1770" s="11" t="s">
        <v>20</v>
      </c>
      <c r="I1770" s="11" t="s">
        <v>20</v>
      </c>
      <c r="J1770" s="11" t="s">
        <v>20</v>
      </c>
      <c r="M1770" s="11" t="s">
        <v>21</v>
      </c>
    </row>
    <row r="1771">
      <c r="A1771" s="6" t="s">
        <v>7680</v>
      </c>
      <c r="B1771" s="6" t="s">
        <v>899</v>
      </c>
      <c r="C1771" s="6" t="s">
        <v>7685</v>
      </c>
      <c r="D1771" s="7" t="s">
        <v>7686</v>
      </c>
      <c r="E1771" s="8" t="s">
        <v>7687</v>
      </c>
      <c r="F1771" s="9" t="s">
        <v>7688</v>
      </c>
      <c r="G1771" s="10">
        <v>45923.0</v>
      </c>
      <c r="H1771" s="11" t="s">
        <v>19</v>
      </c>
      <c r="I1771" s="11" t="s">
        <v>19</v>
      </c>
      <c r="J1771" s="11" t="s">
        <v>20</v>
      </c>
      <c r="K1771" s="11" t="s">
        <v>20</v>
      </c>
      <c r="L1771" s="11" t="s">
        <v>20</v>
      </c>
      <c r="M1771" s="11" t="s">
        <v>21</v>
      </c>
    </row>
    <row r="1772">
      <c r="A1772" s="6" t="s">
        <v>7680</v>
      </c>
      <c r="B1772" s="6" t="s">
        <v>899</v>
      </c>
      <c r="C1772" s="6" t="s">
        <v>7689</v>
      </c>
      <c r="D1772" s="7" t="s">
        <v>7690</v>
      </c>
      <c r="E1772" s="8" t="s">
        <v>7691</v>
      </c>
      <c r="F1772" s="9" t="s">
        <v>7692</v>
      </c>
      <c r="G1772" s="10">
        <v>45923.0</v>
      </c>
      <c r="H1772" s="11" t="s">
        <v>20</v>
      </c>
      <c r="I1772" s="11" t="s">
        <v>20</v>
      </c>
      <c r="J1772" s="11" t="s">
        <v>19</v>
      </c>
      <c r="M1772" s="11" t="s">
        <v>21</v>
      </c>
    </row>
    <row r="1773">
      <c r="A1773" s="6" t="s">
        <v>7680</v>
      </c>
      <c r="B1773" s="6" t="s">
        <v>7693</v>
      </c>
      <c r="C1773" s="6" t="s">
        <v>7694</v>
      </c>
      <c r="D1773" s="7" t="s">
        <v>7695</v>
      </c>
      <c r="E1773" s="8" t="s">
        <v>7696</v>
      </c>
      <c r="F1773" s="9" t="s">
        <v>7697</v>
      </c>
      <c r="G1773" s="10">
        <v>45925.0</v>
      </c>
      <c r="H1773" s="11" t="s">
        <v>20</v>
      </c>
      <c r="I1773" s="11" t="s">
        <v>20</v>
      </c>
      <c r="J1773" s="11" t="s">
        <v>19</v>
      </c>
      <c r="M1773" s="11" t="s">
        <v>21</v>
      </c>
    </row>
    <row r="1774">
      <c r="A1774" s="6" t="s">
        <v>7680</v>
      </c>
      <c r="B1774" s="6" t="s">
        <v>190</v>
      </c>
      <c r="C1774" s="6" t="s">
        <v>7698</v>
      </c>
      <c r="D1774" s="7" t="s">
        <v>7699</v>
      </c>
      <c r="E1774" s="8" t="s">
        <v>7700</v>
      </c>
      <c r="F1774" s="9" t="s">
        <v>7701</v>
      </c>
      <c r="G1774" s="10">
        <v>45925.0</v>
      </c>
      <c r="H1774" s="11" t="s">
        <v>19</v>
      </c>
      <c r="I1774" s="11" t="s">
        <v>19</v>
      </c>
      <c r="J1774" s="11" t="s">
        <v>19</v>
      </c>
      <c r="K1774" s="11" t="s">
        <v>20</v>
      </c>
      <c r="L1774" s="11" t="s">
        <v>20</v>
      </c>
      <c r="M1774" s="11" t="s">
        <v>21</v>
      </c>
    </row>
    <row r="1775">
      <c r="A1775" s="6" t="s">
        <v>7680</v>
      </c>
      <c r="B1775" s="6" t="s">
        <v>7702</v>
      </c>
      <c r="C1775" s="6" t="s">
        <v>7703</v>
      </c>
      <c r="D1775" s="7" t="s">
        <v>7704</v>
      </c>
      <c r="E1775" s="8" t="s">
        <v>7705</v>
      </c>
      <c r="F1775" s="9" t="s">
        <v>7706</v>
      </c>
      <c r="G1775" s="10">
        <v>45925.0</v>
      </c>
      <c r="H1775" s="11" t="s">
        <v>20</v>
      </c>
      <c r="I1775" s="11" t="s">
        <v>20</v>
      </c>
      <c r="J1775" s="11" t="s">
        <v>19</v>
      </c>
      <c r="M1775" s="11" t="s">
        <v>21</v>
      </c>
    </row>
    <row r="1776">
      <c r="A1776" s="6" t="s">
        <v>7680</v>
      </c>
      <c r="B1776" s="6" t="s">
        <v>32</v>
      </c>
      <c r="C1776" s="6" t="s">
        <v>7707</v>
      </c>
      <c r="D1776" s="7" t="s">
        <v>7708</v>
      </c>
      <c r="E1776" s="8" t="s">
        <v>7709</v>
      </c>
      <c r="F1776" s="9" t="s">
        <v>7710</v>
      </c>
      <c r="G1776" s="10">
        <v>45925.0</v>
      </c>
      <c r="H1776" s="11" t="s">
        <v>19</v>
      </c>
      <c r="I1776" s="11" t="s">
        <v>19</v>
      </c>
      <c r="J1776" s="11" t="s">
        <v>19</v>
      </c>
      <c r="K1776" s="11" t="s">
        <v>20</v>
      </c>
      <c r="L1776" s="11" t="s">
        <v>20</v>
      </c>
      <c r="M1776" s="11" t="s">
        <v>21</v>
      </c>
    </row>
    <row r="1777">
      <c r="A1777" s="6" t="s">
        <v>7680</v>
      </c>
      <c r="B1777" s="6" t="s">
        <v>32</v>
      </c>
      <c r="C1777" s="6" t="s">
        <v>7711</v>
      </c>
      <c r="D1777" s="7" t="s">
        <v>7712</v>
      </c>
      <c r="E1777" s="8" t="s">
        <v>7713</v>
      </c>
      <c r="F1777" s="9" t="s">
        <v>7714</v>
      </c>
      <c r="G1777" s="10">
        <v>45925.0</v>
      </c>
      <c r="H1777" s="11" t="s">
        <v>19</v>
      </c>
      <c r="I1777" s="11" t="s">
        <v>19</v>
      </c>
      <c r="J1777" s="11" t="s">
        <v>19</v>
      </c>
      <c r="K1777" s="11" t="s">
        <v>20</v>
      </c>
      <c r="L1777" s="11" t="s">
        <v>20</v>
      </c>
      <c r="M1777" s="11" t="s">
        <v>21</v>
      </c>
    </row>
    <row r="1778">
      <c r="A1778" s="6" t="s">
        <v>7680</v>
      </c>
      <c r="B1778" s="6" t="s">
        <v>7715</v>
      </c>
      <c r="C1778" s="6" t="s">
        <v>7716</v>
      </c>
      <c r="D1778" s="7" t="s">
        <v>7717</v>
      </c>
      <c r="E1778" s="8" t="s">
        <v>7718</v>
      </c>
      <c r="F1778" s="9" t="s">
        <v>7719</v>
      </c>
      <c r="G1778" s="10">
        <v>45923.0</v>
      </c>
      <c r="H1778" s="11" t="s">
        <v>19</v>
      </c>
      <c r="I1778" s="11" t="s">
        <v>19</v>
      </c>
      <c r="J1778" s="11" t="s">
        <v>19</v>
      </c>
      <c r="K1778" s="11" t="s">
        <v>20</v>
      </c>
      <c r="L1778" s="11" t="s">
        <v>20</v>
      </c>
      <c r="M1778" s="11" t="s">
        <v>21</v>
      </c>
    </row>
    <row r="1779">
      <c r="A1779" s="6" t="s">
        <v>7680</v>
      </c>
      <c r="B1779" s="6" t="s">
        <v>7720</v>
      </c>
      <c r="C1779" s="6" t="s">
        <v>7721</v>
      </c>
      <c r="D1779" s="9" t="s">
        <v>26</v>
      </c>
      <c r="E1779" s="6" t="s">
        <v>26</v>
      </c>
      <c r="F1779" s="9" t="s">
        <v>7722</v>
      </c>
      <c r="G1779" s="12" t="s">
        <v>80</v>
      </c>
      <c r="H1779" s="13"/>
      <c r="I1779" s="13"/>
      <c r="J1779" s="13"/>
      <c r="K1779" s="13"/>
      <c r="L1779" s="13"/>
      <c r="M1779" s="11" t="s">
        <v>231</v>
      </c>
    </row>
    <row r="1780">
      <c r="A1780" s="6" t="s">
        <v>7680</v>
      </c>
      <c r="B1780" s="6" t="s">
        <v>7723</v>
      </c>
      <c r="C1780" s="6" t="s">
        <v>7724</v>
      </c>
      <c r="D1780" s="9" t="s">
        <v>26</v>
      </c>
      <c r="E1780" s="8" t="s">
        <v>7725</v>
      </c>
      <c r="F1780" s="9" t="s">
        <v>7722</v>
      </c>
      <c r="G1780" s="12" t="s">
        <v>80</v>
      </c>
      <c r="H1780" s="13"/>
      <c r="I1780" s="13"/>
      <c r="J1780" s="13"/>
      <c r="K1780" s="13"/>
      <c r="L1780" s="13"/>
      <c r="M1780" s="11" t="s">
        <v>231</v>
      </c>
    </row>
    <row r="1781">
      <c r="A1781" s="6" t="s">
        <v>7680</v>
      </c>
      <c r="B1781" s="6" t="s">
        <v>1390</v>
      </c>
      <c r="C1781" s="6" t="s">
        <v>7726</v>
      </c>
      <c r="D1781" s="9" t="s">
        <v>26</v>
      </c>
      <c r="E1781" s="8" t="s">
        <v>7727</v>
      </c>
      <c r="F1781" s="9" t="s">
        <v>7728</v>
      </c>
      <c r="G1781" s="12" t="s">
        <v>80</v>
      </c>
      <c r="H1781" s="13"/>
      <c r="I1781" s="13"/>
      <c r="J1781" s="13"/>
      <c r="K1781" s="13"/>
      <c r="L1781" s="13"/>
      <c r="M1781" s="11" t="s">
        <v>231</v>
      </c>
    </row>
    <row r="1782">
      <c r="A1782" s="6" t="s">
        <v>7680</v>
      </c>
      <c r="B1782" s="6" t="s">
        <v>3082</v>
      </c>
      <c r="C1782" s="6" t="s">
        <v>7729</v>
      </c>
      <c r="D1782" s="7" t="s">
        <v>7730</v>
      </c>
      <c r="E1782" s="8" t="s">
        <v>7731</v>
      </c>
      <c r="F1782" s="9" t="s">
        <v>7732</v>
      </c>
      <c r="G1782" s="10">
        <v>45925.0</v>
      </c>
      <c r="H1782" s="11" t="s">
        <v>19</v>
      </c>
      <c r="I1782" s="11" t="s">
        <v>19</v>
      </c>
      <c r="J1782" s="11" t="s">
        <v>19</v>
      </c>
      <c r="K1782" s="11" t="s">
        <v>20</v>
      </c>
      <c r="L1782" s="11" t="s">
        <v>20</v>
      </c>
      <c r="M1782" s="11" t="s">
        <v>21</v>
      </c>
    </row>
    <row r="1783">
      <c r="A1783" s="6" t="s">
        <v>7680</v>
      </c>
      <c r="B1783" s="6" t="s">
        <v>7733</v>
      </c>
      <c r="C1783" s="6" t="s">
        <v>7734</v>
      </c>
      <c r="D1783" s="7" t="s">
        <v>7735</v>
      </c>
      <c r="E1783" s="8" t="s">
        <v>7736</v>
      </c>
      <c r="F1783" s="9" t="s">
        <v>7737</v>
      </c>
      <c r="G1783" s="10">
        <v>45925.0</v>
      </c>
      <c r="H1783" s="11" t="s">
        <v>19</v>
      </c>
      <c r="I1783" s="11" t="s">
        <v>19</v>
      </c>
      <c r="J1783" s="11" t="s">
        <v>19</v>
      </c>
      <c r="K1783" s="11" t="s">
        <v>20</v>
      </c>
      <c r="L1783" s="11" t="s">
        <v>20</v>
      </c>
      <c r="M1783" s="11" t="s">
        <v>21</v>
      </c>
    </row>
    <row r="1784">
      <c r="A1784" s="6" t="s">
        <v>7680</v>
      </c>
      <c r="B1784" s="6" t="s">
        <v>7738</v>
      </c>
      <c r="C1784" s="6" t="s">
        <v>7739</v>
      </c>
      <c r="D1784" s="7" t="s">
        <v>7740</v>
      </c>
      <c r="E1784" s="8" t="s">
        <v>7741</v>
      </c>
      <c r="F1784" s="9" t="s">
        <v>7742</v>
      </c>
      <c r="G1784" s="12" t="s">
        <v>80</v>
      </c>
      <c r="H1784" s="13"/>
      <c r="I1784" s="13"/>
      <c r="J1784" s="13"/>
      <c r="K1784" s="13"/>
      <c r="L1784" s="13"/>
      <c r="M1784" s="11" t="s">
        <v>81</v>
      </c>
    </row>
    <row r="1785">
      <c r="A1785" s="6" t="s">
        <v>7680</v>
      </c>
      <c r="B1785" s="6" t="s">
        <v>7743</v>
      </c>
      <c r="C1785" s="6" t="s">
        <v>7744</v>
      </c>
      <c r="D1785" s="7" t="s">
        <v>7745</v>
      </c>
      <c r="E1785" s="8" t="s">
        <v>7746</v>
      </c>
      <c r="F1785" s="9" t="s">
        <v>7747</v>
      </c>
      <c r="G1785" s="10">
        <v>45925.0</v>
      </c>
      <c r="H1785" s="11" t="s">
        <v>20</v>
      </c>
      <c r="I1785" s="11" t="s">
        <v>20</v>
      </c>
      <c r="J1785" s="11" t="s">
        <v>19</v>
      </c>
      <c r="M1785" s="11" t="s">
        <v>21</v>
      </c>
    </row>
    <row r="1786">
      <c r="A1786" s="6" t="s">
        <v>7680</v>
      </c>
      <c r="B1786" s="6" t="s">
        <v>429</v>
      </c>
      <c r="C1786" s="6" t="s">
        <v>7748</v>
      </c>
      <c r="D1786" s="7" t="s">
        <v>7749</v>
      </c>
      <c r="E1786" s="8" t="s">
        <v>7750</v>
      </c>
      <c r="F1786" s="9" t="s">
        <v>7751</v>
      </c>
      <c r="G1786" s="10">
        <v>45923.0</v>
      </c>
      <c r="H1786" s="11" t="s">
        <v>20</v>
      </c>
      <c r="I1786" s="11" t="s">
        <v>20</v>
      </c>
      <c r="J1786" s="11" t="s">
        <v>19</v>
      </c>
      <c r="K1786" s="11" t="s">
        <v>20</v>
      </c>
      <c r="L1786" s="11" t="s">
        <v>20</v>
      </c>
      <c r="M1786" s="11" t="s">
        <v>21</v>
      </c>
    </row>
    <row r="1787">
      <c r="A1787" s="6" t="s">
        <v>7680</v>
      </c>
      <c r="B1787" s="6" t="s">
        <v>429</v>
      </c>
      <c r="C1787" s="6" t="s">
        <v>7752</v>
      </c>
      <c r="D1787" s="7" t="s">
        <v>7753</v>
      </c>
      <c r="E1787" s="8" t="s">
        <v>7754</v>
      </c>
      <c r="F1787" s="9" t="s">
        <v>7755</v>
      </c>
      <c r="G1787" s="10">
        <v>45925.0</v>
      </c>
      <c r="H1787" s="11" t="s">
        <v>19</v>
      </c>
      <c r="I1787" s="11" t="s">
        <v>19</v>
      </c>
      <c r="J1787" s="11" t="s">
        <v>19</v>
      </c>
      <c r="K1787" s="11" t="s">
        <v>20</v>
      </c>
      <c r="L1787" s="11" t="s">
        <v>20</v>
      </c>
      <c r="M1787" s="11" t="s">
        <v>21</v>
      </c>
    </row>
    <row r="1788">
      <c r="A1788" s="6" t="s">
        <v>7680</v>
      </c>
      <c r="B1788" s="6" t="s">
        <v>7756</v>
      </c>
      <c r="C1788" s="6" t="s">
        <v>7757</v>
      </c>
      <c r="D1788" s="7" t="s">
        <v>7758</v>
      </c>
      <c r="E1788" s="8" t="s">
        <v>7759</v>
      </c>
      <c r="F1788" s="9" t="s">
        <v>7760</v>
      </c>
      <c r="G1788" s="10">
        <v>45925.0</v>
      </c>
      <c r="H1788" s="11" t="s">
        <v>19</v>
      </c>
      <c r="I1788" s="11" t="s">
        <v>19</v>
      </c>
      <c r="J1788" s="11" t="s">
        <v>19</v>
      </c>
      <c r="K1788" s="11" t="s">
        <v>20</v>
      </c>
      <c r="L1788" s="11" t="s">
        <v>20</v>
      </c>
      <c r="M1788" s="11" t="s">
        <v>21</v>
      </c>
    </row>
    <row r="1789">
      <c r="A1789" s="6" t="s">
        <v>7680</v>
      </c>
      <c r="B1789" s="6" t="s">
        <v>7761</v>
      </c>
      <c r="C1789" s="6" t="s">
        <v>7762</v>
      </c>
      <c r="D1789" s="7" t="s">
        <v>7763</v>
      </c>
      <c r="E1789" s="8" t="s">
        <v>7764</v>
      </c>
      <c r="F1789" s="9" t="s">
        <v>7765</v>
      </c>
      <c r="G1789" s="10">
        <v>45923.0</v>
      </c>
      <c r="H1789" s="11" t="s">
        <v>19</v>
      </c>
      <c r="I1789" s="11" t="s">
        <v>19</v>
      </c>
      <c r="J1789" s="11" t="s">
        <v>19</v>
      </c>
      <c r="K1789" s="11" t="s">
        <v>20</v>
      </c>
      <c r="L1789" s="11" t="s">
        <v>20</v>
      </c>
      <c r="M1789" s="11" t="s">
        <v>21</v>
      </c>
    </row>
    <row r="1790">
      <c r="A1790" s="6" t="s">
        <v>7680</v>
      </c>
      <c r="B1790" s="6" t="s">
        <v>7766</v>
      </c>
      <c r="C1790" s="6" t="s">
        <v>7767</v>
      </c>
      <c r="D1790" s="7" t="s">
        <v>7768</v>
      </c>
      <c r="E1790" s="8" t="s">
        <v>7769</v>
      </c>
      <c r="F1790" s="9" t="s">
        <v>7770</v>
      </c>
      <c r="G1790" s="10">
        <v>45925.0</v>
      </c>
      <c r="H1790" s="11" t="s">
        <v>19</v>
      </c>
      <c r="I1790" s="11" t="s">
        <v>19</v>
      </c>
      <c r="J1790" s="11" t="s">
        <v>19</v>
      </c>
      <c r="K1790" s="11" t="s">
        <v>19</v>
      </c>
      <c r="L1790" s="11" t="s">
        <v>19</v>
      </c>
      <c r="M1790" s="11" t="s">
        <v>21</v>
      </c>
    </row>
    <row r="1791">
      <c r="A1791" s="6" t="s">
        <v>7680</v>
      </c>
      <c r="B1791" s="6" t="s">
        <v>7771</v>
      </c>
      <c r="C1791" s="6" t="s">
        <v>7772</v>
      </c>
      <c r="D1791" s="7" t="s">
        <v>7773</v>
      </c>
      <c r="E1791" s="8" t="s">
        <v>7774</v>
      </c>
      <c r="F1791" s="9" t="s">
        <v>7775</v>
      </c>
      <c r="G1791" s="10">
        <v>45925.0</v>
      </c>
      <c r="H1791" s="11" t="s">
        <v>19</v>
      </c>
      <c r="I1791" s="11" t="s">
        <v>19</v>
      </c>
      <c r="J1791" s="11" t="s">
        <v>19</v>
      </c>
      <c r="K1791" s="11" t="s">
        <v>20</v>
      </c>
      <c r="L1791" s="11" t="s">
        <v>20</v>
      </c>
      <c r="M1791" s="11" t="s">
        <v>21</v>
      </c>
    </row>
    <row r="1792">
      <c r="A1792" s="6" t="s">
        <v>7680</v>
      </c>
      <c r="B1792" s="6" t="s">
        <v>7776</v>
      </c>
      <c r="C1792" s="6" t="s">
        <v>7777</v>
      </c>
      <c r="D1792" s="9" t="s">
        <v>26</v>
      </c>
      <c r="E1792" s="8" t="s">
        <v>7778</v>
      </c>
      <c r="F1792" s="9" t="s">
        <v>7779</v>
      </c>
      <c r="G1792" s="12" t="s">
        <v>80</v>
      </c>
      <c r="H1792" s="13"/>
      <c r="I1792" s="13"/>
      <c r="J1792" s="13"/>
      <c r="K1792" s="13"/>
      <c r="L1792" s="13"/>
      <c r="M1792" s="11" t="s">
        <v>231</v>
      </c>
    </row>
    <row r="1793">
      <c r="A1793" s="6" t="s">
        <v>7680</v>
      </c>
      <c r="B1793" s="6" t="s">
        <v>266</v>
      </c>
      <c r="C1793" s="6" t="s">
        <v>7780</v>
      </c>
      <c r="D1793" s="7" t="s">
        <v>7781</v>
      </c>
      <c r="E1793" s="8" t="s">
        <v>7782</v>
      </c>
      <c r="F1793" s="9" t="s">
        <v>7783</v>
      </c>
      <c r="G1793" s="10">
        <v>45925.0</v>
      </c>
      <c r="H1793" s="11" t="s">
        <v>19</v>
      </c>
      <c r="I1793" s="11" t="s">
        <v>19</v>
      </c>
      <c r="J1793" s="11" t="s">
        <v>19</v>
      </c>
      <c r="K1793" s="11" t="s">
        <v>20</v>
      </c>
      <c r="L1793" s="11" t="s">
        <v>20</v>
      </c>
      <c r="M1793" s="11" t="s">
        <v>21</v>
      </c>
    </row>
    <row r="1794">
      <c r="A1794" s="6" t="s">
        <v>7680</v>
      </c>
      <c r="B1794" s="6" t="s">
        <v>7784</v>
      </c>
      <c r="C1794" s="6" t="s">
        <v>7785</v>
      </c>
      <c r="D1794" s="7" t="s">
        <v>7786</v>
      </c>
      <c r="E1794" s="8" t="s">
        <v>7787</v>
      </c>
      <c r="F1794" s="9" t="s">
        <v>7788</v>
      </c>
      <c r="G1794" s="10">
        <v>45925.0</v>
      </c>
      <c r="H1794" s="11" t="s">
        <v>20</v>
      </c>
      <c r="I1794" s="11" t="s">
        <v>20</v>
      </c>
      <c r="J1794" s="11" t="s">
        <v>19</v>
      </c>
      <c r="M1794" s="11" t="s">
        <v>21</v>
      </c>
    </row>
    <row r="1795">
      <c r="A1795" s="6" t="s">
        <v>7680</v>
      </c>
      <c r="B1795" s="6" t="s">
        <v>170</v>
      </c>
      <c r="C1795" s="6" t="s">
        <v>7789</v>
      </c>
      <c r="D1795" s="7" t="s">
        <v>7790</v>
      </c>
      <c r="E1795" s="8" t="s">
        <v>7791</v>
      </c>
      <c r="F1795" s="9" t="s">
        <v>7792</v>
      </c>
      <c r="G1795" s="10">
        <v>45925.0</v>
      </c>
      <c r="H1795" s="11" t="s">
        <v>19</v>
      </c>
      <c r="I1795" s="11" t="s">
        <v>19</v>
      </c>
      <c r="J1795" s="11" t="s">
        <v>19</v>
      </c>
      <c r="K1795" s="11" t="s">
        <v>20</v>
      </c>
      <c r="L1795" s="11" t="s">
        <v>20</v>
      </c>
      <c r="M1795" s="11" t="s">
        <v>21</v>
      </c>
    </row>
    <row r="1796">
      <c r="A1796" s="6" t="s">
        <v>7680</v>
      </c>
      <c r="B1796" s="6" t="s">
        <v>7793</v>
      </c>
      <c r="C1796" s="6" t="s">
        <v>7794</v>
      </c>
      <c r="D1796" s="7" t="s">
        <v>7795</v>
      </c>
      <c r="E1796" s="8" t="s">
        <v>7796</v>
      </c>
      <c r="F1796" s="9" t="s">
        <v>7797</v>
      </c>
      <c r="G1796" s="10">
        <v>45925.0</v>
      </c>
      <c r="H1796" s="11" t="s">
        <v>19</v>
      </c>
      <c r="I1796" s="11" t="s">
        <v>19</v>
      </c>
      <c r="J1796" s="11" t="s">
        <v>19</v>
      </c>
      <c r="K1796" s="11" t="s">
        <v>20</v>
      </c>
      <c r="L1796" s="11" t="s">
        <v>20</v>
      </c>
      <c r="M1796" s="11" t="s">
        <v>21</v>
      </c>
    </row>
    <row r="1797">
      <c r="A1797" s="6" t="s">
        <v>7798</v>
      </c>
      <c r="B1797" s="6" t="s">
        <v>7799</v>
      </c>
      <c r="C1797" s="6" t="s">
        <v>7800</v>
      </c>
      <c r="D1797" s="7" t="s">
        <v>7801</v>
      </c>
      <c r="E1797" s="8" t="s">
        <v>7802</v>
      </c>
      <c r="F1797" s="9" t="s">
        <v>7803</v>
      </c>
      <c r="G1797" s="10">
        <v>45925.0</v>
      </c>
      <c r="H1797" s="11" t="s">
        <v>19</v>
      </c>
      <c r="I1797" s="11" t="s">
        <v>19</v>
      </c>
      <c r="J1797" s="11" t="s">
        <v>19</v>
      </c>
      <c r="K1797" s="11" t="s">
        <v>20</v>
      </c>
      <c r="L1797" s="11" t="s">
        <v>20</v>
      </c>
      <c r="M1797" s="11" t="s">
        <v>21</v>
      </c>
    </row>
    <row r="1798">
      <c r="A1798" s="6" t="s">
        <v>7798</v>
      </c>
      <c r="B1798" s="6" t="s">
        <v>7804</v>
      </c>
      <c r="C1798" s="6" t="s">
        <v>7805</v>
      </c>
      <c r="D1798" s="7" t="s">
        <v>7806</v>
      </c>
      <c r="E1798" s="8" t="s">
        <v>7807</v>
      </c>
      <c r="F1798" s="9" t="s">
        <v>7808</v>
      </c>
      <c r="G1798" s="10">
        <v>45923.0</v>
      </c>
      <c r="H1798" s="11" t="s">
        <v>19</v>
      </c>
      <c r="I1798" s="11" t="s">
        <v>20</v>
      </c>
      <c r="J1798" s="11" t="s">
        <v>19</v>
      </c>
      <c r="K1798" s="11" t="s">
        <v>20</v>
      </c>
      <c r="M1798" s="11" t="s">
        <v>21</v>
      </c>
    </row>
    <row r="1799">
      <c r="A1799" s="6" t="s">
        <v>7798</v>
      </c>
      <c r="B1799" s="6" t="s">
        <v>7809</v>
      </c>
      <c r="C1799" s="6" t="s">
        <v>7810</v>
      </c>
      <c r="D1799" s="7" t="s">
        <v>7811</v>
      </c>
      <c r="E1799" s="8" t="s">
        <v>7812</v>
      </c>
      <c r="F1799" s="9" t="s">
        <v>7813</v>
      </c>
      <c r="G1799" s="10">
        <v>45925.0</v>
      </c>
      <c r="H1799" s="11" t="s">
        <v>19</v>
      </c>
      <c r="I1799" s="11" t="s">
        <v>19</v>
      </c>
      <c r="J1799" s="11" t="s">
        <v>19</v>
      </c>
      <c r="K1799" s="11" t="s">
        <v>20</v>
      </c>
      <c r="L1799" s="11" t="s">
        <v>20</v>
      </c>
      <c r="M1799" s="11" t="s">
        <v>21</v>
      </c>
    </row>
    <row r="1800">
      <c r="A1800" s="6" t="s">
        <v>7798</v>
      </c>
      <c r="B1800" s="6" t="s">
        <v>7814</v>
      </c>
      <c r="C1800" s="6" t="s">
        <v>7815</v>
      </c>
      <c r="D1800" s="7" t="s">
        <v>7816</v>
      </c>
      <c r="E1800" s="8" t="s">
        <v>7817</v>
      </c>
      <c r="F1800" s="9" t="s">
        <v>7818</v>
      </c>
      <c r="G1800" s="10">
        <v>45925.0</v>
      </c>
      <c r="H1800" s="11" t="s">
        <v>19</v>
      </c>
      <c r="I1800" s="11" t="s">
        <v>19</v>
      </c>
      <c r="J1800" s="11" t="s">
        <v>19</v>
      </c>
      <c r="K1800" s="11" t="s">
        <v>20</v>
      </c>
      <c r="L1800" s="11" t="s">
        <v>20</v>
      </c>
      <c r="M1800" s="11" t="s">
        <v>21</v>
      </c>
    </row>
    <row r="1801">
      <c r="A1801" s="6" t="s">
        <v>7798</v>
      </c>
      <c r="B1801" s="6" t="s">
        <v>7819</v>
      </c>
      <c r="C1801" s="6" t="s">
        <v>7820</v>
      </c>
      <c r="D1801" s="7" t="s">
        <v>7821</v>
      </c>
      <c r="E1801" s="8" t="s">
        <v>7822</v>
      </c>
      <c r="F1801" s="9" t="s">
        <v>7823</v>
      </c>
      <c r="G1801" s="10">
        <v>45925.0</v>
      </c>
      <c r="H1801" s="11" t="s">
        <v>19</v>
      </c>
      <c r="I1801" s="11" t="s">
        <v>19</v>
      </c>
      <c r="J1801" s="11" t="s">
        <v>19</v>
      </c>
      <c r="K1801" s="11" t="s">
        <v>20</v>
      </c>
      <c r="L1801" s="11" t="s">
        <v>20</v>
      </c>
      <c r="M1801" s="11" t="s">
        <v>21</v>
      </c>
    </row>
    <row r="1802">
      <c r="A1802" s="6" t="s">
        <v>7798</v>
      </c>
      <c r="B1802" s="6" t="s">
        <v>1073</v>
      </c>
      <c r="C1802" s="6" t="s">
        <v>7824</v>
      </c>
      <c r="D1802" s="7" t="s">
        <v>7825</v>
      </c>
      <c r="E1802" s="8" t="s">
        <v>7826</v>
      </c>
      <c r="F1802" s="9" t="s">
        <v>7827</v>
      </c>
      <c r="G1802" s="12" t="s">
        <v>80</v>
      </c>
      <c r="H1802" s="13"/>
      <c r="I1802" s="13"/>
      <c r="J1802" s="13"/>
      <c r="K1802" s="13"/>
      <c r="L1802" s="13"/>
      <c r="M1802" s="11" t="s">
        <v>7828</v>
      </c>
    </row>
    <row r="1803">
      <c r="A1803" s="6" t="s">
        <v>7798</v>
      </c>
      <c r="B1803" s="6" t="s">
        <v>7829</v>
      </c>
      <c r="C1803" s="6" t="s">
        <v>7830</v>
      </c>
      <c r="D1803" s="9" t="s">
        <v>26</v>
      </c>
      <c r="E1803" s="8" t="s">
        <v>7831</v>
      </c>
      <c r="F1803" s="9" t="s">
        <v>7832</v>
      </c>
      <c r="G1803" s="12" t="s">
        <v>80</v>
      </c>
      <c r="H1803" s="13"/>
      <c r="I1803" s="13"/>
      <c r="J1803" s="13"/>
      <c r="K1803" s="13"/>
      <c r="L1803" s="13"/>
      <c r="M1803" s="11" t="s">
        <v>231</v>
      </c>
    </row>
    <row r="1804">
      <c r="A1804" s="6" t="s">
        <v>7798</v>
      </c>
      <c r="B1804" s="6" t="s">
        <v>1390</v>
      </c>
      <c r="C1804" s="6" t="s">
        <v>7833</v>
      </c>
      <c r="D1804" s="7" t="s">
        <v>7834</v>
      </c>
      <c r="E1804" s="8" t="s">
        <v>7835</v>
      </c>
      <c r="F1804" s="9" t="s">
        <v>7836</v>
      </c>
      <c r="G1804" s="10">
        <v>45925.0</v>
      </c>
      <c r="H1804" s="11" t="s">
        <v>19</v>
      </c>
      <c r="I1804" s="11" t="s">
        <v>19</v>
      </c>
      <c r="J1804" s="11" t="s">
        <v>19</v>
      </c>
      <c r="K1804" s="11" t="s">
        <v>20</v>
      </c>
      <c r="L1804" s="11" t="s">
        <v>20</v>
      </c>
      <c r="M1804" s="11" t="s">
        <v>21</v>
      </c>
    </row>
    <row r="1805">
      <c r="A1805" s="6" t="s">
        <v>7798</v>
      </c>
      <c r="B1805" s="6" t="s">
        <v>51</v>
      </c>
      <c r="C1805" s="6" t="s">
        <v>7837</v>
      </c>
      <c r="D1805" s="7" t="s">
        <v>7838</v>
      </c>
      <c r="E1805" s="8" t="s">
        <v>7839</v>
      </c>
      <c r="F1805" s="9" t="s">
        <v>7840</v>
      </c>
      <c r="G1805" s="10">
        <v>45925.0</v>
      </c>
      <c r="H1805" s="11" t="s">
        <v>19</v>
      </c>
      <c r="I1805" s="11" t="s">
        <v>19</v>
      </c>
      <c r="J1805" s="11" t="s">
        <v>19</v>
      </c>
      <c r="K1805" s="11" t="s">
        <v>20</v>
      </c>
      <c r="L1805" s="11" t="s">
        <v>20</v>
      </c>
      <c r="M1805" s="11" t="s">
        <v>21</v>
      </c>
    </row>
    <row r="1806">
      <c r="A1806" s="6" t="s">
        <v>7798</v>
      </c>
      <c r="B1806" s="6" t="s">
        <v>7841</v>
      </c>
      <c r="C1806" s="6" t="s">
        <v>7842</v>
      </c>
      <c r="D1806" s="7" t="s">
        <v>7843</v>
      </c>
      <c r="E1806" s="8" t="s">
        <v>7844</v>
      </c>
      <c r="F1806" s="9" t="s">
        <v>7845</v>
      </c>
      <c r="G1806" s="10">
        <v>45923.0</v>
      </c>
      <c r="H1806" s="11" t="s">
        <v>19</v>
      </c>
      <c r="I1806" s="11" t="s">
        <v>19</v>
      </c>
      <c r="J1806" s="11" t="s">
        <v>19</v>
      </c>
      <c r="K1806" s="11" t="s">
        <v>20</v>
      </c>
      <c r="L1806" s="11" t="s">
        <v>20</v>
      </c>
      <c r="M1806" s="11" t="s">
        <v>21</v>
      </c>
    </row>
    <row r="1807">
      <c r="A1807" s="6" t="s">
        <v>7798</v>
      </c>
      <c r="B1807" s="6" t="s">
        <v>7846</v>
      </c>
      <c r="C1807" s="6" t="s">
        <v>7847</v>
      </c>
      <c r="D1807" s="7" t="s">
        <v>7848</v>
      </c>
      <c r="E1807" s="8" t="s">
        <v>7849</v>
      </c>
      <c r="F1807" s="9" t="s">
        <v>7850</v>
      </c>
      <c r="G1807" s="10">
        <v>45923.0</v>
      </c>
      <c r="H1807" s="11" t="s">
        <v>20</v>
      </c>
      <c r="I1807" s="11" t="s">
        <v>20</v>
      </c>
      <c r="J1807" s="11" t="s">
        <v>19</v>
      </c>
      <c r="K1807" s="11" t="s">
        <v>20</v>
      </c>
      <c r="L1807" s="11" t="s">
        <v>20</v>
      </c>
      <c r="M1807" s="11" t="s">
        <v>21</v>
      </c>
    </row>
    <row r="1808">
      <c r="A1808" s="6" t="s">
        <v>7798</v>
      </c>
      <c r="B1808" s="6" t="s">
        <v>5668</v>
      </c>
      <c r="C1808" s="6" t="s">
        <v>7851</v>
      </c>
      <c r="D1808" s="7" t="s">
        <v>7852</v>
      </c>
      <c r="E1808" s="8" t="s">
        <v>7853</v>
      </c>
      <c r="F1808" s="9" t="s">
        <v>7854</v>
      </c>
      <c r="G1808" s="10">
        <v>45925.0</v>
      </c>
      <c r="H1808" s="11" t="s">
        <v>20</v>
      </c>
      <c r="I1808" s="11" t="s">
        <v>20</v>
      </c>
      <c r="J1808" s="11" t="s">
        <v>19</v>
      </c>
      <c r="M1808" s="11" t="s">
        <v>21</v>
      </c>
    </row>
    <row r="1809">
      <c r="A1809" s="6" t="s">
        <v>7798</v>
      </c>
      <c r="B1809" s="6" t="s">
        <v>7855</v>
      </c>
      <c r="C1809" s="6" t="s">
        <v>7856</v>
      </c>
      <c r="D1809" s="7" t="s">
        <v>7857</v>
      </c>
      <c r="E1809" s="8" t="s">
        <v>7858</v>
      </c>
      <c r="F1809" s="9" t="s">
        <v>7859</v>
      </c>
      <c r="G1809" s="12" t="s">
        <v>80</v>
      </c>
      <c r="H1809" s="13"/>
      <c r="I1809" s="13"/>
      <c r="J1809" s="13"/>
      <c r="K1809" s="13"/>
      <c r="L1809" s="13"/>
      <c r="M1809" s="11" t="s">
        <v>81</v>
      </c>
    </row>
    <row r="1810">
      <c r="A1810" s="6" t="s">
        <v>7798</v>
      </c>
      <c r="B1810" s="6" t="s">
        <v>7860</v>
      </c>
      <c r="C1810" s="6" t="s">
        <v>7861</v>
      </c>
      <c r="D1810" s="7" t="s">
        <v>7862</v>
      </c>
      <c r="E1810" s="8" t="s">
        <v>7863</v>
      </c>
      <c r="F1810" s="9" t="s">
        <v>7864</v>
      </c>
      <c r="G1810" s="10">
        <v>45925.0</v>
      </c>
      <c r="H1810" s="11" t="s">
        <v>19</v>
      </c>
      <c r="I1810" s="11" t="s">
        <v>19</v>
      </c>
      <c r="J1810" s="11" t="s">
        <v>19</v>
      </c>
      <c r="K1810" s="11" t="s">
        <v>20</v>
      </c>
      <c r="L1810" s="11" t="s">
        <v>20</v>
      </c>
      <c r="M1810" s="11" t="s">
        <v>21</v>
      </c>
    </row>
    <row r="1811">
      <c r="A1811" s="6" t="s">
        <v>7798</v>
      </c>
      <c r="B1811" s="6" t="s">
        <v>7865</v>
      </c>
      <c r="C1811" s="6" t="s">
        <v>7866</v>
      </c>
      <c r="D1811" s="7" t="s">
        <v>7867</v>
      </c>
      <c r="E1811" s="8" t="s">
        <v>7868</v>
      </c>
      <c r="F1811" s="9" t="s">
        <v>7869</v>
      </c>
      <c r="G1811" s="10">
        <v>45925.0</v>
      </c>
      <c r="H1811" s="11" t="s">
        <v>20</v>
      </c>
      <c r="I1811" s="11" t="s">
        <v>20</v>
      </c>
      <c r="J1811" s="11" t="s">
        <v>19</v>
      </c>
      <c r="M1811" s="11" t="s">
        <v>21</v>
      </c>
    </row>
    <row r="1812">
      <c r="A1812" s="6" t="s">
        <v>7798</v>
      </c>
      <c r="B1812" s="6" t="s">
        <v>170</v>
      </c>
      <c r="C1812" s="6" t="s">
        <v>7870</v>
      </c>
      <c r="D1812" s="7" t="s">
        <v>7871</v>
      </c>
      <c r="E1812" s="8" t="s">
        <v>7872</v>
      </c>
      <c r="F1812" s="9" t="s">
        <v>7873</v>
      </c>
      <c r="G1812" s="10">
        <v>45925.0</v>
      </c>
      <c r="H1812" s="11" t="s">
        <v>19</v>
      </c>
      <c r="I1812" s="11" t="s">
        <v>19</v>
      </c>
      <c r="J1812" s="11" t="s">
        <v>19</v>
      </c>
      <c r="K1812" s="11" t="s">
        <v>20</v>
      </c>
      <c r="L1812" s="11" t="s">
        <v>20</v>
      </c>
      <c r="M1812" s="11" t="s">
        <v>21</v>
      </c>
    </row>
    <row r="1813">
      <c r="A1813" s="6" t="s">
        <v>7798</v>
      </c>
      <c r="B1813" s="6" t="s">
        <v>7874</v>
      </c>
      <c r="C1813" s="6" t="s">
        <v>7875</v>
      </c>
      <c r="D1813" s="7" t="s">
        <v>7876</v>
      </c>
      <c r="E1813" s="8" t="s">
        <v>7877</v>
      </c>
      <c r="F1813" s="9" t="s">
        <v>26</v>
      </c>
      <c r="G1813" s="10">
        <v>45925.0</v>
      </c>
      <c r="H1813" s="11" t="s">
        <v>19</v>
      </c>
      <c r="I1813" s="11" t="s">
        <v>20</v>
      </c>
      <c r="J1813" s="11" t="s">
        <v>19</v>
      </c>
      <c r="K1813" s="11" t="s">
        <v>20</v>
      </c>
      <c r="M1813" s="11" t="s">
        <v>21</v>
      </c>
    </row>
    <row r="1814">
      <c r="A1814" s="6" t="s">
        <v>7878</v>
      </c>
      <c r="B1814" s="6" t="s">
        <v>7879</v>
      </c>
      <c r="C1814" s="6" t="s">
        <v>7880</v>
      </c>
      <c r="D1814" s="14" t="s">
        <v>7881</v>
      </c>
      <c r="E1814" s="6" t="s">
        <v>26</v>
      </c>
      <c r="F1814" s="9" t="s">
        <v>7882</v>
      </c>
      <c r="G1814" s="10">
        <v>45925.0</v>
      </c>
      <c r="H1814" s="11" t="s">
        <v>19</v>
      </c>
      <c r="I1814" s="11" t="s">
        <v>19</v>
      </c>
      <c r="J1814" s="11" t="s">
        <v>19</v>
      </c>
      <c r="K1814" s="11" t="s">
        <v>20</v>
      </c>
      <c r="L1814" s="11" t="s">
        <v>20</v>
      </c>
      <c r="M1814" s="11" t="s">
        <v>21</v>
      </c>
    </row>
    <row r="1815">
      <c r="A1815" s="6" t="s">
        <v>7878</v>
      </c>
      <c r="B1815" s="6" t="s">
        <v>895</v>
      </c>
      <c r="C1815" s="6" t="s">
        <v>7883</v>
      </c>
      <c r="D1815" s="7" t="s">
        <v>7884</v>
      </c>
      <c r="E1815" s="8" t="s">
        <v>7885</v>
      </c>
      <c r="F1815" s="9" t="s">
        <v>7886</v>
      </c>
      <c r="G1815" s="10">
        <v>45925.0</v>
      </c>
      <c r="H1815" s="11" t="s">
        <v>19</v>
      </c>
      <c r="I1815" s="11" t="s">
        <v>19</v>
      </c>
      <c r="J1815" s="11" t="s">
        <v>19</v>
      </c>
      <c r="K1815" s="11" t="s">
        <v>20</v>
      </c>
      <c r="L1815" s="11" t="s">
        <v>20</v>
      </c>
      <c r="M1815" s="11" t="s">
        <v>21</v>
      </c>
    </row>
    <row r="1816">
      <c r="A1816" s="6" t="s">
        <v>7878</v>
      </c>
      <c r="B1816" s="6" t="s">
        <v>7887</v>
      </c>
      <c r="C1816" s="6" t="s">
        <v>7888</v>
      </c>
      <c r="D1816" s="7" t="s">
        <v>7889</v>
      </c>
      <c r="E1816" s="8" t="s">
        <v>7890</v>
      </c>
      <c r="F1816" s="9" t="s">
        <v>7891</v>
      </c>
      <c r="G1816" s="10">
        <v>45925.0</v>
      </c>
      <c r="H1816" s="11" t="s">
        <v>19</v>
      </c>
      <c r="I1816" s="11" t="s">
        <v>19</v>
      </c>
      <c r="J1816" s="11" t="s">
        <v>19</v>
      </c>
      <c r="K1816" s="11" t="s">
        <v>20</v>
      </c>
      <c r="L1816" s="11" t="s">
        <v>20</v>
      </c>
      <c r="M1816" s="11" t="s">
        <v>21</v>
      </c>
    </row>
    <row r="1817">
      <c r="A1817" s="6" t="s">
        <v>7878</v>
      </c>
      <c r="B1817" s="6" t="s">
        <v>7892</v>
      </c>
      <c r="C1817" s="6" t="s">
        <v>7893</v>
      </c>
      <c r="D1817" s="7" t="s">
        <v>7894</v>
      </c>
      <c r="E1817" s="8" t="s">
        <v>7895</v>
      </c>
      <c r="F1817" s="9" t="s">
        <v>7896</v>
      </c>
      <c r="G1817" s="10">
        <v>45925.0</v>
      </c>
      <c r="H1817" s="11" t="s">
        <v>20</v>
      </c>
      <c r="I1817" s="11" t="s">
        <v>20</v>
      </c>
      <c r="J1817" s="11" t="s">
        <v>20</v>
      </c>
      <c r="K1817" s="11" t="s">
        <v>20</v>
      </c>
      <c r="L1817" s="11" t="s">
        <v>20</v>
      </c>
      <c r="M1817" s="11" t="s">
        <v>21</v>
      </c>
    </row>
    <row r="1818">
      <c r="A1818" s="6" t="s">
        <v>7878</v>
      </c>
      <c r="B1818" s="6" t="s">
        <v>480</v>
      </c>
      <c r="C1818" s="6" t="s">
        <v>7897</v>
      </c>
      <c r="D1818" s="7" t="s">
        <v>7898</v>
      </c>
      <c r="E1818" s="8" t="s">
        <v>7899</v>
      </c>
      <c r="F1818" s="9" t="s">
        <v>7900</v>
      </c>
      <c r="G1818" s="10">
        <v>45925.0</v>
      </c>
      <c r="H1818" s="11" t="s">
        <v>19</v>
      </c>
      <c r="I1818" s="11" t="s">
        <v>19</v>
      </c>
      <c r="J1818" s="11" t="s">
        <v>19</v>
      </c>
      <c r="K1818" s="11" t="s">
        <v>20</v>
      </c>
      <c r="L1818" s="11" t="s">
        <v>20</v>
      </c>
      <c r="M1818" s="11" t="s">
        <v>21</v>
      </c>
    </row>
    <row r="1819">
      <c r="A1819" s="6" t="s">
        <v>7878</v>
      </c>
      <c r="B1819" s="6" t="s">
        <v>7901</v>
      </c>
      <c r="C1819" s="6" t="s">
        <v>7902</v>
      </c>
      <c r="D1819" s="7" t="s">
        <v>7903</v>
      </c>
      <c r="E1819" s="8" t="s">
        <v>7904</v>
      </c>
      <c r="F1819" s="9" t="s">
        <v>7905</v>
      </c>
      <c r="G1819" s="10">
        <v>45925.0</v>
      </c>
      <c r="H1819" s="11" t="s">
        <v>19</v>
      </c>
      <c r="I1819" s="11" t="s">
        <v>20</v>
      </c>
      <c r="J1819" s="11" t="s">
        <v>19</v>
      </c>
      <c r="K1819" s="11" t="s">
        <v>20</v>
      </c>
      <c r="L1819" s="11" t="s">
        <v>20</v>
      </c>
      <c r="M1819" s="11" t="s">
        <v>21</v>
      </c>
    </row>
    <row r="1820">
      <c r="A1820" s="6" t="s">
        <v>7878</v>
      </c>
      <c r="B1820" s="6" t="s">
        <v>7906</v>
      </c>
      <c r="C1820" s="6" t="s">
        <v>7907</v>
      </c>
      <c r="D1820" s="7" t="s">
        <v>7908</v>
      </c>
      <c r="E1820" s="8" t="s">
        <v>7909</v>
      </c>
      <c r="F1820" s="9" t="s">
        <v>7910</v>
      </c>
      <c r="G1820" s="10">
        <v>45925.0</v>
      </c>
      <c r="H1820" s="11" t="s">
        <v>19</v>
      </c>
      <c r="I1820" s="11" t="s">
        <v>19</v>
      </c>
      <c r="J1820" s="11" t="s">
        <v>19</v>
      </c>
      <c r="K1820" s="11" t="s">
        <v>20</v>
      </c>
      <c r="L1820" s="11" t="s">
        <v>20</v>
      </c>
      <c r="M1820" s="11" t="s">
        <v>21</v>
      </c>
    </row>
    <row r="1821">
      <c r="A1821" s="6" t="s">
        <v>7878</v>
      </c>
      <c r="B1821" s="6" t="s">
        <v>7911</v>
      </c>
      <c r="C1821" s="6" t="s">
        <v>7912</v>
      </c>
      <c r="D1821" s="7" t="s">
        <v>7913</v>
      </c>
      <c r="E1821" s="8" t="s">
        <v>7914</v>
      </c>
      <c r="F1821" s="9" t="s">
        <v>7915</v>
      </c>
      <c r="G1821" s="10">
        <v>45925.0</v>
      </c>
      <c r="H1821" s="11" t="s">
        <v>19</v>
      </c>
      <c r="I1821" s="11" t="s">
        <v>19</v>
      </c>
      <c r="J1821" s="11" t="s">
        <v>19</v>
      </c>
      <c r="K1821" s="11" t="s">
        <v>20</v>
      </c>
      <c r="L1821" s="11" t="s">
        <v>20</v>
      </c>
      <c r="M1821" s="11" t="s">
        <v>21</v>
      </c>
    </row>
    <row r="1822">
      <c r="A1822" s="6" t="s">
        <v>7878</v>
      </c>
      <c r="B1822" s="6" t="s">
        <v>7916</v>
      </c>
      <c r="C1822" s="6" t="s">
        <v>7917</v>
      </c>
      <c r="D1822" s="7" t="s">
        <v>7918</v>
      </c>
      <c r="E1822" s="8" t="s">
        <v>7919</v>
      </c>
      <c r="F1822" s="9" t="s">
        <v>7920</v>
      </c>
      <c r="G1822" s="10">
        <v>45925.0</v>
      </c>
      <c r="H1822" s="11" t="s">
        <v>19</v>
      </c>
      <c r="I1822" s="11" t="s">
        <v>19</v>
      </c>
      <c r="J1822" s="11" t="s">
        <v>19</v>
      </c>
      <c r="K1822" s="11" t="s">
        <v>20</v>
      </c>
      <c r="L1822" s="11" t="s">
        <v>20</v>
      </c>
      <c r="M1822" s="11" t="s">
        <v>21</v>
      </c>
    </row>
    <row r="1823">
      <c r="A1823" s="6" t="s">
        <v>7878</v>
      </c>
      <c r="B1823" s="6" t="s">
        <v>7921</v>
      </c>
      <c r="C1823" s="6" t="s">
        <v>7922</v>
      </c>
      <c r="D1823" s="7" t="s">
        <v>7923</v>
      </c>
      <c r="E1823" s="8" t="s">
        <v>7924</v>
      </c>
      <c r="F1823" s="9" t="s">
        <v>7925</v>
      </c>
      <c r="G1823" s="20">
        <v>45925.0</v>
      </c>
      <c r="H1823" s="11" t="s">
        <v>19</v>
      </c>
      <c r="I1823" s="11" t="s">
        <v>20</v>
      </c>
      <c r="J1823" s="11" t="s">
        <v>19</v>
      </c>
      <c r="K1823" s="11" t="s">
        <v>20</v>
      </c>
      <c r="L1823" s="11" t="s">
        <v>20</v>
      </c>
      <c r="M1823" s="11" t="s">
        <v>21</v>
      </c>
    </row>
    <row r="1824">
      <c r="A1824" s="6" t="s">
        <v>7878</v>
      </c>
      <c r="B1824" s="6" t="s">
        <v>7926</v>
      </c>
      <c r="C1824" s="6" t="s">
        <v>7927</v>
      </c>
      <c r="D1824" s="7" t="s">
        <v>7928</v>
      </c>
      <c r="E1824" s="8" t="s">
        <v>7929</v>
      </c>
      <c r="F1824" s="9" t="s">
        <v>7930</v>
      </c>
      <c r="G1824" s="10">
        <v>45925.0</v>
      </c>
      <c r="H1824" s="11" t="s">
        <v>20</v>
      </c>
      <c r="I1824" s="11" t="s">
        <v>20</v>
      </c>
      <c r="J1824" s="11" t="s">
        <v>19</v>
      </c>
      <c r="K1824" s="11" t="s">
        <v>20</v>
      </c>
      <c r="L1824" s="11" t="s">
        <v>20</v>
      </c>
      <c r="M1824" s="11" t="s">
        <v>21</v>
      </c>
    </row>
    <row r="1825">
      <c r="A1825" s="6" t="s">
        <v>7878</v>
      </c>
      <c r="B1825" s="6" t="s">
        <v>7931</v>
      </c>
      <c r="C1825" s="6" t="s">
        <v>7932</v>
      </c>
      <c r="D1825" s="7" t="s">
        <v>7933</v>
      </c>
      <c r="E1825" s="8" t="s">
        <v>7934</v>
      </c>
      <c r="F1825" s="9" t="s">
        <v>7935</v>
      </c>
      <c r="G1825" s="10">
        <v>45925.0</v>
      </c>
      <c r="H1825" s="11" t="s">
        <v>19</v>
      </c>
      <c r="I1825" s="11" t="s">
        <v>20</v>
      </c>
      <c r="J1825" s="11" t="s">
        <v>19</v>
      </c>
      <c r="K1825" s="11" t="s">
        <v>20</v>
      </c>
      <c r="L1825" s="11" t="s">
        <v>20</v>
      </c>
      <c r="M1825" s="11" t="s">
        <v>21</v>
      </c>
    </row>
    <row r="1826">
      <c r="A1826" s="6" t="s">
        <v>7878</v>
      </c>
      <c r="B1826" s="6" t="s">
        <v>934</v>
      </c>
      <c r="C1826" s="6" t="s">
        <v>7936</v>
      </c>
      <c r="D1826" s="7" t="s">
        <v>7937</v>
      </c>
      <c r="E1826" s="8" t="s">
        <v>7938</v>
      </c>
      <c r="F1826" s="9" t="s">
        <v>7939</v>
      </c>
      <c r="G1826" s="10">
        <v>45925.0</v>
      </c>
      <c r="H1826" s="11" t="s">
        <v>19</v>
      </c>
      <c r="I1826" s="11" t="s">
        <v>19</v>
      </c>
      <c r="J1826" s="11" t="s">
        <v>19</v>
      </c>
      <c r="K1826" s="11" t="s">
        <v>20</v>
      </c>
      <c r="L1826" s="11" t="s">
        <v>20</v>
      </c>
      <c r="M1826" s="11" t="s">
        <v>21</v>
      </c>
    </row>
    <row r="1827">
      <c r="A1827" s="6" t="s">
        <v>7878</v>
      </c>
      <c r="B1827" s="6" t="s">
        <v>7940</v>
      </c>
      <c r="C1827" s="6" t="s">
        <v>7941</v>
      </c>
      <c r="D1827" s="7" t="s">
        <v>7942</v>
      </c>
      <c r="E1827" s="8" t="s">
        <v>7943</v>
      </c>
      <c r="F1827" s="9" t="s">
        <v>7944</v>
      </c>
      <c r="G1827" s="10">
        <v>45926.0</v>
      </c>
      <c r="H1827" s="11" t="s">
        <v>19</v>
      </c>
      <c r="I1827" s="11" t="s">
        <v>19</v>
      </c>
      <c r="J1827" s="11" t="s">
        <v>19</v>
      </c>
      <c r="K1827" s="11" t="s">
        <v>20</v>
      </c>
      <c r="L1827" s="11" t="s">
        <v>20</v>
      </c>
      <c r="M1827" s="11" t="s">
        <v>21</v>
      </c>
    </row>
    <row r="1828">
      <c r="A1828" s="6" t="s">
        <v>7878</v>
      </c>
      <c r="B1828" s="6" t="s">
        <v>6149</v>
      </c>
      <c r="C1828" s="6" t="s">
        <v>7945</v>
      </c>
      <c r="D1828" s="7" t="s">
        <v>7946</v>
      </c>
      <c r="E1828" s="8" t="s">
        <v>7947</v>
      </c>
      <c r="F1828" s="9" t="s">
        <v>7948</v>
      </c>
      <c r="G1828" s="10">
        <v>45926.0</v>
      </c>
      <c r="H1828" s="11" t="s">
        <v>19</v>
      </c>
      <c r="I1828" s="11" t="s">
        <v>19</v>
      </c>
      <c r="J1828" s="11" t="s">
        <v>19</v>
      </c>
      <c r="K1828" s="11" t="s">
        <v>20</v>
      </c>
      <c r="L1828" s="11" t="s">
        <v>20</v>
      </c>
      <c r="M1828" s="11" t="s">
        <v>21</v>
      </c>
    </row>
    <row r="1829">
      <c r="A1829" s="6" t="s">
        <v>7878</v>
      </c>
      <c r="B1829" s="6" t="s">
        <v>252</v>
      </c>
      <c r="C1829" s="6" t="s">
        <v>7949</v>
      </c>
      <c r="D1829" s="7" t="s">
        <v>7950</v>
      </c>
      <c r="E1829" s="8" t="s">
        <v>7951</v>
      </c>
      <c r="F1829" s="9" t="s">
        <v>7952</v>
      </c>
      <c r="G1829" s="10">
        <v>45926.0</v>
      </c>
      <c r="H1829" s="11" t="s">
        <v>20</v>
      </c>
      <c r="I1829" s="11" t="s">
        <v>20</v>
      </c>
      <c r="J1829" s="11" t="s">
        <v>19</v>
      </c>
      <c r="M1829" s="11" t="s">
        <v>21</v>
      </c>
    </row>
    <row r="1830">
      <c r="A1830" s="6" t="s">
        <v>7878</v>
      </c>
      <c r="B1830" s="6" t="s">
        <v>429</v>
      </c>
      <c r="C1830" s="6" t="s">
        <v>7953</v>
      </c>
      <c r="D1830" s="7" t="s">
        <v>7954</v>
      </c>
      <c r="E1830" s="8" t="s">
        <v>7955</v>
      </c>
      <c r="F1830" s="9" t="s">
        <v>7956</v>
      </c>
      <c r="G1830" s="10">
        <v>45926.0</v>
      </c>
      <c r="H1830" s="11" t="s">
        <v>19</v>
      </c>
      <c r="I1830" s="11" t="s">
        <v>19</v>
      </c>
      <c r="J1830" s="11" t="s">
        <v>19</v>
      </c>
      <c r="K1830" s="11" t="s">
        <v>20</v>
      </c>
      <c r="L1830" s="11" t="s">
        <v>20</v>
      </c>
      <c r="M1830" s="11" t="s">
        <v>21</v>
      </c>
    </row>
    <row r="1831">
      <c r="A1831" s="6" t="s">
        <v>7878</v>
      </c>
      <c r="B1831" s="6" t="s">
        <v>2934</v>
      </c>
      <c r="C1831" s="6" t="s">
        <v>7957</v>
      </c>
      <c r="D1831" s="7" t="s">
        <v>7958</v>
      </c>
      <c r="E1831" s="8" t="s">
        <v>7959</v>
      </c>
      <c r="F1831" s="9" t="s">
        <v>7960</v>
      </c>
      <c r="G1831" s="10">
        <v>45926.0</v>
      </c>
      <c r="H1831" s="11" t="s">
        <v>19</v>
      </c>
      <c r="I1831" s="11" t="s">
        <v>19</v>
      </c>
      <c r="J1831" s="11" t="s">
        <v>19</v>
      </c>
      <c r="K1831" s="11" t="s">
        <v>20</v>
      </c>
      <c r="L1831" s="11" t="s">
        <v>20</v>
      </c>
      <c r="M1831" s="11" t="s">
        <v>21</v>
      </c>
    </row>
    <row r="1832">
      <c r="A1832" s="6" t="s">
        <v>7878</v>
      </c>
      <c r="B1832" s="6" t="s">
        <v>7961</v>
      </c>
      <c r="C1832" s="6" t="s">
        <v>7962</v>
      </c>
      <c r="D1832" s="7" t="s">
        <v>7963</v>
      </c>
      <c r="E1832" s="8" t="s">
        <v>7964</v>
      </c>
      <c r="F1832" s="9" t="s">
        <v>7965</v>
      </c>
      <c r="G1832" s="10">
        <v>45926.0</v>
      </c>
      <c r="H1832" s="11" t="s">
        <v>19</v>
      </c>
      <c r="I1832" s="11" t="s">
        <v>19</v>
      </c>
      <c r="J1832" s="11" t="s">
        <v>19</v>
      </c>
      <c r="K1832" s="11" t="s">
        <v>20</v>
      </c>
      <c r="L1832" s="11" t="s">
        <v>20</v>
      </c>
      <c r="M1832" s="11" t="s">
        <v>21</v>
      </c>
    </row>
    <row r="1833">
      <c r="A1833" s="6" t="s">
        <v>7878</v>
      </c>
      <c r="B1833" s="6" t="s">
        <v>7966</v>
      </c>
      <c r="C1833" s="6" t="s">
        <v>7967</v>
      </c>
      <c r="D1833" s="7" t="s">
        <v>7968</v>
      </c>
      <c r="E1833" s="8" t="s">
        <v>7969</v>
      </c>
      <c r="F1833" s="9" t="s">
        <v>7970</v>
      </c>
      <c r="G1833" s="10">
        <v>45926.0</v>
      </c>
      <c r="H1833" s="11" t="s">
        <v>19</v>
      </c>
      <c r="I1833" s="11" t="s">
        <v>19</v>
      </c>
      <c r="J1833" s="11" t="s">
        <v>19</v>
      </c>
      <c r="K1833" s="11" t="s">
        <v>20</v>
      </c>
      <c r="L1833" s="11" t="s">
        <v>20</v>
      </c>
      <c r="M1833" s="11" t="s">
        <v>21</v>
      </c>
    </row>
    <row r="1834">
      <c r="A1834" s="6" t="s">
        <v>7878</v>
      </c>
      <c r="B1834" s="6" t="s">
        <v>266</v>
      </c>
      <c r="C1834" s="6" t="s">
        <v>7971</v>
      </c>
      <c r="D1834" s="7" t="s">
        <v>7972</v>
      </c>
      <c r="E1834" s="8" t="s">
        <v>7973</v>
      </c>
      <c r="F1834" s="9" t="s">
        <v>7974</v>
      </c>
      <c r="G1834" s="10">
        <v>45926.0</v>
      </c>
      <c r="H1834" s="11" t="s">
        <v>20</v>
      </c>
      <c r="I1834" s="11" t="s">
        <v>20</v>
      </c>
      <c r="J1834" s="11" t="s">
        <v>19</v>
      </c>
      <c r="K1834" s="11" t="s">
        <v>20</v>
      </c>
      <c r="L1834" s="11" t="s">
        <v>20</v>
      </c>
      <c r="M1834" s="11" t="s">
        <v>21</v>
      </c>
    </row>
    <row r="1835">
      <c r="A1835" s="6" t="s">
        <v>7878</v>
      </c>
      <c r="B1835" s="6" t="s">
        <v>170</v>
      </c>
      <c r="C1835" s="6" t="s">
        <v>7975</v>
      </c>
      <c r="D1835" s="7" t="s">
        <v>7976</v>
      </c>
      <c r="E1835" s="8" t="s">
        <v>7977</v>
      </c>
      <c r="F1835" s="9" t="s">
        <v>7978</v>
      </c>
      <c r="G1835" s="10">
        <v>45927.0</v>
      </c>
      <c r="H1835" s="11" t="s">
        <v>19</v>
      </c>
      <c r="I1835" s="11" t="s">
        <v>19</v>
      </c>
      <c r="J1835" s="11" t="s">
        <v>19</v>
      </c>
      <c r="K1835" s="11" t="s">
        <v>20</v>
      </c>
      <c r="L1835" s="11" t="s">
        <v>19</v>
      </c>
      <c r="M1835" s="11" t="s">
        <v>21</v>
      </c>
    </row>
    <row r="1836">
      <c r="A1836" s="6" t="s">
        <v>7878</v>
      </c>
      <c r="B1836" s="6" t="s">
        <v>7979</v>
      </c>
      <c r="C1836" s="6" t="s">
        <v>7980</v>
      </c>
      <c r="D1836" s="7" t="s">
        <v>7981</v>
      </c>
      <c r="E1836" s="8" t="s">
        <v>7982</v>
      </c>
      <c r="F1836" s="9" t="s">
        <v>7983</v>
      </c>
      <c r="G1836" s="10">
        <v>45927.0</v>
      </c>
      <c r="H1836" s="11" t="s">
        <v>20</v>
      </c>
      <c r="I1836" s="11" t="s">
        <v>20</v>
      </c>
      <c r="J1836" s="11" t="s">
        <v>19</v>
      </c>
      <c r="M1836" s="11" t="s">
        <v>21</v>
      </c>
    </row>
    <row r="1837">
      <c r="A1837" s="6" t="s">
        <v>7984</v>
      </c>
      <c r="B1837" s="6" t="s">
        <v>7985</v>
      </c>
      <c r="C1837" s="6" t="s">
        <v>7986</v>
      </c>
      <c r="D1837" s="7" t="s">
        <v>7987</v>
      </c>
      <c r="E1837" s="8" t="s">
        <v>7988</v>
      </c>
      <c r="F1837" s="9" t="s">
        <v>7989</v>
      </c>
      <c r="G1837" s="10">
        <v>45924.0</v>
      </c>
      <c r="H1837" s="11" t="s">
        <v>19</v>
      </c>
      <c r="I1837" s="11" t="s">
        <v>19</v>
      </c>
      <c r="J1837" s="11" t="s">
        <v>19</v>
      </c>
      <c r="K1837" s="11" t="s">
        <v>20</v>
      </c>
      <c r="L1837" s="11" t="s">
        <v>20</v>
      </c>
      <c r="M1837" s="11" t="s">
        <v>21</v>
      </c>
    </row>
    <row r="1838">
      <c r="A1838" s="6" t="s">
        <v>7984</v>
      </c>
      <c r="B1838" s="6" t="s">
        <v>4015</v>
      </c>
      <c r="C1838" s="6" t="s">
        <v>7990</v>
      </c>
      <c r="D1838" s="7" t="s">
        <v>7991</v>
      </c>
      <c r="E1838" s="8" t="s">
        <v>7992</v>
      </c>
      <c r="F1838" s="9" t="s">
        <v>7993</v>
      </c>
      <c r="G1838" s="10">
        <v>45924.0</v>
      </c>
      <c r="H1838" s="11" t="s">
        <v>20</v>
      </c>
      <c r="I1838" s="11" t="s">
        <v>20</v>
      </c>
      <c r="J1838" s="11" t="s">
        <v>20</v>
      </c>
      <c r="M1838" s="11" t="s">
        <v>21</v>
      </c>
    </row>
    <row r="1839">
      <c r="A1839" s="6" t="s">
        <v>7984</v>
      </c>
      <c r="B1839" s="6" t="s">
        <v>1714</v>
      </c>
      <c r="C1839" s="6" t="s">
        <v>7994</v>
      </c>
      <c r="D1839" s="7" t="s">
        <v>7995</v>
      </c>
      <c r="E1839" s="8" t="s">
        <v>7996</v>
      </c>
      <c r="F1839" s="9" t="s">
        <v>7997</v>
      </c>
      <c r="G1839" s="10">
        <v>45924.0</v>
      </c>
      <c r="H1839" s="11" t="s">
        <v>19</v>
      </c>
      <c r="I1839" s="11" t="s">
        <v>19</v>
      </c>
      <c r="J1839" s="11" t="s">
        <v>19</v>
      </c>
      <c r="K1839" s="11" t="s">
        <v>20</v>
      </c>
      <c r="L1839" s="11" t="s">
        <v>20</v>
      </c>
      <c r="M1839" s="11" t="s">
        <v>21</v>
      </c>
    </row>
    <row r="1840">
      <c r="A1840" s="6" t="s">
        <v>7984</v>
      </c>
      <c r="B1840" s="6" t="s">
        <v>123</v>
      </c>
      <c r="C1840" s="6" t="s">
        <v>7998</v>
      </c>
      <c r="D1840" s="7" t="s">
        <v>7999</v>
      </c>
      <c r="E1840" s="8" t="s">
        <v>8000</v>
      </c>
      <c r="F1840" s="9" t="s">
        <v>8001</v>
      </c>
      <c r="G1840" s="10">
        <v>45923.0</v>
      </c>
      <c r="H1840" s="11" t="s">
        <v>19</v>
      </c>
      <c r="I1840" s="11" t="s">
        <v>19</v>
      </c>
      <c r="J1840" s="11" t="s">
        <v>19</v>
      </c>
      <c r="K1840" s="11" t="s">
        <v>20</v>
      </c>
      <c r="L1840" s="11" t="s">
        <v>20</v>
      </c>
      <c r="M1840" s="11" t="s">
        <v>21</v>
      </c>
    </row>
    <row r="1841">
      <c r="A1841" s="6" t="s">
        <v>7984</v>
      </c>
      <c r="B1841" s="6" t="s">
        <v>1625</v>
      </c>
      <c r="C1841" s="6" t="s">
        <v>8002</v>
      </c>
      <c r="D1841" s="7" t="s">
        <v>8003</v>
      </c>
      <c r="E1841" s="8" t="s">
        <v>8004</v>
      </c>
      <c r="F1841" s="9" t="s">
        <v>8005</v>
      </c>
      <c r="G1841" s="10">
        <v>45924.0</v>
      </c>
      <c r="H1841" s="11" t="s">
        <v>19</v>
      </c>
      <c r="I1841" s="11" t="s">
        <v>19</v>
      </c>
      <c r="J1841" s="11" t="s">
        <v>20</v>
      </c>
      <c r="K1841" s="11" t="s">
        <v>20</v>
      </c>
      <c r="L1841" s="11" t="s">
        <v>20</v>
      </c>
      <c r="M1841" s="11" t="s">
        <v>21</v>
      </c>
    </row>
    <row r="1842">
      <c r="A1842" s="6" t="s">
        <v>7984</v>
      </c>
      <c r="B1842" s="6" t="s">
        <v>32</v>
      </c>
      <c r="C1842" s="6" t="s">
        <v>8006</v>
      </c>
      <c r="D1842" s="7" t="s">
        <v>8007</v>
      </c>
      <c r="E1842" s="8" t="s">
        <v>8008</v>
      </c>
      <c r="F1842" s="9" t="s">
        <v>8009</v>
      </c>
      <c r="G1842" s="10">
        <v>45924.0</v>
      </c>
      <c r="H1842" s="11" t="s">
        <v>19</v>
      </c>
      <c r="I1842" s="11" t="s">
        <v>19</v>
      </c>
      <c r="J1842" s="11" t="s">
        <v>20</v>
      </c>
      <c r="K1842" s="11" t="s">
        <v>20</v>
      </c>
      <c r="L1842" s="11" t="s">
        <v>20</v>
      </c>
      <c r="M1842" s="11" t="s">
        <v>21</v>
      </c>
    </row>
    <row r="1843">
      <c r="A1843" s="6" t="s">
        <v>7984</v>
      </c>
      <c r="B1843" s="6" t="s">
        <v>32</v>
      </c>
      <c r="C1843" s="6" t="s">
        <v>8010</v>
      </c>
      <c r="D1843" s="7" t="s">
        <v>8011</v>
      </c>
      <c r="E1843" s="8" t="s">
        <v>8012</v>
      </c>
      <c r="F1843" s="9" t="s">
        <v>8013</v>
      </c>
      <c r="G1843" s="10">
        <v>45924.0</v>
      </c>
      <c r="H1843" s="11" t="s">
        <v>19</v>
      </c>
      <c r="I1843" s="11" t="s">
        <v>19</v>
      </c>
      <c r="J1843" s="11" t="s">
        <v>19</v>
      </c>
      <c r="K1843" s="11" t="s">
        <v>20</v>
      </c>
      <c r="L1843" s="11" t="s">
        <v>20</v>
      </c>
      <c r="M1843" s="11" t="s">
        <v>21</v>
      </c>
    </row>
    <row r="1844">
      <c r="A1844" s="6" t="s">
        <v>7984</v>
      </c>
      <c r="B1844" s="6" t="s">
        <v>8014</v>
      </c>
      <c r="C1844" s="6" t="s">
        <v>8015</v>
      </c>
      <c r="D1844" s="7" t="s">
        <v>8016</v>
      </c>
      <c r="E1844" s="8" t="s">
        <v>8017</v>
      </c>
      <c r="F1844" s="9" t="s">
        <v>8018</v>
      </c>
      <c r="G1844" s="10">
        <v>45923.0</v>
      </c>
      <c r="H1844" s="11" t="s">
        <v>20</v>
      </c>
      <c r="I1844" s="11" t="s">
        <v>20</v>
      </c>
      <c r="J1844" s="11" t="s">
        <v>19</v>
      </c>
      <c r="M1844" s="11" t="s">
        <v>21</v>
      </c>
    </row>
    <row r="1845">
      <c r="A1845" s="6" t="s">
        <v>7984</v>
      </c>
      <c r="B1845" s="6" t="s">
        <v>8019</v>
      </c>
      <c r="C1845" s="6" t="s">
        <v>8020</v>
      </c>
      <c r="D1845" s="17" t="s">
        <v>8021</v>
      </c>
      <c r="E1845" s="8" t="s">
        <v>8022</v>
      </c>
      <c r="F1845" s="9" t="s">
        <v>26</v>
      </c>
      <c r="G1845" s="12" t="s">
        <v>80</v>
      </c>
      <c r="H1845" s="13"/>
      <c r="I1845" s="13"/>
      <c r="J1845" s="13"/>
      <c r="K1845" s="13"/>
      <c r="L1845" s="13"/>
      <c r="M1845" s="11" t="s">
        <v>81</v>
      </c>
    </row>
    <row r="1846">
      <c r="A1846" s="6" t="s">
        <v>7984</v>
      </c>
      <c r="B1846" s="6" t="s">
        <v>5773</v>
      </c>
      <c r="C1846" s="6" t="s">
        <v>8023</v>
      </c>
      <c r="D1846" s="7" t="s">
        <v>8024</v>
      </c>
      <c r="E1846" s="6" t="s">
        <v>26</v>
      </c>
      <c r="F1846" s="9" t="s">
        <v>8025</v>
      </c>
      <c r="G1846" s="10">
        <v>45924.0</v>
      </c>
      <c r="H1846" s="11" t="s">
        <v>20</v>
      </c>
      <c r="I1846" s="11" t="s">
        <v>20</v>
      </c>
      <c r="J1846" s="11" t="s">
        <v>20</v>
      </c>
      <c r="M1846" s="11" t="s">
        <v>21</v>
      </c>
    </row>
    <row r="1847">
      <c r="A1847" s="6" t="s">
        <v>7984</v>
      </c>
      <c r="B1847" s="6" t="s">
        <v>527</v>
      </c>
      <c r="C1847" s="6" t="s">
        <v>8026</v>
      </c>
      <c r="D1847" s="7" t="s">
        <v>8027</v>
      </c>
      <c r="E1847" s="8" t="s">
        <v>8028</v>
      </c>
      <c r="F1847" s="9" t="s">
        <v>8029</v>
      </c>
      <c r="G1847" s="10">
        <v>45924.0</v>
      </c>
      <c r="H1847" s="11" t="s">
        <v>19</v>
      </c>
      <c r="I1847" s="11" t="s">
        <v>19</v>
      </c>
      <c r="J1847" s="11" t="s">
        <v>20</v>
      </c>
      <c r="K1847" s="11" t="s">
        <v>20</v>
      </c>
      <c r="L1847" s="11" t="s">
        <v>20</v>
      </c>
      <c r="M1847" s="11" t="s">
        <v>21</v>
      </c>
    </row>
    <row r="1848">
      <c r="A1848" s="6" t="s">
        <v>7984</v>
      </c>
      <c r="B1848" s="6" t="s">
        <v>527</v>
      </c>
      <c r="C1848" s="6" t="s">
        <v>8030</v>
      </c>
      <c r="D1848" s="7" t="s">
        <v>8031</v>
      </c>
      <c r="E1848" s="8" t="s">
        <v>8032</v>
      </c>
      <c r="F1848" s="9" t="s">
        <v>8033</v>
      </c>
      <c r="G1848" s="10">
        <v>45924.0</v>
      </c>
      <c r="H1848" s="11" t="s">
        <v>20</v>
      </c>
      <c r="I1848" s="11" t="s">
        <v>20</v>
      </c>
      <c r="J1848" s="11" t="s">
        <v>19</v>
      </c>
      <c r="M1848" s="11" t="s">
        <v>21</v>
      </c>
    </row>
    <row r="1849">
      <c r="A1849" s="6" t="s">
        <v>7984</v>
      </c>
      <c r="B1849" s="6" t="s">
        <v>527</v>
      </c>
      <c r="C1849" s="6" t="s">
        <v>8034</v>
      </c>
      <c r="D1849" s="7" t="s">
        <v>8035</v>
      </c>
      <c r="E1849" s="8" t="s">
        <v>8036</v>
      </c>
      <c r="F1849" s="9" t="s">
        <v>8037</v>
      </c>
      <c r="G1849" s="10">
        <v>45923.0</v>
      </c>
      <c r="H1849" s="11" t="s">
        <v>19</v>
      </c>
      <c r="I1849" s="11" t="s">
        <v>19</v>
      </c>
      <c r="J1849" s="11" t="s">
        <v>19</v>
      </c>
      <c r="K1849" s="11" t="s">
        <v>20</v>
      </c>
      <c r="L1849" s="11" t="s">
        <v>20</v>
      </c>
      <c r="M1849" s="11" t="s">
        <v>21</v>
      </c>
    </row>
    <row r="1850">
      <c r="A1850" s="6" t="s">
        <v>7984</v>
      </c>
      <c r="B1850" s="6" t="s">
        <v>8038</v>
      </c>
      <c r="C1850" s="6" t="s">
        <v>8039</v>
      </c>
      <c r="D1850" s="7" t="s">
        <v>8040</v>
      </c>
      <c r="E1850" s="8" t="s">
        <v>8041</v>
      </c>
      <c r="F1850" s="9" t="s">
        <v>8042</v>
      </c>
      <c r="G1850" s="10">
        <v>45924.0</v>
      </c>
      <c r="H1850" s="11" t="s">
        <v>19</v>
      </c>
      <c r="I1850" s="11" t="s">
        <v>19</v>
      </c>
      <c r="J1850" s="11" t="s">
        <v>20</v>
      </c>
      <c r="K1850" s="11" t="s">
        <v>20</v>
      </c>
      <c r="L1850" s="11" t="s">
        <v>20</v>
      </c>
      <c r="M1850" s="11" t="s">
        <v>21</v>
      </c>
    </row>
    <row r="1851">
      <c r="A1851" s="6" t="s">
        <v>7984</v>
      </c>
      <c r="B1851" s="6" t="s">
        <v>51</v>
      </c>
      <c r="C1851" s="6" t="s">
        <v>8043</v>
      </c>
      <c r="D1851" s="7" t="s">
        <v>8044</v>
      </c>
      <c r="E1851" s="8" t="s">
        <v>8045</v>
      </c>
      <c r="F1851" s="9" t="s">
        <v>8046</v>
      </c>
      <c r="G1851" s="10">
        <v>45924.0</v>
      </c>
      <c r="H1851" s="11" t="s">
        <v>20</v>
      </c>
      <c r="I1851" s="11" t="s">
        <v>20</v>
      </c>
      <c r="J1851" s="11" t="s">
        <v>19</v>
      </c>
      <c r="M1851" s="11" t="s">
        <v>21</v>
      </c>
    </row>
    <row r="1852">
      <c r="A1852" s="6" t="s">
        <v>7984</v>
      </c>
      <c r="B1852" s="6" t="s">
        <v>51</v>
      </c>
      <c r="C1852" s="6" t="s">
        <v>8047</v>
      </c>
      <c r="D1852" s="7" t="s">
        <v>8048</v>
      </c>
      <c r="E1852" s="8" t="s">
        <v>8049</v>
      </c>
      <c r="F1852" s="9" t="s">
        <v>8050</v>
      </c>
      <c r="G1852" s="10">
        <v>45923.0</v>
      </c>
      <c r="H1852" s="11" t="s">
        <v>20</v>
      </c>
      <c r="I1852" s="11" t="s">
        <v>20</v>
      </c>
      <c r="J1852" s="11" t="s">
        <v>20</v>
      </c>
      <c r="M1852" s="11" t="s">
        <v>21</v>
      </c>
    </row>
    <row r="1853">
      <c r="A1853" s="6" t="s">
        <v>7984</v>
      </c>
      <c r="B1853" s="6" t="s">
        <v>8051</v>
      </c>
      <c r="C1853" s="6" t="s">
        <v>8052</v>
      </c>
      <c r="D1853" s="7" t="s">
        <v>8053</v>
      </c>
      <c r="E1853" s="8" t="s">
        <v>8054</v>
      </c>
      <c r="F1853" s="9" t="s">
        <v>8055</v>
      </c>
      <c r="G1853" s="10">
        <v>45924.0</v>
      </c>
      <c r="H1853" s="11" t="s">
        <v>19</v>
      </c>
      <c r="I1853" s="11" t="s">
        <v>19</v>
      </c>
      <c r="J1853" s="11" t="s">
        <v>19</v>
      </c>
      <c r="K1853" s="11" t="s">
        <v>20</v>
      </c>
      <c r="L1853" s="11" t="s">
        <v>20</v>
      </c>
      <c r="M1853" s="11" t="s">
        <v>21</v>
      </c>
    </row>
    <row r="1854">
      <c r="A1854" s="6" t="s">
        <v>7984</v>
      </c>
      <c r="B1854" s="6" t="s">
        <v>8056</v>
      </c>
      <c r="C1854" s="6" t="s">
        <v>8057</v>
      </c>
      <c r="D1854" s="7" t="s">
        <v>8058</v>
      </c>
      <c r="E1854" s="8" t="s">
        <v>8059</v>
      </c>
      <c r="F1854" s="9" t="s">
        <v>8060</v>
      </c>
      <c r="G1854" s="10">
        <v>45924.0</v>
      </c>
      <c r="H1854" s="11" t="s">
        <v>19</v>
      </c>
      <c r="I1854" s="11" t="s">
        <v>20</v>
      </c>
      <c r="J1854" s="11" t="s">
        <v>19</v>
      </c>
      <c r="K1854" s="11" t="s">
        <v>20</v>
      </c>
      <c r="L1854" s="11" t="s">
        <v>20</v>
      </c>
      <c r="M1854" s="11" t="s">
        <v>21</v>
      </c>
    </row>
    <row r="1855">
      <c r="A1855" s="6" t="s">
        <v>7984</v>
      </c>
      <c r="B1855" s="6" t="s">
        <v>4415</v>
      </c>
      <c r="C1855" s="6" t="s">
        <v>8061</v>
      </c>
      <c r="D1855" s="7" t="s">
        <v>8062</v>
      </c>
      <c r="E1855" s="8" t="s">
        <v>8063</v>
      </c>
      <c r="F1855" s="9" t="s">
        <v>8064</v>
      </c>
      <c r="G1855" s="10">
        <v>45927.0</v>
      </c>
      <c r="H1855" s="11" t="s">
        <v>20</v>
      </c>
      <c r="I1855" s="11" t="s">
        <v>20</v>
      </c>
      <c r="J1855" s="11" t="s">
        <v>19</v>
      </c>
      <c r="M1855" s="11" t="s">
        <v>21</v>
      </c>
    </row>
    <row r="1856">
      <c r="A1856" s="6" t="s">
        <v>7984</v>
      </c>
      <c r="B1856" s="6" t="s">
        <v>8065</v>
      </c>
      <c r="C1856" s="6" t="s">
        <v>8066</v>
      </c>
      <c r="D1856" s="7" t="s">
        <v>8067</v>
      </c>
      <c r="E1856" s="8" t="s">
        <v>8068</v>
      </c>
      <c r="F1856" s="9" t="s">
        <v>8069</v>
      </c>
      <c r="G1856" s="10">
        <v>45927.0</v>
      </c>
      <c r="H1856" s="11" t="s">
        <v>19</v>
      </c>
      <c r="I1856" s="11" t="s">
        <v>19</v>
      </c>
      <c r="J1856" s="11" t="s">
        <v>19</v>
      </c>
      <c r="K1856" s="11" t="s">
        <v>20</v>
      </c>
      <c r="L1856" s="11" t="s">
        <v>20</v>
      </c>
      <c r="M1856" s="11" t="s">
        <v>21</v>
      </c>
    </row>
    <row r="1857">
      <c r="A1857" s="6" t="s">
        <v>7984</v>
      </c>
      <c r="B1857" s="6" t="s">
        <v>8070</v>
      </c>
      <c r="C1857" s="6" t="s">
        <v>8071</v>
      </c>
      <c r="D1857" s="7" t="s">
        <v>8072</v>
      </c>
      <c r="E1857" s="8" t="s">
        <v>8073</v>
      </c>
      <c r="F1857" s="9" t="s">
        <v>8074</v>
      </c>
      <c r="G1857" s="10">
        <v>45927.0</v>
      </c>
      <c r="H1857" s="11" t="s">
        <v>20</v>
      </c>
      <c r="I1857" s="11" t="s">
        <v>20</v>
      </c>
      <c r="J1857" s="11" t="s">
        <v>20</v>
      </c>
      <c r="M1857" s="11" t="s">
        <v>21</v>
      </c>
    </row>
    <row r="1858">
      <c r="A1858" s="6" t="s">
        <v>7984</v>
      </c>
      <c r="B1858" s="6" t="s">
        <v>8075</v>
      </c>
      <c r="C1858" s="6" t="s">
        <v>8076</v>
      </c>
      <c r="D1858" s="7" t="s">
        <v>8077</v>
      </c>
      <c r="E1858" s="8" t="s">
        <v>8078</v>
      </c>
      <c r="F1858" s="9" t="s">
        <v>8079</v>
      </c>
      <c r="G1858" s="10">
        <v>45923.0</v>
      </c>
      <c r="H1858" s="11" t="s">
        <v>19</v>
      </c>
      <c r="I1858" s="11" t="s">
        <v>19</v>
      </c>
      <c r="J1858" s="11" t="s">
        <v>19</v>
      </c>
      <c r="K1858" s="11" t="s">
        <v>20</v>
      </c>
      <c r="L1858" s="11" t="s">
        <v>20</v>
      </c>
      <c r="M1858" s="11" t="s">
        <v>21</v>
      </c>
    </row>
    <row r="1859">
      <c r="A1859" s="6" t="s">
        <v>7984</v>
      </c>
      <c r="B1859" s="6" t="s">
        <v>8080</v>
      </c>
      <c r="C1859" s="6" t="s">
        <v>8081</v>
      </c>
      <c r="D1859" s="7" t="s">
        <v>8082</v>
      </c>
      <c r="E1859" s="8" t="s">
        <v>8083</v>
      </c>
      <c r="F1859" s="9" t="s">
        <v>26</v>
      </c>
      <c r="G1859" s="10">
        <v>45927.0</v>
      </c>
      <c r="H1859" s="11" t="s">
        <v>19</v>
      </c>
      <c r="I1859" s="11" t="s">
        <v>19</v>
      </c>
      <c r="J1859" s="11" t="s">
        <v>20</v>
      </c>
      <c r="K1859" s="11" t="s">
        <v>20</v>
      </c>
      <c r="L1859" s="11" t="s">
        <v>20</v>
      </c>
      <c r="M1859" s="11" t="s">
        <v>21</v>
      </c>
    </row>
    <row r="1860">
      <c r="A1860" s="6" t="s">
        <v>7984</v>
      </c>
      <c r="B1860" s="6" t="s">
        <v>2277</v>
      </c>
      <c r="C1860" s="6" t="s">
        <v>8084</v>
      </c>
      <c r="D1860" s="7" t="s">
        <v>8085</v>
      </c>
      <c r="E1860" s="8" t="s">
        <v>8086</v>
      </c>
      <c r="F1860" s="9" t="s">
        <v>8087</v>
      </c>
      <c r="G1860" s="10">
        <v>45923.0</v>
      </c>
      <c r="H1860" s="11" t="s">
        <v>19</v>
      </c>
      <c r="I1860" s="11" t="s">
        <v>19</v>
      </c>
      <c r="J1860" s="11" t="s">
        <v>19</v>
      </c>
      <c r="K1860" s="11" t="s">
        <v>20</v>
      </c>
      <c r="L1860" s="11" t="s">
        <v>19</v>
      </c>
      <c r="M1860" s="11" t="s">
        <v>21</v>
      </c>
    </row>
    <row r="1861">
      <c r="A1861" s="6" t="s">
        <v>7984</v>
      </c>
      <c r="B1861" s="6" t="s">
        <v>8088</v>
      </c>
      <c r="C1861" s="6" t="s">
        <v>8089</v>
      </c>
      <c r="D1861" s="7" t="s">
        <v>8090</v>
      </c>
      <c r="E1861" s="8" t="s">
        <v>8091</v>
      </c>
      <c r="F1861" s="9" t="s">
        <v>26</v>
      </c>
      <c r="G1861" s="10">
        <v>45923.0</v>
      </c>
      <c r="H1861" s="11" t="s">
        <v>19</v>
      </c>
      <c r="I1861" s="11" t="s">
        <v>19</v>
      </c>
      <c r="J1861" s="11" t="s">
        <v>19</v>
      </c>
      <c r="K1861" s="11" t="s">
        <v>20</v>
      </c>
      <c r="L1861" s="11" t="s">
        <v>19</v>
      </c>
      <c r="M1861" s="11" t="s">
        <v>21</v>
      </c>
    </row>
    <row r="1862">
      <c r="A1862" s="6" t="s">
        <v>7984</v>
      </c>
      <c r="B1862" s="6" t="s">
        <v>8092</v>
      </c>
      <c r="C1862" s="6" t="s">
        <v>8093</v>
      </c>
      <c r="D1862" s="7" t="s">
        <v>8094</v>
      </c>
      <c r="E1862" s="8" t="s">
        <v>8095</v>
      </c>
      <c r="F1862" s="9" t="s">
        <v>8096</v>
      </c>
      <c r="G1862" s="10">
        <v>45927.0</v>
      </c>
      <c r="H1862" s="11" t="s">
        <v>19</v>
      </c>
      <c r="I1862" s="11" t="s">
        <v>19</v>
      </c>
      <c r="J1862" s="11" t="s">
        <v>19</v>
      </c>
      <c r="K1862" s="11" t="s">
        <v>20</v>
      </c>
      <c r="L1862" s="11" t="s">
        <v>20</v>
      </c>
      <c r="M1862" s="11" t="s">
        <v>21</v>
      </c>
    </row>
    <row r="1863">
      <c r="A1863" s="6" t="s">
        <v>7984</v>
      </c>
      <c r="B1863" s="6" t="s">
        <v>8097</v>
      </c>
      <c r="C1863" s="6" t="s">
        <v>8098</v>
      </c>
      <c r="D1863" s="7" t="s">
        <v>8099</v>
      </c>
      <c r="E1863" s="8" t="s">
        <v>8100</v>
      </c>
      <c r="F1863" s="9" t="s">
        <v>8101</v>
      </c>
      <c r="G1863" s="10">
        <v>45927.0</v>
      </c>
      <c r="H1863" s="11" t="s">
        <v>19</v>
      </c>
      <c r="I1863" s="11" t="s">
        <v>19</v>
      </c>
      <c r="J1863" s="11" t="s">
        <v>19</v>
      </c>
      <c r="K1863" s="11" t="s">
        <v>20</v>
      </c>
      <c r="L1863" s="11" t="s">
        <v>20</v>
      </c>
      <c r="M1863" s="11" t="s">
        <v>21</v>
      </c>
    </row>
    <row r="1864">
      <c r="A1864" s="6" t="s">
        <v>7984</v>
      </c>
      <c r="B1864" s="6" t="s">
        <v>8102</v>
      </c>
      <c r="C1864" s="6" t="s">
        <v>8103</v>
      </c>
      <c r="D1864" s="7" t="s">
        <v>8104</v>
      </c>
      <c r="E1864" s="8" t="s">
        <v>8105</v>
      </c>
      <c r="F1864" s="9" t="s">
        <v>8106</v>
      </c>
      <c r="G1864" s="10">
        <v>45927.0</v>
      </c>
      <c r="H1864" s="11" t="s">
        <v>19</v>
      </c>
      <c r="I1864" s="11" t="s">
        <v>19</v>
      </c>
      <c r="J1864" s="11" t="s">
        <v>19</v>
      </c>
      <c r="K1864" s="11" t="s">
        <v>20</v>
      </c>
      <c r="L1864" s="11" t="s">
        <v>19</v>
      </c>
      <c r="M1864" s="11" t="s">
        <v>21</v>
      </c>
    </row>
    <row r="1865">
      <c r="A1865" s="6" t="s">
        <v>7984</v>
      </c>
      <c r="B1865" s="6" t="s">
        <v>8107</v>
      </c>
      <c r="C1865" s="6" t="s">
        <v>8108</v>
      </c>
      <c r="D1865" s="7" t="s">
        <v>8109</v>
      </c>
      <c r="E1865" s="8" t="s">
        <v>8110</v>
      </c>
      <c r="F1865" s="9" t="s">
        <v>8111</v>
      </c>
      <c r="G1865" s="10">
        <v>45927.0</v>
      </c>
      <c r="H1865" s="11" t="s">
        <v>20</v>
      </c>
      <c r="I1865" s="11" t="s">
        <v>20</v>
      </c>
      <c r="J1865" s="11" t="s">
        <v>20</v>
      </c>
      <c r="M1865" s="11" t="s">
        <v>21</v>
      </c>
    </row>
    <row r="1866">
      <c r="A1866" s="6" t="s">
        <v>7984</v>
      </c>
      <c r="B1866" s="6" t="s">
        <v>8112</v>
      </c>
      <c r="C1866" s="11" t="s">
        <v>8113</v>
      </c>
      <c r="D1866" s="7" t="s">
        <v>8114</v>
      </c>
      <c r="E1866" s="8" t="s">
        <v>8115</v>
      </c>
      <c r="F1866" s="9" t="s">
        <v>26</v>
      </c>
      <c r="G1866" s="10">
        <v>45927.0</v>
      </c>
      <c r="H1866" s="11" t="s">
        <v>19</v>
      </c>
      <c r="I1866" s="11" t="s">
        <v>19</v>
      </c>
      <c r="J1866" s="11" t="s">
        <v>19</v>
      </c>
      <c r="K1866" s="11" t="s">
        <v>20</v>
      </c>
      <c r="L1866" s="11" t="s">
        <v>20</v>
      </c>
      <c r="M1866" s="11" t="s">
        <v>21</v>
      </c>
    </row>
    <row r="1867">
      <c r="A1867" s="6" t="s">
        <v>7984</v>
      </c>
      <c r="B1867" s="6" t="s">
        <v>8116</v>
      </c>
      <c r="C1867" s="6" t="s">
        <v>26</v>
      </c>
      <c r="D1867" s="7" t="s">
        <v>8117</v>
      </c>
      <c r="E1867" s="8" t="s">
        <v>8118</v>
      </c>
      <c r="F1867" s="9" t="s">
        <v>8119</v>
      </c>
      <c r="G1867" s="10">
        <v>45923.0</v>
      </c>
      <c r="H1867" s="11" t="s">
        <v>19</v>
      </c>
      <c r="I1867" s="11" t="s">
        <v>19</v>
      </c>
      <c r="J1867" s="11" t="s">
        <v>19</v>
      </c>
      <c r="K1867" s="11" t="s">
        <v>20</v>
      </c>
      <c r="L1867" s="11" t="s">
        <v>19</v>
      </c>
      <c r="M1867" s="11" t="s">
        <v>21</v>
      </c>
    </row>
    <row r="1868">
      <c r="A1868" s="6" t="s">
        <v>7984</v>
      </c>
      <c r="B1868" s="6" t="s">
        <v>8120</v>
      </c>
      <c r="C1868" s="6" t="s">
        <v>8121</v>
      </c>
      <c r="D1868" s="7" t="s">
        <v>8122</v>
      </c>
      <c r="E1868" s="8" t="s">
        <v>8123</v>
      </c>
      <c r="F1868" s="9" t="s">
        <v>8124</v>
      </c>
      <c r="G1868" s="10">
        <v>45925.0</v>
      </c>
      <c r="H1868" s="11" t="s">
        <v>19</v>
      </c>
      <c r="I1868" s="11" t="s">
        <v>19</v>
      </c>
      <c r="J1868" s="11" t="s">
        <v>19</v>
      </c>
      <c r="K1868" s="11" t="s">
        <v>20</v>
      </c>
      <c r="L1868" s="11" t="s">
        <v>20</v>
      </c>
      <c r="M1868" s="11" t="s">
        <v>21</v>
      </c>
    </row>
    <row r="1869">
      <c r="A1869" s="6" t="s">
        <v>7984</v>
      </c>
      <c r="B1869" s="6" t="s">
        <v>8125</v>
      </c>
      <c r="C1869" s="6" t="s">
        <v>8126</v>
      </c>
      <c r="D1869" s="7" t="s">
        <v>8127</v>
      </c>
      <c r="E1869" s="8" t="s">
        <v>8128</v>
      </c>
      <c r="F1869" s="9" t="s">
        <v>8129</v>
      </c>
      <c r="G1869" s="10">
        <v>45927.0</v>
      </c>
      <c r="H1869" s="11" t="s">
        <v>19</v>
      </c>
      <c r="I1869" s="11" t="s">
        <v>19</v>
      </c>
      <c r="J1869" s="11" t="s">
        <v>19</v>
      </c>
      <c r="K1869" s="11" t="s">
        <v>20</v>
      </c>
      <c r="L1869" s="11" t="s">
        <v>20</v>
      </c>
      <c r="M1869" s="11" t="s">
        <v>21</v>
      </c>
    </row>
    <row r="1870">
      <c r="A1870" s="6" t="s">
        <v>7984</v>
      </c>
      <c r="B1870" s="6" t="s">
        <v>266</v>
      </c>
      <c r="C1870" s="6" t="s">
        <v>8130</v>
      </c>
      <c r="D1870" s="7" t="s">
        <v>8131</v>
      </c>
      <c r="E1870" s="6" t="s">
        <v>26</v>
      </c>
      <c r="F1870" s="9" t="s">
        <v>8132</v>
      </c>
      <c r="G1870" s="10">
        <v>45924.0</v>
      </c>
      <c r="H1870" s="11" t="s">
        <v>19</v>
      </c>
      <c r="I1870" s="11" t="s">
        <v>19</v>
      </c>
      <c r="J1870" s="11" t="s">
        <v>20</v>
      </c>
      <c r="K1870" s="11" t="s">
        <v>20</v>
      </c>
      <c r="L1870" s="11" t="s">
        <v>20</v>
      </c>
      <c r="M1870" s="11" t="s">
        <v>21</v>
      </c>
    </row>
    <row r="1871">
      <c r="A1871" s="6" t="s">
        <v>7984</v>
      </c>
      <c r="B1871" s="6" t="s">
        <v>266</v>
      </c>
      <c r="C1871" s="6" t="s">
        <v>8133</v>
      </c>
      <c r="D1871" s="7" t="s">
        <v>8134</v>
      </c>
      <c r="E1871" s="8" t="s">
        <v>8135</v>
      </c>
      <c r="F1871" s="9" t="s">
        <v>8136</v>
      </c>
      <c r="G1871" s="10">
        <v>45927.0</v>
      </c>
      <c r="H1871" s="11" t="s">
        <v>19</v>
      </c>
      <c r="I1871" s="11" t="s">
        <v>19</v>
      </c>
      <c r="J1871" s="11" t="s">
        <v>20</v>
      </c>
      <c r="K1871" s="11" t="s">
        <v>20</v>
      </c>
      <c r="L1871" s="11" t="s">
        <v>20</v>
      </c>
      <c r="M1871" s="11" t="s">
        <v>21</v>
      </c>
    </row>
    <row r="1872">
      <c r="A1872" s="6" t="s">
        <v>7984</v>
      </c>
      <c r="B1872" s="6" t="s">
        <v>1694</v>
      </c>
      <c r="C1872" s="6" t="s">
        <v>8137</v>
      </c>
      <c r="D1872" s="7" t="s">
        <v>8138</v>
      </c>
      <c r="E1872" s="8" t="s">
        <v>8139</v>
      </c>
      <c r="F1872" s="9" t="s">
        <v>8140</v>
      </c>
      <c r="G1872" s="10">
        <v>45923.0</v>
      </c>
      <c r="H1872" s="11" t="s">
        <v>19</v>
      </c>
      <c r="I1872" s="11" t="s">
        <v>19</v>
      </c>
      <c r="J1872" s="11" t="s">
        <v>19</v>
      </c>
      <c r="K1872" s="11" t="s">
        <v>20</v>
      </c>
      <c r="L1872" s="11" t="s">
        <v>20</v>
      </c>
      <c r="M1872" s="11" t="s">
        <v>21</v>
      </c>
    </row>
    <row r="1873">
      <c r="A1873" s="6" t="s">
        <v>7984</v>
      </c>
      <c r="B1873" s="6" t="s">
        <v>8141</v>
      </c>
      <c r="C1873" s="6" t="s">
        <v>8142</v>
      </c>
      <c r="D1873" s="7" t="s">
        <v>8143</v>
      </c>
      <c r="E1873" s="8" t="s">
        <v>8144</v>
      </c>
      <c r="F1873" s="9" t="s">
        <v>8145</v>
      </c>
      <c r="G1873" s="10">
        <v>45923.0</v>
      </c>
      <c r="H1873" s="11" t="s">
        <v>20</v>
      </c>
      <c r="I1873" s="11" t="s">
        <v>20</v>
      </c>
      <c r="J1873" s="11" t="s">
        <v>20</v>
      </c>
      <c r="M1873" s="11" t="s">
        <v>21</v>
      </c>
    </row>
    <row r="1874">
      <c r="A1874" s="6" t="s">
        <v>7984</v>
      </c>
      <c r="B1874" s="6" t="s">
        <v>8141</v>
      </c>
      <c r="C1874" s="6" t="s">
        <v>8146</v>
      </c>
      <c r="D1874" s="7" t="s">
        <v>8147</v>
      </c>
      <c r="E1874" s="8" t="s">
        <v>8148</v>
      </c>
      <c r="F1874" s="9" t="s">
        <v>8149</v>
      </c>
      <c r="G1874" s="10">
        <v>45923.0</v>
      </c>
      <c r="H1874" s="11" t="s">
        <v>20</v>
      </c>
      <c r="I1874" s="11" t="s">
        <v>20</v>
      </c>
      <c r="J1874" s="11" t="s">
        <v>20</v>
      </c>
      <c r="M1874" s="11" t="s">
        <v>21</v>
      </c>
    </row>
    <row r="1875">
      <c r="A1875" s="6" t="s">
        <v>7984</v>
      </c>
      <c r="B1875" s="6" t="s">
        <v>170</v>
      </c>
      <c r="C1875" s="6" t="s">
        <v>8150</v>
      </c>
      <c r="D1875" s="7" t="s">
        <v>8151</v>
      </c>
      <c r="E1875" s="8" t="s">
        <v>8152</v>
      </c>
      <c r="F1875" s="9" t="s">
        <v>8153</v>
      </c>
      <c r="G1875" s="10">
        <v>45923.0</v>
      </c>
      <c r="H1875" s="11" t="s">
        <v>19</v>
      </c>
      <c r="I1875" s="11" t="s">
        <v>19</v>
      </c>
      <c r="J1875" s="11" t="s">
        <v>19</v>
      </c>
      <c r="K1875" s="11" t="s">
        <v>20</v>
      </c>
      <c r="L1875" s="11" t="s">
        <v>20</v>
      </c>
      <c r="M1875" s="11" t="s">
        <v>21</v>
      </c>
    </row>
    <row r="1876">
      <c r="A1876" s="6" t="s">
        <v>7984</v>
      </c>
      <c r="B1876" s="6" t="s">
        <v>8154</v>
      </c>
      <c r="C1876" s="6" t="s">
        <v>26</v>
      </c>
      <c r="D1876" s="7" t="s">
        <v>8155</v>
      </c>
      <c r="E1876" s="6" t="s">
        <v>26</v>
      </c>
      <c r="F1876" s="9" t="s">
        <v>8156</v>
      </c>
      <c r="G1876" s="10">
        <v>45927.0</v>
      </c>
      <c r="H1876" s="11" t="s">
        <v>20</v>
      </c>
      <c r="I1876" s="11" t="s">
        <v>20</v>
      </c>
      <c r="J1876" s="11" t="s">
        <v>20</v>
      </c>
      <c r="M1876" s="11" t="s">
        <v>21</v>
      </c>
    </row>
    <row r="1877">
      <c r="A1877" s="6" t="s">
        <v>8157</v>
      </c>
      <c r="B1877" s="6" t="s">
        <v>8158</v>
      </c>
      <c r="C1877" s="6" t="s">
        <v>8159</v>
      </c>
      <c r="D1877" s="7" t="s">
        <v>8160</v>
      </c>
      <c r="E1877" s="8" t="s">
        <v>8161</v>
      </c>
      <c r="F1877" s="9" t="s">
        <v>8162</v>
      </c>
      <c r="G1877" s="10">
        <v>45927.0</v>
      </c>
      <c r="H1877" s="11" t="s">
        <v>19</v>
      </c>
      <c r="I1877" s="11" t="s">
        <v>19</v>
      </c>
      <c r="J1877" s="11" t="s">
        <v>19</v>
      </c>
      <c r="K1877" s="11" t="s">
        <v>20</v>
      </c>
      <c r="L1877" s="11" t="s">
        <v>20</v>
      </c>
      <c r="M1877" s="11" t="s">
        <v>21</v>
      </c>
    </row>
    <row r="1878">
      <c r="A1878" s="6" t="s">
        <v>8157</v>
      </c>
      <c r="B1878" s="6" t="s">
        <v>1593</v>
      </c>
      <c r="C1878" s="6" t="s">
        <v>8163</v>
      </c>
      <c r="D1878" s="7" t="s">
        <v>8164</v>
      </c>
      <c r="E1878" s="8" t="s">
        <v>8165</v>
      </c>
      <c r="F1878" s="9" t="s">
        <v>8166</v>
      </c>
      <c r="G1878" s="10">
        <v>45923.0</v>
      </c>
      <c r="H1878" s="11" t="s">
        <v>19</v>
      </c>
      <c r="I1878" s="11" t="s">
        <v>19</v>
      </c>
      <c r="J1878" s="11" t="s">
        <v>19</v>
      </c>
      <c r="K1878" s="11" t="s">
        <v>20</v>
      </c>
      <c r="L1878" s="11" t="s">
        <v>20</v>
      </c>
      <c r="M1878" s="11" t="s">
        <v>21</v>
      </c>
    </row>
    <row r="1879">
      <c r="A1879" s="6" t="s">
        <v>8157</v>
      </c>
      <c r="B1879" s="6" t="s">
        <v>8167</v>
      </c>
      <c r="C1879" s="6" t="s">
        <v>8168</v>
      </c>
      <c r="D1879" s="7" t="s">
        <v>8169</v>
      </c>
      <c r="E1879" s="8" t="s">
        <v>8170</v>
      </c>
      <c r="F1879" s="9" t="s">
        <v>8171</v>
      </c>
      <c r="G1879" s="10">
        <v>45927.0</v>
      </c>
      <c r="H1879" s="11" t="s">
        <v>19</v>
      </c>
      <c r="I1879" s="11" t="s">
        <v>19</v>
      </c>
      <c r="J1879" s="11" t="s">
        <v>19</v>
      </c>
      <c r="K1879" s="11" t="s">
        <v>20</v>
      </c>
      <c r="L1879" s="11" t="s">
        <v>20</v>
      </c>
      <c r="M1879" s="11" t="s">
        <v>21</v>
      </c>
    </row>
    <row r="1880">
      <c r="A1880" s="6" t="s">
        <v>8157</v>
      </c>
      <c r="B1880" s="6" t="s">
        <v>8172</v>
      </c>
      <c r="C1880" s="6" t="s">
        <v>8173</v>
      </c>
      <c r="D1880" s="7" t="s">
        <v>8174</v>
      </c>
      <c r="E1880" s="8" t="s">
        <v>8175</v>
      </c>
      <c r="F1880" s="9" t="s">
        <v>26</v>
      </c>
      <c r="G1880" s="10">
        <v>45923.0</v>
      </c>
      <c r="H1880" s="11" t="s">
        <v>19</v>
      </c>
      <c r="I1880" s="11" t="s">
        <v>19</v>
      </c>
      <c r="J1880" s="11" t="s">
        <v>19</v>
      </c>
      <c r="K1880" s="11" t="s">
        <v>20</v>
      </c>
      <c r="L1880" s="11" t="s">
        <v>20</v>
      </c>
      <c r="M1880" s="11" t="s">
        <v>21</v>
      </c>
    </row>
    <row r="1881">
      <c r="A1881" s="6" t="s">
        <v>8157</v>
      </c>
      <c r="B1881" s="6" t="s">
        <v>8176</v>
      </c>
      <c r="C1881" s="6" t="s">
        <v>8177</v>
      </c>
      <c r="D1881" s="7" t="s">
        <v>8178</v>
      </c>
      <c r="E1881" s="8" t="s">
        <v>8179</v>
      </c>
      <c r="F1881" s="9" t="s">
        <v>26</v>
      </c>
      <c r="G1881" s="10">
        <v>45923.0</v>
      </c>
      <c r="H1881" s="11" t="s">
        <v>20</v>
      </c>
      <c r="I1881" s="11" t="s">
        <v>20</v>
      </c>
      <c r="J1881" s="11" t="s">
        <v>20</v>
      </c>
      <c r="M1881" s="11" t="s">
        <v>21</v>
      </c>
    </row>
    <row r="1882">
      <c r="A1882" s="6" t="s">
        <v>8157</v>
      </c>
      <c r="B1882" s="6" t="s">
        <v>214</v>
      </c>
      <c r="C1882" s="6" t="s">
        <v>8180</v>
      </c>
      <c r="D1882" s="7" t="s">
        <v>8181</v>
      </c>
      <c r="E1882" s="8" t="s">
        <v>8182</v>
      </c>
      <c r="F1882" s="9" t="s">
        <v>26</v>
      </c>
      <c r="G1882" s="10">
        <v>45923.0</v>
      </c>
      <c r="H1882" s="11" t="s">
        <v>19</v>
      </c>
      <c r="I1882" s="11" t="s">
        <v>19</v>
      </c>
      <c r="J1882" s="11" t="s">
        <v>19</v>
      </c>
      <c r="K1882" s="11" t="s">
        <v>20</v>
      </c>
      <c r="L1882" s="11" t="s">
        <v>20</v>
      </c>
      <c r="M1882" s="11" t="s">
        <v>21</v>
      </c>
    </row>
    <row r="1883">
      <c r="A1883" s="6" t="s">
        <v>8157</v>
      </c>
      <c r="B1883" s="6" t="s">
        <v>51</v>
      </c>
      <c r="C1883" s="6" t="s">
        <v>8183</v>
      </c>
      <c r="D1883" s="7" t="s">
        <v>8184</v>
      </c>
      <c r="E1883" s="8" t="s">
        <v>8185</v>
      </c>
      <c r="F1883" s="9" t="s">
        <v>8186</v>
      </c>
      <c r="G1883" s="10">
        <v>45927.0</v>
      </c>
      <c r="H1883" s="11" t="s">
        <v>19</v>
      </c>
      <c r="I1883" s="11" t="s">
        <v>19</v>
      </c>
      <c r="J1883" s="11" t="s">
        <v>19</v>
      </c>
      <c r="K1883" s="11" t="s">
        <v>20</v>
      </c>
      <c r="L1883" s="11" t="s">
        <v>20</v>
      </c>
      <c r="M1883" s="11" t="s">
        <v>21</v>
      </c>
    </row>
    <row r="1884">
      <c r="A1884" s="6" t="s">
        <v>8157</v>
      </c>
      <c r="B1884" s="6" t="s">
        <v>8187</v>
      </c>
      <c r="C1884" s="6" t="s">
        <v>8188</v>
      </c>
      <c r="D1884" s="7" t="s">
        <v>8189</v>
      </c>
      <c r="E1884" s="8" t="s">
        <v>8190</v>
      </c>
      <c r="F1884" s="9" t="s">
        <v>8191</v>
      </c>
      <c r="G1884" s="10">
        <v>45923.0</v>
      </c>
      <c r="H1884" s="11" t="s">
        <v>19</v>
      </c>
      <c r="I1884" s="11" t="s">
        <v>19</v>
      </c>
      <c r="J1884" s="11" t="s">
        <v>20</v>
      </c>
      <c r="K1884" s="11" t="s">
        <v>20</v>
      </c>
      <c r="L1884" s="11" t="s">
        <v>20</v>
      </c>
      <c r="M1884" s="11" t="s">
        <v>21</v>
      </c>
    </row>
    <row r="1885">
      <c r="A1885" s="6" t="s">
        <v>8157</v>
      </c>
      <c r="B1885" s="6" t="s">
        <v>237</v>
      </c>
      <c r="C1885" s="6" t="s">
        <v>8192</v>
      </c>
      <c r="D1885" s="7" t="s">
        <v>8193</v>
      </c>
      <c r="E1885" s="8" t="s">
        <v>8194</v>
      </c>
      <c r="F1885" s="9" t="s">
        <v>8195</v>
      </c>
      <c r="G1885" s="10">
        <v>45923.0</v>
      </c>
      <c r="H1885" s="11" t="s">
        <v>19</v>
      </c>
      <c r="I1885" s="11" t="s">
        <v>19</v>
      </c>
      <c r="J1885" s="11" t="s">
        <v>19</v>
      </c>
      <c r="K1885" s="11" t="s">
        <v>20</v>
      </c>
      <c r="L1885" s="11" t="s">
        <v>20</v>
      </c>
      <c r="M1885" s="11" t="s">
        <v>21</v>
      </c>
    </row>
    <row r="1886">
      <c r="A1886" s="6" t="s">
        <v>8157</v>
      </c>
      <c r="B1886" s="6" t="s">
        <v>765</v>
      </c>
      <c r="C1886" s="6" t="s">
        <v>8196</v>
      </c>
      <c r="D1886" s="7" t="s">
        <v>8197</v>
      </c>
      <c r="E1886" s="8" t="s">
        <v>8198</v>
      </c>
      <c r="F1886" s="9" t="s">
        <v>8199</v>
      </c>
      <c r="G1886" s="10">
        <v>45923.0</v>
      </c>
      <c r="H1886" s="11" t="s">
        <v>20</v>
      </c>
      <c r="I1886" s="11" t="s">
        <v>20</v>
      </c>
      <c r="J1886" s="11" t="s">
        <v>20</v>
      </c>
      <c r="M1886" s="11" t="s">
        <v>21</v>
      </c>
    </row>
    <row r="1887">
      <c r="A1887" s="6" t="s">
        <v>8157</v>
      </c>
      <c r="B1887" s="6" t="s">
        <v>2030</v>
      </c>
      <c r="C1887" s="6" t="s">
        <v>8200</v>
      </c>
      <c r="D1887" s="7" t="s">
        <v>8201</v>
      </c>
      <c r="E1887" s="8" t="s">
        <v>8202</v>
      </c>
      <c r="F1887" s="9" t="s">
        <v>8203</v>
      </c>
      <c r="G1887" s="10">
        <v>45927.0</v>
      </c>
      <c r="H1887" s="11" t="s">
        <v>19</v>
      </c>
      <c r="I1887" s="11" t="s">
        <v>19</v>
      </c>
      <c r="J1887" s="11" t="s">
        <v>20</v>
      </c>
      <c r="K1887" s="11" t="s">
        <v>20</v>
      </c>
      <c r="L1887" s="11" t="s">
        <v>20</v>
      </c>
      <c r="M1887" s="11" t="s">
        <v>21</v>
      </c>
    </row>
    <row r="1888">
      <c r="A1888" s="6" t="s">
        <v>8157</v>
      </c>
      <c r="B1888" s="6" t="s">
        <v>934</v>
      </c>
      <c r="C1888" s="6" t="s">
        <v>8204</v>
      </c>
      <c r="D1888" s="7" t="s">
        <v>8205</v>
      </c>
      <c r="E1888" s="8" t="s">
        <v>8206</v>
      </c>
      <c r="F1888" s="9" t="s">
        <v>8207</v>
      </c>
      <c r="G1888" s="10">
        <v>45923.0</v>
      </c>
      <c r="H1888" s="11" t="s">
        <v>19</v>
      </c>
      <c r="I1888" s="11" t="s">
        <v>20</v>
      </c>
      <c r="J1888" s="11" t="s">
        <v>20</v>
      </c>
      <c r="K1888" s="11" t="s">
        <v>20</v>
      </c>
      <c r="M1888" s="11" t="s">
        <v>21</v>
      </c>
    </row>
    <row r="1889">
      <c r="A1889" s="6" t="s">
        <v>8157</v>
      </c>
      <c r="B1889" s="6" t="s">
        <v>429</v>
      </c>
      <c r="C1889" s="6" t="s">
        <v>8208</v>
      </c>
      <c r="D1889" s="7" t="s">
        <v>8209</v>
      </c>
      <c r="E1889" s="8" t="s">
        <v>8210</v>
      </c>
      <c r="F1889" s="9" t="s">
        <v>8211</v>
      </c>
      <c r="G1889" s="10">
        <v>45923.0</v>
      </c>
      <c r="H1889" s="11" t="s">
        <v>19</v>
      </c>
      <c r="I1889" s="11" t="s">
        <v>20</v>
      </c>
      <c r="J1889" s="11" t="s">
        <v>19</v>
      </c>
      <c r="K1889" s="11" t="s">
        <v>20</v>
      </c>
      <c r="M1889" s="11" t="s">
        <v>21</v>
      </c>
    </row>
    <row r="1890">
      <c r="A1890" s="6" t="s">
        <v>8157</v>
      </c>
      <c r="B1890" s="6" t="s">
        <v>8212</v>
      </c>
      <c r="C1890" s="6" t="s">
        <v>8213</v>
      </c>
      <c r="D1890" s="7" t="s">
        <v>8214</v>
      </c>
      <c r="E1890" s="8" t="s">
        <v>8215</v>
      </c>
      <c r="F1890" s="9" t="s">
        <v>8216</v>
      </c>
      <c r="G1890" s="10">
        <v>45927.0</v>
      </c>
      <c r="H1890" s="11" t="s">
        <v>20</v>
      </c>
      <c r="I1890" s="11" t="s">
        <v>20</v>
      </c>
      <c r="J1890" s="11" t="s">
        <v>20</v>
      </c>
      <c r="M1890" s="11" t="s">
        <v>21</v>
      </c>
    </row>
    <row r="1891">
      <c r="A1891" s="6" t="s">
        <v>8157</v>
      </c>
      <c r="B1891" s="6" t="s">
        <v>8217</v>
      </c>
      <c r="C1891" s="6" t="s">
        <v>8218</v>
      </c>
      <c r="D1891" s="7" t="s">
        <v>8219</v>
      </c>
      <c r="E1891" s="8" t="s">
        <v>8220</v>
      </c>
      <c r="F1891" s="9" t="s">
        <v>8221</v>
      </c>
      <c r="G1891" s="10">
        <v>45927.0</v>
      </c>
      <c r="H1891" s="11" t="s">
        <v>20</v>
      </c>
      <c r="I1891" s="11" t="s">
        <v>20</v>
      </c>
      <c r="J1891" s="11" t="s">
        <v>20</v>
      </c>
      <c r="M1891" s="11" t="s">
        <v>21</v>
      </c>
    </row>
    <row r="1892">
      <c r="A1892" s="6" t="s">
        <v>8157</v>
      </c>
      <c r="B1892" s="6" t="s">
        <v>266</v>
      </c>
      <c r="C1892" s="6" t="s">
        <v>8222</v>
      </c>
      <c r="D1892" s="7" t="s">
        <v>8223</v>
      </c>
      <c r="E1892" s="8" t="s">
        <v>8224</v>
      </c>
      <c r="F1892" s="9" t="s">
        <v>8225</v>
      </c>
      <c r="G1892" s="10">
        <v>45923.0</v>
      </c>
      <c r="H1892" s="11" t="s">
        <v>19</v>
      </c>
      <c r="I1892" s="11" t="s">
        <v>19</v>
      </c>
      <c r="J1892" s="11" t="s">
        <v>19</v>
      </c>
      <c r="K1892" s="11" t="s">
        <v>20</v>
      </c>
      <c r="L1892" s="11" t="s">
        <v>19</v>
      </c>
      <c r="M1892" s="11" t="s">
        <v>21</v>
      </c>
    </row>
    <row r="1893">
      <c r="A1893" s="6" t="s">
        <v>8157</v>
      </c>
      <c r="B1893" s="6" t="s">
        <v>8226</v>
      </c>
      <c r="C1893" s="6" t="s">
        <v>8227</v>
      </c>
      <c r="D1893" s="7" t="s">
        <v>8228</v>
      </c>
      <c r="E1893" s="8" t="s">
        <v>8229</v>
      </c>
      <c r="F1893" s="9" t="s">
        <v>8230</v>
      </c>
      <c r="G1893" s="10">
        <v>45927.0</v>
      </c>
      <c r="H1893" s="11" t="s">
        <v>19</v>
      </c>
      <c r="I1893" s="11" t="s">
        <v>19</v>
      </c>
      <c r="J1893" s="11" t="s">
        <v>19</v>
      </c>
      <c r="K1893" s="11" t="s">
        <v>20</v>
      </c>
      <c r="L1893" s="11" t="s">
        <v>20</v>
      </c>
      <c r="M1893" s="11" t="s">
        <v>21</v>
      </c>
    </row>
    <row r="1894">
      <c r="A1894" s="6" t="s">
        <v>8231</v>
      </c>
      <c r="B1894" s="6" t="s">
        <v>8232</v>
      </c>
      <c r="C1894" s="6" t="s">
        <v>8233</v>
      </c>
      <c r="D1894" s="9" t="s">
        <v>26</v>
      </c>
      <c r="E1894" s="6" t="s">
        <v>26</v>
      </c>
      <c r="F1894" s="9" t="s">
        <v>8234</v>
      </c>
      <c r="G1894" s="12" t="s">
        <v>80</v>
      </c>
      <c r="H1894" s="13"/>
      <c r="I1894" s="13"/>
      <c r="J1894" s="13"/>
      <c r="K1894" s="13"/>
      <c r="L1894" s="13"/>
      <c r="M1894" s="11" t="s">
        <v>231</v>
      </c>
    </row>
    <row r="1895">
      <c r="A1895" s="6" t="s">
        <v>8231</v>
      </c>
      <c r="B1895" s="6" t="s">
        <v>8235</v>
      </c>
      <c r="C1895" s="6" t="s">
        <v>8236</v>
      </c>
      <c r="D1895" s="9" t="s">
        <v>26</v>
      </c>
      <c r="E1895" s="8" t="s">
        <v>8237</v>
      </c>
      <c r="F1895" s="9" t="s">
        <v>8238</v>
      </c>
      <c r="G1895" s="12" t="s">
        <v>80</v>
      </c>
      <c r="H1895" s="13"/>
      <c r="I1895" s="13"/>
      <c r="J1895" s="13"/>
      <c r="K1895" s="13"/>
      <c r="L1895" s="13"/>
      <c r="M1895" s="11" t="s">
        <v>231</v>
      </c>
    </row>
    <row r="1896">
      <c r="A1896" s="6" t="s">
        <v>8231</v>
      </c>
      <c r="B1896" s="6" t="s">
        <v>8239</v>
      </c>
      <c r="C1896" s="6" t="s">
        <v>26</v>
      </c>
      <c r="D1896" s="9" t="s">
        <v>26</v>
      </c>
      <c r="E1896" s="6" t="s">
        <v>26</v>
      </c>
      <c r="F1896" s="9" t="s">
        <v>26</v>
      </c>
      <c r="G1896" s="12" t="s">
        <v>80</v>
      </c>
      <c r="H1896" s="13"/>
      <c r="I1896" s="13"/>
      <c r="J1896" s="13"/>
      <c r="K1896" s="13"/>
      <c r="L1896" s="13"/>
      <c r="M1896" s="11" t="s">
        <v>231</v>
      </c>
    </row>
    <row r="1897">
      <c r="A1897" s="6" t="s">
        <v>8231</v>
      </c>
      <c r="B1897" s="6" t="s">
        <v>5970</v>
      </c>
      <c r="C1897" s="6" t="s">
        <v>26</v>
      </c>
      <c r="D1897" s="9" t="s">
        <v>26</v>
      </c>
      <c r="E1897" s="6" t="s">
        <v>26</v>
      </c>
      <c r="F1897" s="9" t="s">
        <v>8240</v>
      </c>
      <c r="G1897" s="12" t="s">
        <v>80</v>
      </c>
      <c r="H1897" s="13"/>
      <c r="I1897" s="13"/>
      <c r="J1897" s="13"/>
      <c r="K1897" s="13"/>
      <c r="L1897" s="13"/>
      <c r="M1897" s="11" t="s">
        <v>231</v>
      </c>
    </row>
    <row r="1898">
      <c r="A1898" s="6" t="s">
        <v>8231</v>
      </c>
      <c r="B1898" s="6" t="s">
        <v>8241</v>
      </c>
      <c r="C1898" s="6" t="s">
        <v>8242</v>
      </c>
      <c r="D1898" s="9" t="s">
        <v>26</v>
      </c>
      <c r="E1898" s="6" t="s">
        <v>26</v>
      </c>
      <c r="F1898" s="9" t="s">
        <v>8243</v>
      </c>
      <c r="G1898" s="12" t="s">
        <v>80</v>
      </c>
      <c r="H1898" s="13"/>
      <c r="I1898" s="13"/>
      <c r="J1898" s="13"/>
      <c r="K1898" s="13"/>
      <c r="L1898" s="13"/>
      <c r="M1898" s="11" t="s">
        <v>231</v>
      </c>
    </row>
    <row r="1899">
      <c r="A1899" s="6" t="s">
        <v>8231</v>
      </c>
      <c r="B1899" s="6" t="s">
        <v>527</v>
      </c>
      <c r="C1899" s="6" t="s">
        <v>8244</v>
      </c>
      <c r="D1899" s="7" t="s">
        <v>8245</v>
      </c>
      <c r="E1899" s="8" t="s">
        <v>8246</v>
      </c>
      <c r="F1899" s="9" t="s">
        <v>8247</v>
      </c>
      <c r="G1899" s="10">
        <v>45927.0</v>
      </c>
      <c r="H1899" s="11" t="s">
        <v>20</v>
      </c>
      <c r="I1899" s="11" t="s">
        <v>20</v>
      </c>
      <c r="J1899" s="11" t="s">
        <v>20</v>
      </c>
      <c r="M1899" s="11" t="s">
        <v>21</v>
      </c>
    </row>
    <row r="1900">
      <c r="A1900" s="6" t="s">
        <v>8231</v>
      </c>
      <c r="B1900" s="6" t="s">
        <v>527</v>
      </c>
      <c r="C1900" s="6" t="s">
        <v>8248</v>
      </c>
      <c r="D1900" s="7" t="s">
        <v>8249</v>
      </c>
      <c r="E1900" s="8" t="s">
        <v>8250</v>
      </c>
      <c r="F1900" s="9" t="s">
        <v>8251</v>
      </c>
      <c r="G1900" s="10">
        <v>45927.0</v>
      </c>
      <c r="H1900" s="11" t="s">
        <v>20</v>
      </c>
      <c r="I1900" s="11" t="s">
        <v>20</v>
      </c>
      <c r="J1900" s="11" t="s">
        <v>19</v>
      </c>
      <c r="M1900" s="11" t="s">
        <v>21</v>
      </c>
    </row>
    <row r="1901">
      <c r="A1901" s="6" t="s">
        <v>8231</v>
      </c>
      <c r="B1901" s="6" t="s">
        <v>527</v>
      </c>
      <c r="C1901" s="6" t="s">
        <v>8252</v>
      </c>
      <c r="D1901" s="9" t="s">
        <v>26</v>
      </c>
      <c r="E1901" s="6" t="s">
        <v>26</v>
      </c>
      <c r="F1901" s="9" t="s">
        <v>26</v>
      </c>
      <c r="G1901" s="12" t="s">
        <v>80</v>
      </c>
      <c r="H1901" s="13"/>
      <c r="I1901" s="13"/>
      <c r="J1901" s="13"/>
      <c r="K1901" s="13"/>
      <c r="L1901" s="13"/>
      <c r="M1901" s="11" t="s">
        <v>231</v>
      </c>
    </row>
    <row r="1902">
      <c r="A1902" s="6" t="s">
        <v>8231</v>
      </c>
      <c r="B1902" s="6" t="s">
        <v>527</v>
      </c>
      <c r="C1902" s="6" t="s">
        <v>8253</v>
      </c>
      <c r="D1902" s="7" t="s">
        <v>8254</v>
      </c>
      <c r="E1902" s="8" t="s">
        <v>8255</v>
      </c>
      <c r="F1902" s="9" t="s">
        <v>26</v>
      </c>
      <c r="G1902" s="10">
        <v>45927.0</v>
      </c>
      <c r="H1902" s="11" t="s">
        <v>19</v>
      </c>
      <c r="I1902" s="11" t="s">
        <v>19</v>
      </c>
      <c r="J1902" s="11" t="s">
        <v>19</v>
      </c>
      <c r="K1902" s="11" t="s">
        <v>20</v>
      </c>
      <c r="L1902" s="11" t="s">
        <v>20</v>
      </c>
      <c r="M1902" s="11" t="s">
        <v>21</v>
      </c>
    </row>
    <row r="1903">
      <c r="A1903" s="6" t="s">
        <v>8231</v>
      </c>
      <c r="B1903" s="6" t="s">
        <v>527</v>
      </c>
      <c r="C1903" s="6" t="s">
        <v>8256</v>
      </c>
      <c r="D1903" s="9" t="s">
        <v>26</v>
      </c>
      <c r="E1903" s="8" t="s">
        <v>8257</v>
      </c>
      <c r="F1903" s="9" t="s">
        <v>8258</v>
      </c>
      <c r="G1903" s="12" t="s">
        <v>80</v>
      </c>
      <c r="H1903" s="13"/>
      <c r="I1903" s="13"/>
      <c r="J1903" s="13"/>
      <c r="K1903" s="13"/>
      <c r="L1903" s="13"/>
      <c r="M1903" s="11" t="s">
        <v>231</v>
      </c>
    </row>
    <row r="1904">
      <c r="A1904" s="6" t="s">
        <v>8231</v>
      </c>
      <c r="B1904" s="6" t="s">
        <v>527</v>
      </c>
      <c r="C1904" s="6" t="s">
        <v>8259</v>
      </c>
      <c r="D1904" s="9" t="s">
        <v>26</v>
      </c>
      <c r="E1904" s="6" t="s">
        <v>26</v>
      </c>
      <c r="F1904" s="9" t="s">
        <v>8234</v>
      </c>
      <c r="G1904" s="12" t="s">
        <v>80</v>
      </c>
      <c r="H1904" s="13"/>
      <c r="I1904" s="13"/>
      <c r="J1904" s="13"/>
      <c r="K1904" s="13"/>
      <c r="L1904" s="13"/>
      <c r="M1904" s="11" t="s">
        <v>231</v>
      </c>
    </row>
    <row r="1905">
      <c r="A1905" s="6" t="s">
        <v>8231</v>
      </c>
      <c r="B1905" s="6" t="s">
        <v>8260</v>
      </c>
      <c r="C1905" s="6" t="s">
        <v>8261</v>
      </c>
      <c r="D1905" s="9" t="s">
        <v>26</v>
      </c>
      <c r="E1905" s="6" t="s">
        <v>26</v>
      </c>
      <c r="F1905" s="9" t="s">
        <v>8243</v>
      </c>
      <c r="G1905" s="12" t="s">
        <v>80</v>
      </c>
      <c r="H1905" s="13"/>
      <c r="I1905" s="13"/>
      <c r="J1905" s="13"/>
      <c r="K1905" s="13"/>
      <c r="L1905" s="13"/>
      <c r="M1905" s="11" t="s">
        <v>231</v>
      </c>
    </row>
    <row r="1906">
      <c r="A1906" s="6" t="s">
        <v>8231</v>
      </c>
      <c r="B1906" s="6" t="s">
        <v>8262</v>
      </c>
      <c r="C1906" s="6" t="s">
        <v>8263</v>
      </c>
      <c r="D1906" s="9" t="s">
        <v>26</v>
      </c>
      <c r="E1906" s="8" t="s">
        <v>8264</v>
      </c>
      <c r="F1906" s="9" t="s">
        <v>26</v>
      </c>
      <c r="G1906" s="12" t="s">
        <v>80</v>
      </c>
      <c r="H1906" s="13"/>
      <c r="I1906" s="13"/>
      <c r="J1906" s="13"/>
      <c r="K1906" s="13"/>
      <c r="L1906" s="13"/>
      <c r="M1906" s="11" t="s">
        <v>231</v>
      </c>
    </row>
    <row r="1907">
      <c r="A1907" s="6" t="s">
        <v>8231</v>
      </c>
      <c r="B1907" s="6" t="s">
        <v>8265</v>
      </c>
      <c r="C1907" s="6" t="s">
        <v>8266</v>
      </c>
      <c r="D1907" s="7" t="s">
        <v>8267</v>
      </c>
      <c r="E1907" s="6" t="s">
        <v>26</v>
      </c>
      <c r="F1907" s="9" t="s">
        <v>26</v>
      </c>
      <c r="G1907" s="12" t="s">
        <v>80</v>
      </c>
      <c r="H1907" s="13"/>
      <c r="I1907" s="13"/>
      <c r="J1907" s="13"/>
      <c r="K1907" s="13"/>
      <c r="L1907" s="13"/>
      <c r="M1907" s="11" t="s">
        <v>81</v>
      </c>
    </row>
    <row r="1908">
      <c r="A1908" s="6" t="s">
        <v>8231</v>
      </c>
      <c r="B1908" s="6" t="s">
        <v>2030</v>
      </c>
      <c r="C1908" s="6" t="s">
        <v>8268</v>
      </c>
      <c r="D1908" s="7" t="s">
        <v>8269</v>
      </c>
      <c r="E1908" s="8" t="s">
        <v>8270</v>
      </c>
      <c r="F1908" s="9" t="s">
        <v>8271</v>
      </c>
      <c r="G1908" s="12" t="s">
        <v>80</v>
      </c>
      <c r="H1908" s="13"/>
      <c r="I1908" s="13"/>
      <c r="J1908" s="13"/>
      <c r="K1908" s="13"/>
      <c r="L1908" s="13"/>
      <c r="M1908" s="11" t="s">
        <v>81</v>
      </c>
    </row>
    <row r="1909">
      <c r="A1909" s="6" t="s">
        <v>8231</v>
      </c>
      <c r="B1909" s="6" t="s">
        <v>8272</v>
      </c>
      <c r="C1909" s="6" t="s">
        <v>8273</v>
      </c>
      <c r="D1909" s="9" t="s">
        <v>26</v>
      </c>
      <c r="E1909" s="6" t="s">
        <v>26</v>
      </c>
      <c r="F1909" s="9" t="s">
        <v>26</v>
      </c>
      <c r="G1909" s="12" t="s">
        <v>80</v>
      </c>
      <c r="H1909" s="13"/>
      <c r="I1909" s="13"/>
      <c r="J1909" s="13"/>
      <c r="K1909" s="13"/>
      <c r="L1909" s="13"/>
      <c r="M1909" s="11" t="s">
        <v>231</v>
      </c>
    </row>
    <row r="1910">
      <c r="A1910" s="6" t="s">
        <v>8231</v>
      </c>
      <c r="B1910" s="6" t="s">
        <v>8274</v>
      </c>
      <c r="C1910" s="6" t="s">
        <v>8275</v>
      </c>
      <c r="D1910" s="9" t="s">
        <v>26</v>
      </c>
      <c r="E1910" s="8" t="s">
        <v>8276</v>
      </c>
      <c r="F1910" s="9" t="s">
        <v>8240</v>
      </c>
      <c r="G1910" s="12" t="s">
        <v>80</v>
      </c>
      <c r="H1910" s="13"/>
      <c r="I1910" s="13"/>
      <c r="J1910" s="13"/>
      <c r="K1910" s="13"/>
      <c r="L1910" s="13"/>
      <c r="M1910" s="11" t="s">
        <v>231</v>
      </c>
    </row>
    <row r="1911">
      <c r="A1911" s="6" t="s">
        <v>8231</v>
      </c>
      <c r="B1911" s="6" t="s">
        <v>8277</v>
      </c>
      <c r="C1911" s="6" t="s">
        <v>8278</v>
      </c>
      <c r="D1911" s="7" t="s">
        <v>8279</v>
      </c>
      <c r="E1911" s="8" t="s">
        <v>8280</v>
      </c>
      <c r="F1911" s="9" t="s">
        <v>8281</v>
      </c>
      <c r="G1911" s="10">
        <v>45927.0</v>
      </c>
      <c r="H1911" s="11" t="s">
        <v>19</v>
      </c>
      <c r="I1911" s="11" t="s">
        <v>19</v>
      </c>
      <c r="J1911" s="11" t="s">
        <v>19</v>
      </c>
      <c r="K1911" s="11" t="s">
        <v>20</v>
      </c>
      <c r="L1911" s="11" t="s">
        <v>20</v>
      </c>
      <c r="M1911" s="11" t="s">
        <v>21</v>
      </c>
    </row>
    <row r="1912">
      <c r="A1912" s="6" t="s">
        <v>8231</v>
      </c>
      <c r="B1912" s="6" t="s">
        <v>266</v>
      </c>
      <c r="C1912" s="6" t="s">
        <v>8282</v>
      </c>
      <c r="D1912" s="7" t="s">
        <v>8283</v>
      </c>
      <c r="E1912" s="8" t="s">
        <v>8284</v>
      </c>
      <c r="F1912" s="9" t="s">
        <v>8285</v>
      </c>
      <c r="G1912" s="10">
        <v>45927.0</v>
      </c>
      <c r="H1912" s="11" t="s">
        <v>19</v>
      </c>
      <c r="I1912" s="11" t="s">
        <v>19</v>
      </c>
      <c r="J1912" s="11" t="s">
        <v>19</v>
      </c>
      <c r="K1912" s="11" t="s">
        <v>20</v>
      </c>
      <c r="L1912" s="11" t="s">
        <v>20</v>
      </c>
      <c r="M1912" s="11" t="s">
        <v>21</v>
      </c>
    </row>
    <row r="1913">
      <c r="A1913" s="6" t="s">
        <v>8286</v>
      </c>
      <c r="B1913" s="6" t="s">
        <v>8287</v>
      </c>
      <c r="C1913" s="6" t="s">
        <v>8288</v>
      </c>
      <c r="D1913" s="7" t="s">
        <v>8289</v>
      </c>
      <c r="E1913" s="8" t="s">
        <v>8290</v>
      </c>
      <c r="F1913" s="9" t="s">
        <v>8291</v>
      </c>
      <c r="G1913" s="10">
        <v>45927.0</v>
      </c>
      <c r="H1913" s="11" t="s">
        <v>20</v>
      </c>
      <c r="I1913" s="11" t="s">
        <v>20</v>
      </c>
      <c r="J1913" s="11" t="s">
        <v>19</v>
      </c>
      <c r="M1913" s="11" t="s">
        <v>21</v>
      </c>
    </row>
    <row r="1914">
      <c r="A1914" s="6" t="s">
        <v>8286</v>
      </c>
      <c r="B1914" s="6" t="s">
        <v>8292</v>
      </c>
      <c r="C1914" s="6" t="s">
        <v>8293</v>
      </c>
      <c r="D1914" s="9" t="s">
        <v>26</v>
      </c>
      <c r="E1914" s="8" t="s">
        <v>8294</v>
      </c>
      <c r="F1914" s="9" t="s">
        <v>8295</v>
      </c>
      <c r="G1914" s="12" t="s">
        <v>80</v>
      </c>
      <c r="H1914" s="13"/>
      <c r="I1914" s="13"/>
      <c r="J1914" s="13"/>
      <c r="K1914" s="13"/>
      <c r="L1914" s="13"/>
      <c r="M1914" s="11" t="s">
        <v>231</v>
      </c>
    </row>
    <row r="1915">
      <c r="A1915" s="6" t="s">
        <v>8286</v>
      </c>
      <c r="B1915" s="6" t="s">
        <v>8296</v>
      </c>
      <c r="C1915" s="6" t="s">
        <v>8293</v>
      </c>
      <c r="D1915" s="9" t="s">
        <v>26</v>
      </c>
      <c r="E1915" s="8" t="s">
        <v>8294</v>
      </c>
      <c r="F1915" s="9" t="s">
        <v>26</v>
      </c>
      <c r="G1915" s="12" t="s">
        <v>80</v>
      </c>
      <c r="H1915" s="13"/>
      <c r="I1915" s="13"/>
      <c r="J1915" s="13"/>
      <c r="K1915" s="13"/>
      <c r="L1915" s="13"/>
      <c r="M1915" s="11" t="s">
        <v>231</v>
      </c>
    </row>
    <row r="1916">
      <c r="A1916" s="6" t="s">
        <v>8286</v>
      </c>
      <c r="B1916" s="6" t="s">
        <v>5306</v>
      </c>
      <c r="C1916" s="6" t="s">
        <v>26</v>
      </c>
      <c r="D1916" s="7" t="s">
        <v>8297</v>
      </c>
      <c r="E1916" s="8" t="s">
        <v>8298</v>
      </c>
      <c r="F1916" s="9" t="s">
        <v>8299</v>
      </c>
      <c r="G1916" s="10">
        <v>45927.0</v>
      </c>
      <c r="H1916" s="11" t="s">
        <v>20</v>
      </c>
      <c r="I1916" s="11" t="s">
        <v>20</v>
      </c>
      <c r="J1916" s="11" t="s">
        <v>20</v>
      </c>
      <c r="M1916" s="11" t="s">
        <v>21</v>
      </c>
    </row>
    <row r="1917">
      <c r="A1917" s="6" t="s">
        <v>8286</v>
      </c>
      <c r="B1917" s="6" t="s">
        <v>32</v>
      </c>
      <c r="C1917" s="6" t="s">
        <v>8300</v>
      </c>
      <c r="D1917" s="7" t="s">
        <v>8301</v>
      </c>
      <c r="E1917" s="8" t="s">
        <v>8302</v>
      </c>
      <c r="F1917" s="9" t="s">
        <v>8303</v>
      </c>
      <c r="G1917" s="10">
        <v>45927.0</v>
      </c>
      <c r="H1917" s="11" t="s">
        <v>19</v>
      </c>
      <c r="I1917" s="11" t="s">
        <v>19</v>
      </c>
      <c r="J1917" s="11" t="s">
        <v>19</v>
      </c>
      <c r="K1917" s="11" t="s">
        <v>20</v>
      </c>
      <c r="L1917" s="11" t="s">
        <v>20</v>
      </c>
      <c r="M1917" s="11" t="s">
        <v>21</v>
      </c>
    </row>
    <row r="1918">
      <c r="A1918" s="6" t="s">
        <v>8286</v>
      </c>
      <c r="B1918" s="6" t="s">
        <v>983</v>
      </c>
      <c r="C1918" s="6" t="s">
        <v>8304</v>
      </c>
      <c r="D1918" s="7" t="s">
        <v>8305</v>
      </c>
      <c r="E1918" s="8" t="s">
        <v>8306</v>
      </c>
      <c r="F1918" s="9" t="s">
        <v>8307</v>
      </c>
      <c r="G1918" s="10">
        <v>45927.0</v>
      </c>
      <c r="H1918" s="11" t="s">
        <v>19</v>
      </c>
      <c r="I1918" s="11" t="s">
        <v>19</v>
      </c>
      <c r="J1918" s="11" t="s">
        <v>19</v>
      </c>
      <c r="K1918" s="11" t="s">
        <v>20</v>
      </c>
      <c r="L1918" s="11" t="s">
        <v>19</v>
      </c>
      <c r="M1918" s="11" t="s">
        <v>21</v>
      </c>
    </row>
    <row r="1919">
      <c r="A1919" s="6" t="s">
        <v>8286</v>
      </c>
      <c r="B1919" s="6" t="s">
        <v>8019</v>
      </c>
      <c r="C1919" s="6" t="s">
        <v>8308</v>
      </c>
      <c r="D1919" s="9" t="s">
        <v>26</v>
      </c>
      <c r="E1919" s="8" t="s">
        <v>8309</v>
      </c>
      <c r="F1919" s="9" t="s">
        <v>8310</v>
      </c>
      <c r="G1919" s="12" t="s">
        <v>80</v>
      </c>
      <c r="H1919" s="13"/>
      <c r="I1919" s="13"/>
      <c r="J1919" s="13"/>
      <c r="K1919" s="13"/>
      <c r="L1919" s="13"/>
      <c r="M1919" s="11" t="s">
        <v>231</v>
      </c>
    </row>
    <row r="1920">
      <c r="A1920" s="6" t="s">
        <v>8286</v>
      </c>
      <c r="B1920" s="6" t="s">
        <v>2610</v>
      </c>
      <c r="C1920" s="6" t="s">
        <v>8311</v>
      </c>
      <c r="D1920" s="7" t="s">
        <v>8312</v>
      </c>
      <c r="E1920" s="8" t="s">
        <v>8313</v>
      </c>
      <c r="F1920" s="9" t="s">
        <v>8314</v>
      </c>
      <c r="G1920" s="10">
        <v>45927.0</v>
      </c>
      <c r="H1920" s="11" t="s">
        <v>20</v>
      </c>
      <c r="I1920" s="11" t="s">
        <v>20</v>
      </c>
      <c r="J1920" s="11" t="s">
        <v>20</v>
      </c>
      <c r="M1920" s="11" t="s">
        <v>21</v>
      </c>
    </row>
    <row r="1921">
      <c r="A1921" s="6" t="s">
        <v>8286</v>
      </c>
      <c r="B1921" s="6" t="s">
        <v>209</v>
      </c>
      <c r="C1921" s="6" t="s">
        <v>8315</v>
      </c>
      <c r="D1921" s="7" t="s">
        <v>8316</v>
      </c>
      <c r="E1921" s="8" t="s">
        <v>8317</v>
      </c>
      <c r="F1921" s="9" t="s">
        <v>8318</v>
      </c>
      <c r="G1921" s="10">
        <v>45927.0</v>
      </c>
      <c r="H1921" s="11" t="s">
        <v>20</v>
      </c>
      <c r="I1921" s="11" t="s">
        <v>20</v>
      </c>
      <c r="J1921" s="11" t="s">
        <v>20</v>
      </c>
      <c r="M1921" s="11" t="s">
        <v>21</v>
      </c>
    </row>
    <row r="1922">
      <c r="A1922" s="6" t="s">
        <v>8286</v>
      </c>
      <c r="B1922" s="6" t="s">
        <v>8319</v>
      </c>
      <c r="C1922" s="6" t="s">
        <v>8320</v>
      </c>
      <c r="D1922" s="7" t="s">
        <v>8321</v>
      </c>
      <c r="E1922" s="8" t="s">
        <v>8322</v>
      </c>
      <c r="F1922" s="9" t="s">
        <v>8323</v>
      </c>
      <c r="G1922" s="10">
        <v>45927.0</v>
      </c>
      <c r="H1922" s="11" t="s">
        <v>19</v>
      </c>
      <c r="I1922" s="11" t="s">
        <v>20</v>
      </c>
      <c r="J1922" s="11" t="s">
        <v>19</v>
      </c>
      <c r="K1922" s="11" t="s">
        <v>20</v>
      </c>
      <c r="M1922" s="11" t="s">
        <v>21</v>
      </c>
    </row>
    <row r="1923">
      <c r="A1923" s="6" t="s">
        <v>8286</v>
      </c>
      <c r="B1923" s="6" t="s">
        <v>8324</v>
      </c>
      <c r="C1923" s="6" t="s">
        <v>8325</v>
      </c>
      <c r="D1923" s="9" t="s">
        <v>26</v>
      </c>
      <c r="E1923" s="8" t="s">
        <v>8326</v>
      </c>
      <c r="F1923" s="9" t="s">
        <v>8327</v>
      </c>
      <c r="G1923" s="12" t="s">
        <v>80</v>
      </c>
      <c r="H1923" s="13"/>
      <c r="I1923" s="13"/>
      <c r="J1923" s="13"/>
      <c r="K1923" s="13"/>
      <c r="L1923" s="13"/>
      <c r="M1923" s="11" t="s">
        <v>231</v>
      </c>
    </row>
    <row r="1924">
      <c r="A1924" s="6" t="s">
        <v>8286</v>
      </c>
      <c r="B1924" s="6" t="s">
        <v>237</v>
      </c>
      <c r="C1924" s="6" t="s">
        <v>8328</v>
      </c>
      <c r="D1924" s="7" t="s">
        <v>8329</v>
      </c>
      <c r="E1924" s="8" t="s">
        <v>8330</v>
      </c>
      <c r="F1924" s="9" t="s">
        <v>8331</v>
      </c>
      <c r="G1924" s="10">
        <v>45927.0</v>
      </c>
      <c r="H1924" s="11" t="s">
        <v>19</v>
      </c>
      <c r="I1924" s="11" t="s">
        <v>19</v>
      </c>
      <c r="J1924" s="11" t="s">
        <v>19</v>
      </c>
      <c r="K1924" s="11" t="s">
        <v>20</v>
      </c>
      <c r="L1924" s="11" t="s">
        <v>20</v>
      </c>
      <c r="M1924" s="11" t="s">
        <v>21</v>
      </c>
    </row>
    <row r="1925">
      <c r="A1925" s="6" t="s">
        <v>8286</v>
      </c>
      <c r="B1925" s="6" t="s">
        <v>8332</v>
      </c>
      <c r="C1925" s="6" t="s">
        <v>8333</v>
      </c>
      <c r="D1925" s="7" t="s">
        <v>8334</v>
      </c>
      <c r="E1925" s="8" t="s">
        <v>8335</v>
      </c>
      <c r="F1925" s="9" t="s">
        <v>8336</v>
      </c>
      <c r="G1925" s="10">
        <v>45927.0</v>
      </c>
      <c r="H1925" s="11" t="s">
        <v>20</v>
      </c>
      <c r="I1925" s="11" t="s">
        <v>20</v>
      </c>
      <c r="J1925" s="11" t="s">
        <v>20</v>
      </c>
      <c r="M1925" s="11" t="s">
        <v>21</v>
      </c>
    </row>
    <row r="1926">
      <c r="A1926" s="6" t="s">
        <v>8286</v>
      </c>
      <c r="B1926" s="6" t="s">
        <v>8337</v>
      </c>
      <c r="C1926" s="6" t="s">
        <v>8338</v>
      </c>
      <c r="D1926" s="7" t="s">
        <v>8339</v>
      </c>
      <c r="E1926" s="8" t="s">
        <v>8340</v>
      </c>
      <c r="F1926" s="9" t="s">
        <v>8341</v>
      </c>
      <c r="G1926" s="10">
        <v>45927.0</v>
      </c>
      <c r="H1926" s="11" t="s">
        <v>19</v>
      </c>
      <c r="I1926" s="11" t="s">
        <v>19</v>
      </c>
      <c r="J1926" s="11" t="s">
        <v>19</v>
      </c>
      <c r="K1926" s="11" t="s">
        <v>20</v>
      </c>
      <c r="L1926" s="11" t="s">
        <v>19</v>
      </c>
      <c r="M1926" s="11" t="s">
        <v>21</v>
      </c>
    </row>
    <row r="1927">
      <c r="A1927" s="6" t="s">
        <v>8286</v>
      </c>
      <c r="B1927" s="6" t="s">
        <v>8342</v>
      </c>
      <c r="C1927" s="6" t="s">
        <v>26</v>
      </c>
      <c r="D1927" s="7" t="s">
        <v>8343</v>
      </c>
      <c r="E1927" s="8" t="s">
        <v>8344</v>
      </c>
      <c r="F1927" s="9" t="s">
        <v>8345</v>
      </c>
      <c r="G1927" s="10">
        <v>45927.0</v>
      </c>
      <c r="H1927" s="11" t="s">
        <v>20</v>
      </c>
      <c r="I1927" s="11" t="s">
        <v>20</v>
      </c>
      <c r="J1927" s="11" t="s">
        <v>19</v>
      </c>
      <c r="K1927" s="11" t="s">
        <v>20</v>
      </c>
      <c r="L1927" s="11" t="s">
        <v>19</v>
      </c>
      <c r="M1927" s="11" t="s">
        <v>21</v>
      </c>
    </row>
    <row r="1928">
      <c r="A1928" s="6" t="s">
        <v>8286</v>
      </c>
      <c r="B1928" s="6" t="s">
        <v>8346</v>
      </c>
      <c r="C1928" s="6" t="s">
        <v>8347</v>
      </c>
      <c r="D1928" s="7" t="s">
        <v>8348</v>
      </c>
      <c r="E1928" s="8" t="s">
        <v>8349</v>
      </c>
      <c r="F1928" s="9" t="s">
        <v>8350</v>
      </c>
      <c r="G1928" s="10">
        <v>45927.0</v>
      </c>
      <c r="H1928" s="11" t="s">
        <v>20</v>
      </c>
      <c r="I1928" s="11" t="s">
        <v>20</v>
      </c>
      <c r="J1928" s="11" t="s">
        <v>19</v>
      </c>
      <c r="K1928" s="11" t="s">
        <v>20</v>
      </c>
      <c r="L1928" s="11" t="s">
        <v>20</v>
      </c>
      <c r="M1928" s="11" t="s">
        <v>21</v>
      </c>
    </row>
    <row r="1929">
      <c r="A1929" s="6" t="s">
        <v>8286</v>
      </c>
      <c r="B1929" s="6" t="s">
        <v>8351</v>
      </c>
      <c r="C1929" s="6" t="s">
        <v>8352</v>
      </c>
      <c r="D1929" s="7" t="s">
        <v>8353</v>
      </c>
      <c r="E1929" s="8" t="s">
        <v>8354</v>
      </c>
      <c r="F1929" s="9" t="s">
        <v>26</v>
      </c>
      <c r="G1929" s="12" t="s">
        <v>80</v>
      </c>
      <c r="H1929" s="13"/>
      <c r="I1929" s="13"/>
      <c r="J1929" s="13"/>
      <c r="K1929" s="13"/>
      <c r="L1929" s="13"/>
      <c r="M1929" s="11" t="s">
        <v>231</v>
      </c>
    </row>
    <row r="1930">
      <c r="A1930" s="6" t="s">
        <v>8355</v>
      </c>
      <c r="B1930" s="6" t="s">
        <v>8356</v>
      </c>
      <c r="C1930" s="6" t="s">
        <v>8357</v>
      </c>
      <c r="D1930" s="7" t="s">
        <v>8358</v>
      </c>
      <c r="E1930" s="8" t="s">
        <v>8359</v>
      </c>
      <c r="F1930" s="9" t="s">
        <v>8360</v>
      </c>
      <c r="G1930" s="10">
        <v>45927.0</v>
      </c>
      <c r="H1930" s="11" t="s">
        <v>19</v>
      </c>
      <c r="I1930" s="11" t="s">
        <v>19</v>
      </c>
      <c r="J1930" s="11" t="s">
        <v>20</v>
      </c>
      <c r="K1930" s="11" t="s">
        <v>20</v>
      </c>
      <c r="L1930" s="11" t="s">
        <v>20</v>
      </c>
      <c r="M1930" s="11" t="s">
        <v>21</v>
      </c>
    </row>
    <row r="1931">
      <c r="A1931" s="6" t="s">
        <v>8355</v>
      </c>
      <c r="B1931" s="6" t="s">
        <v>8361</v>
      </c>
      <c r="C1931" s="6" t="s">
        <v>8362</v>
      </c>
      <c r="D1931" s="7" t="s">
        <v>8363</v>
      </c>
      <c r="E1931" s="8" t="s">
        <v>8364</v>
      </c>
      <c r="F1931" s="9" t="s">
        <v>26</v>
      </c>
      <c r="G1931" s="12" t="s">
        <v>80</v>
      </c>
      <c r="H1931" s="13"/>
      <c r="I1931" s="13"/>
      <c r="J1931" s="13"/>
      <c r="K1931" s="13"/>
      <c r="L1931" s="13"/>
      <c r="M1931" s="11" t="s">
        <v>81</v>
      </c>
    </row>
    <row r="1932">
      <c r="A1932" s="6" t="s">
        <v>8355</v>
      </c>
      <c r="B1932" s="6" t="s">
        <v>8365</v>
      </c>
      <c r="C1932" s="6" t="s">
        <v>8366</v>
      </c>
      <c r="D1932" s="9" t="s">
        <v>26</v>
      </c>
      <c r="E1932" s="6" t="s">
        <v>26</v>
      </c>
      <c r="F1932" s="9" t="s">
        <v>26</v>
      </c>
      <c r="G1932" s="12" t="s">
        <v>80</v>
      </c>
      <c r="H1932" s="13"/>
      <c r="I1932" s="13"/>
      <c r="J1932" s="13"/>
      <c r="K1932" s="13"/>
      <c r="L1932" s="13"/>
      <c r="M1932" s="11" t="s">
        <v>231</v>
      </c>
    </row>
    <row r="1933">
      <c r="A1933" s="6" t="s">
        <v>8355</v>
      </c>
      <c r="B1933" s="6" t="s">
        <v>1603</v>
      </c>
      <c r="C1933" s="6" t="s">
        <v>8367</v>
      </c>
      <c r="D1933" s="7" t="s">
        <v>8368</v>
      </c>
      <c r="E1933" s="8" t="s">
        <v>8369</v>
      </c>
      <c r="F1933" s="9" t="s">
        <v>8370</v>
      </c>
      <c r="G1933" s="10">
        <v>45927.0</v>
      </c>
      <c r="H1933" s="11" t="s">
        <v>20</v>
      </c>
      <c r="I1933" s="11" t="s">
        <v>20</v>
      </c>
      <c r="J1933" s="11" t="s">
        <v>20</v>
      </c>
      <c r="M1933" s="11" t="s">
        <v>21</v>
      </c>
    </row>
    <row r="1934">
      <c r="A1934" s="6" t="s">
        <v>8355</v>
      </c>
      <c r="B1934" s="6" t="s">
        <v>290</v>
      </c>
      <c r="C1934" s="6" t="s">
        <v>8371</v>
      </c>
      <c r="D1934" s="7" t="s">
        <v>8372</v>
      </c>
      <c r="E1934" s="8" t="s">
        <v>8373</v>
      </c>
      <c r="F1934" s="9" t="s">
        <v>8374</v>
      </c>
      <c r="G1934" s="10">
        <v>45927.0</v>
      </c>
      <c r="H1934" s="11" t="s">
        <v>19</v>
      </c>
      <c r="I1934" s="11" t="s">
        <v>19</v>
      </c>
      <c r="J1934" s="11" t="s">
        <v>19</v>
      </c>
      <c r="K1934" s="11" t="s">
        <v>20</v>
      </c>
      <c r="L1934" s="11" t="s">
        <v>20</v>
      </c>
      <c r="M1934" s="11" t="s">
        <v>21</v>
      </c>
    </row>
    <row r="1935">
      <c r="A1935" s="6" t="s">
        <v>8355</v>
      </c>
      <c r="B1935" s="6" t="s">
        <v>8375</v>
      </c>
      <c r="C1935" s="6" t="s">
        <v>8376</v>
      </c>
      <c r="D1935" s="7" t="s">
        <v>8377</v>
      </c>
      <c r="E1935" s="8" t="s">
        <v>8378</v>
      </c>
      <c r="F1935" s="9" t="s">
        <v>8379</v>
      </c>
      <c r="G1935" s="12" t="s">
        <v>80</v>
      </c>
      <c r="H1935" s="13"/>
      <c r="I1935" s="13"/>
      <c r="J1935" s="13"/>
      <c r="K1935" s="13"/>
      <c r="L1935" s="13"/>
      <c r="M1935" s="11" t="s">
        <v>81</v>
      </c>
    </row>
    <row r="1936">
      <c r="A1936" s="6" t="s">
        <v>8355</v>
      </c>
      <c r="B1936" s="6" t="s">
        <v>32</v>
      </c>
      <c r="C1936" s="6" t="s">
        <v>8380</v>
      </c>
      <c r="D1936" s="9" t="s">
        <v>26</v>
      </c>
      <c r="E1936" s="8" t="s">
        <v>8381</v>
      </c>
      <c r="F1936" s="9" t="s">
        <v>8382</v>
      </c>
      <c r="G1936" s="12" t="s">
        <v>80</v>
      </c>
      <c r="H1936" s="13"/>
      <c r="I1936" s="13"/>
      <c r="J1936" s="13"/>
      <c r="K1936" s="13"/>
      <c r="L1936" s="13"/>
      <c r="M1936" s="11" t="s">
        <v>231</v>
      </c>
    </row>
    <row r="1937">
      <c r="A1937" s="6" t="s">
        <v>8355</v>
      </c>
      <c r="B1937" s="6" t="s">
        <v>8383</v>
      </c>
      <c r="C1937" s="6" t="s">
        <v>8384</v>
      </c>
      <c r="D1937" s="7" t="s">
        <v>8385</v>
      </c>
      <c r="E1937" s="6" t="s">
        <v>26</v>
      </c>
      <c r="F1937" s="9" t="s">
        <v>8386</v>
      </c>
      <c r="G1937" s="10">
        <v>45927.0</v>
      </c>
      <c r="H1937" s="11" t="s">
        <v>19</v>
      </c>
      <c r="I1937" s="11" t="s">
        <v>19</v>
      </c>
      <c r="J1937" s="11" t="s">
        <v>20</v>
      </c>
      <c r="K1937" s="11" t="s">
        <v>20</v>
      </c>
      <c r="L1937" s="11" t="s">
        <v>20</v>
      </c>
      <c r="M1937" s="11" t="s">
        <v>21</v>
      </c>
    </row>
    <row r="1938">
      <c r="A1938" s="6" t="s">
        <v>8355</v>
      </c>
      <c r="B1938" s="6" t="s">
        <v>8387</v>
      </c>
      <c r="C1938" s="6" t="s">
        <v>8388</v>
      </c>
      <c r="D1938" s="7" t="s">
        <v>8389</v>
      </c>
      <c r="E1938" s="8" t="s">
        <v>8390</v>
      </c>
      <c r="F1938" s="9" t="s">
        <v>8391</v>
      </c>
      <c r="G1938" s="10">
        <v>45927.0</v>
      </c>
      <c r="H1938" s="11" t="s">
        <v>19</v>
      </c>
      <c r="I1938" s="11" t="s">
        <v>19</v>
      </c>
      <c r="J1938" s="11" t="s">
        <v>20</v>
      </c>
      <c r="K1938" s="11" t="s">
        <v>20</v>
      </c>
      <c r="L1938" s="11" t="s">
        <v>20</v>
      </c>
      <c r="M1938" s="11" t="s">
        <v>21</v>
      </c>
    </row>
    <row r="1939">
      <c r="A1939" s="6" t="s">
        <v>8355</v>
      </c>
      <c r="B1939" s="6" t="s">
        <v>5442</v>
      </c>
      <c r="C1939" s="6" t="s">
        <v>8392</v>
      </c>
      <c r="D1939" s="7" t="s">
        <v>8393</v>
      </c>
      <c r="E1939" s="8" t="s">
        <v>8394</v>
      </c>
      <c r="F1939" s="9" t="s">
        <v>8395</v>
      </c>
      <c r="G1939" s="12" t="s">
        <v>80</v>
      </c>
      <c r="H1939" s="13"/>
      <c r="I1939" s="13"/>
      <c r="J1939" s="13"/>
      <c r="K1939" s="13"/>
      <c r="L1939" s="13"/>
      <c r="M1939" s="11" t="s">
        <v>81</v>
      </c>
    </row>
    <row r="1940">
      <c r="A1940" s="6" t="s">
        <v>8355</v>
      </c>
      <c r="B1940" s="6" t="s">
        <v>8396</v>
      </c>
      <c r="C1940" s="6" t="s">
        <v>8397</v>
      </c>
      <c r="D1940" s="7" t="s">
        <v>8398</v>
      </c>
      <c r="E1940" s="8" t="s">
        <v>8399</v>
      </c>
      <c r="F1940" s="9" t="s">
        <v>8400</v>
      </c>
      <c r="G1940" s="10">
        <v>45927.0</v>
      </c>
      <c r="H1940" s="11" t="s">
        <v>20</v>
      </c>
      <c r="I1940" s="11" t="s">
        <v>20</v>
      </c>
      <c r="J1940" s="11" t="s">
        <v>20</v>
      </c>
      <c r="M1940" s="11" t="s">
        <v>21</v>
      </c>
    </row>
    <row r="1941">
      <c r="A1941" s="6" t="s">
        <v>8355</v>
      </c>
      <c r="B1941" s="6" t="s">
        <v>8401</v>
      </c>
      <c r="C1941" s="6" t="s">
        <v>8402</v>
      </c>
      <c r="D1941" s="7" t="s">
        <v>8403</v>
      </c>
      <c r="E1941" s="8" t="s">
        <v>8404</v>
      </c>
      <c r="F1941" s="9" t="s">
        <v>8405</v>
      </c>
      <c r="G1941" s="10">
        <v>45927.0</v>
      </c>
      <c r="H1941" s="11" t="s">
        <v>19</v>
      </c>
      <c r="I1941" s="11" t="s">
        <v>19</v>
      </c>
      <c r="J1941" s="11" t="s">
        <v>20</v>
      </c>
      <c r="K1941" s="11" t="s">
        <v>20</v>
      </c>
      <c r="L1941" s="11" t="s">
        <v>20</v>
      </c>
      <c r="M1941" s="11" t="s">
        <v>21</v>
      </c>
    </row>
    <row r="1942">
      <c r="A1942" s="6" t="s">
        <v>8355</v>
      </c>
      <c r="B1942" s="6" t="s">
        <v>8406</v>
      </c>
      <c r="C1942" s="6" t="s">
        <v>8407</v>
      </c>
      <c r="D1942" s="7" t="s">
        <v>8408</v>
      </c>
      <c r="E1942" s="8" t="s">
        <v>8409</v>
      </c>
      <c r="F1942" s="9" t="s">
        <v>8410</v>
      </c>
      <c r="G1942" s="10">
        <v>45927.0</v>
      </c>
      <c r="H1942" s="11" t="s">
        <v>19</v>
      </c>
      <c r="I1942" s="11" t="s">
        <v>19</v>
      </c>
      <c r="J1942" s="11" t="s">
        <v>19</v>
      </c>
      <c r="K1942" s="11" t="s">
        <v>20</v>
      </c>
      <c r="L1942" s="11" t="s">
        <v>20</v>
      </c>
      <c r="M1942" s="11" t="s">
        <v>21</v>
      </c>
    </row>
    <row r="1943">
      <c r="A1943" s="6" t="s">
        <v>8355</v>
      </c>
      <c r="B1943" s="6" t="s">
        <v>170</v>
      </c>
      <c r="C1943" s="6" t="s">
        <v>8411</v>
      </c>
      <c r="D1943" s="7" t="s">
        <v>8412</v>
      </c>
      <c r="E1943" s="8" t="s">
        <v>8413</v>
      </c>
      <c r="F1943" s="9" t="s">
        <v>8414</v>
      </c>
      <c r="G1943" s="10">
        <v>45927.0</v>
      </c>
      <c r="H1943" s="11" t="s">
        <v>19</v>
      </c>
      <c r="I1943" s="11" t="s">
        <v>19</v>
      </c>
      <c r="J1943" s="11" t="s">
        <v>19</v>
      </c>
      <c r="K1943" s="11" t="s">
        <v>20</v>
      </c>
      <c r="L1943" s="11" t="s">
        <v>20</v>
      </c>
      <c r="M1943" s="11" t="s">
        <v>21</v>
      </c>
    </row>
    <row r="1944">
      <c r="A1944" s="6" t="s">
        <v>8355</v>
      </c>
      <c r="B1944" s="6" t="s">
        <v>170</v>
      </c>
      <c r="C1944" s="6" t="s">
        <v>8415</v>
      </c>
      <c r="D1944" s="7" t="s">
        <v>8416</v>
      </c>
      <c r="E1944" s="6" t="s">
        <v>26</v>
      </c>
      <c r="F1944" s="9" t="s">
        <v>8417</v>
      </c>
      <c r="G1944" s="10">
        <v>45927.0</v>
      </c>
      <c r="H1944" s="11" t="s">
        <v>19</v>
      </c>
      <c r="I1944" s="11" t="s">
        <v>19</v>
      </c>
      <c r="J1944" s="11" t="s">
        <v>20</v>
      </c>
      <c r="K1944" s="11" t="s">
        <v>20</v>
      </c>
      <c r="L1944" s="11" t="s">
        <v>20</v>
      </c>
      <c r="M1944" s="11" t="s">
        <v>21</v>
      </c>
    </row>
    <row r="1945">
      <c r="A1945" s="9" t="s">
        <v>8418</v>
      </c>
      <c r="B1945" s="9" t="s">
        <v>4636</v>
      </c>
      <c r="C1945" s="9" t="s">
        <v>8419</v>
      </c>
      <c r="D1945" s="7" t="s">
        <v>8420</v>
      </c>
      <c r="E1945" s="7" t="s">
        <v>8421</v>
      </c>
      <c r="F1945" s="9" t="s">
        <v>8422</v>
      </c>
      <c r="G1945" s="10">
        <v>45923.0</v>
      </c>
      <c r="H1945" s="11" t="s">
        <v>19</v>
      </c>
      <c r="I1945" s="11" t="s">
        <v>20</v>
      </c>
      <c r="J1945" s="11" t="s">
        <v>19</v>
      </c>
      <c r="K1945" s="11" t="s">
        <v>20</v>
      </c>
      <c r="M1945" s="11" t="s">
        <v>21</v>
      </c>
    </row>
    <row r="1946">
      <c r="A1946" s="9" t="s">
        <v>8418</v>
      </c>
      <c r="B1946" s="9" t="s">
        <v>8423</v>
      </c>
      <c r="C1946" s="9" t="s">
        <v>8424</v>
      </c>
      <c r="D1946" s="7" t="s">
        <v>8425</v>
      </c>
      <c r="E1946" s="7" t="s">
        <v>8426</v>
      </c>
      <c r="F1946" s="9" t="s">
        <v>8427</v>
      </c>
      <c r="G1946" s="10">
        <v>45927.0</v>
      </c>
      <c r="H1946" s="11" t="s">
        <v>19</v>
      </c>
      <c r="I1946" s="11" t="s">
        <v>19</v>
      </c>
      <c r="J1946" s="11" t="s">
        <v>20</v>
      </c>
      <c r="K1946" s="11" t="s">
        <v>20</v>
      </c>
      <c r="L1946" s="11" t="s">
        <v>20</v>
      </c>
      <c r="M1946" s="11" t="s">
        <v>21</v>
      </c>
    </row>
    <row r="1947">
      <c r="A1947" s="9" t="s">
        <v>8418</v>
      </c>
      <c r="B1947" s="9" t="s">
        <v>8428</v>
      </c>
      <c r="C1947" s="9" t="s">
        <v>8429</v>
      </c>
      <c r="D1947" s="7" t="s">
        <v>8430</v>
      </c>
      <c r="E1947" s="7" t="s">
        <v>8431</v>
      </c>
      <c r="F1947" s="9" t="s">
        <v>8432</v>
      </c>
      <c r="G1947" s="10">
        <v>45923.0</v>
      </c>
      <c r="H1947" s="11" t="s">
        <v>19</v>
      </c>
      <c r="I1947" s="11" t="s">
        <v>19</v>
      </c>
      <c r="J1947" s="11" t="s">
        <v>19</v>
      </c>
      <c r="K1947" s="11" t="s">
        <v>20</v>
      </c>
      <c r="L1947" s="11" t="s">
        <v>20</v>
      </c>
      <c r="M1947" s="11" t="s">
        <v>21</v>
      </c>
    </row>
    <row r="1948">
      <c r="A1948" s="9" t="s">
        <v>8418</v>
      </c>
      <c r="B1948" s="9" t="s">
        <v>616</v>
      </c>
      <c r="C1948" s="9" t="s">
        <v>8433</v>
      </c>
      <c r="D1948" s="7" t="s">
        <v>8434</v>
      </c>
      <c r="E1948" s="7" t="s">
        <v>8435</v>
      </c>
      <c r="F1948" s="9" t="s">
        <v>8436</v>
      </c>
      <c r="G1948" s="10">
        <v>45923.0</v>
      </c>
      <c r="H1948" s="11" t="s">
        <v>20</v>
      </c>
      <c r="I1948" s="11" t="s">
        <v>20</v>
      </c>
      <c r="J1948" s="11" t="s">
        <v>20</v>
      </c>
      <c r="M1948" s="11" t="s">
        <v>21</v>
      </c>
    </row>
    <row r="1949">
      <c r="A1949" s="9" t="s">
        <v>8418</v>
      </c>
      <c r="B1949" s="9" t="s">
        <v>8437</v>
      </c>
      <c r="C1949" s="9" t="s">
        <v>8438</v>
      </c>
      <c r="D1949" s="7" t="s">
        <v>8439</v>
      </c>
      <c r="E1949" s="7" t="s">
        <v>8440</v>
      </c>
      <c r="F1949" s="9" t="s">
        <v>8441</v>
      </c>
      <c r="G1949" s="10">
        <v>45927.0</v>
      </c>
      <c r="H1949" s="11" t="s">
        <v>19</v>
      </c>
      <c r="I1949" s="11" t="s">
        <v>20</v>
      </c>
      <c r="J1949" s="11" t="s">
        <v>20</v>
      </c>
      <c r="K1949" s="11" t="s">
        <v>20</v>
      </c>
      <c r="M1949" s="11" t="s">
        <v>21</v>
      </c>
    </row>
    <row r="1950">
      <c r="A1950" s="9" t="s">
        <v>8418</v>
      </c>
      <c r="B1950" s="9" t="s">
        <v>8442</v>
      </c>
      <c r="C1950" s="9" t="s">
        <v>8443</v>
      </c>
      <c r="D1950" s="7" t="s">
        <v>8444</v>
      </c>
      <c r="E1950" s="7" t="s">
        <v>8445</v>
      </c>
      <c r="F1950" s="9" t="s">
        <v>8446</v>
      </c>
      <c r="G1950" s="10">
        <v>45923.0</v>
      </c>
      <c r="H1950" s="11" t="s">
        <v>19</v>
      </c>
      <c r="I1950" s="11" t="s">
        <v>19</v>
      </c>
      <c r="J1950" s="11" t="s">
        <v>19</v>
      </c>
      <c r="K1950" s="11" t="s">
        <v>20</v>
      </c>
      <c r="L1950" s="11" t="s">
        <v>20</v>
      </c>
      <c r="M1950" s="11" t="s">
        <v>21</v>
      </c>
    </row>
    <row r="1951">
      <c r="A1951" s="9" t="s">
        <v>8418</v>
      </c>
      <c r="B1951" s="9" t="s">
        <v>8447</v>
      </c>
      <c r="C1951" s="9" t="s">
        <v>8448</v>
      </c>
      <c r="D1951" s="7" t="s">
        <v>8449</v>
      </c>
      <c r="E1951" s="7" t="s">
        <v>8450</v>
      </c>
      <c r="F1951" s="9" t="s">
        <v>8451</v>
      </c>
      <c r="G1951" s="10">
        <v>45923.0</v>
      </c>
      <c r="H1951" s="11" t="s">
        <v>19</v>
      </c>
      <c r="I1951" s="11" t="s">
        <v>19</v>
      </c>
      <c r="J1951" s="11" t="s">
        <v>19</v>
      </c>
      <c r="K1951" s="11" t="s">
        <v>20</v>
      </c>
      <c r="L1951" s="11" t="s">
        <v>19</v>
      </c>
      <c r="M1951" s="11" t="s">
        <v>21</v>
      </c>
    </row>
    <row r="1952">
      <c r="A1952" s="9" t="s">
        <v>8418</v>
      </c>
      <c r="B1952" s="9" t="s">
        <v>132</v>
      </c>
      <c r="C1952" s="9" t="s">
        <v>8452</v>
      </c>
      <c r="D1952" s="7" t="s">
        <v>8453</v>
      </c>
      <c r="E1952" s="7" t="s">
        <v>8454</v>
      </c>
      <c r="F1952" s="9" t="s">
        <v>8455</v>
      </c>
      <c r="G1952" s="10">
        <v>45927.0</v>
      </c>
      <c r="H1952" s="11" t="s">
        <v>19</v>
      </c>
      <c r="I1952" s="11" t="s">
        <v>19</v>
      </c>
      <c r="J1952" s="11" t="s">
        <v>20</v>
      </c>
      <c r="K1952" s="11" t="s">
        <v>20</v>
      </c>
      <c r="L1952" s="11" t="s">
        <v>20</v>
      </c>
      <c r="M1952" s="11" t="s">
        <v>21</v>
      </c>
    </row>
    <row r="1953">
      <c r="A1953" s="9" t="s">
        <v>8418</v>
      </c>
      <c r="B1953" s="9" t="s">
        <v>8456</v>
      </c>
      <c r="C1953" s="9" t="s">
        <v>8457</v>
      </c>
      <c r="D1953" s="7" t="s">
        <v>8458</v>
      </c>
      <c r="E1953" s="7" t="s">
        <v>8459</v>
      </c>
      <c r="F1953" s="9" t="s">
        <v>8460</v>
      </c>
      <c r="G1953" s="10">
        <v>45927.0</v>
      </c>
      <c r="H1953" s="11" t="s">
        <v>19</v>
      </c>
      <c r="I1953" s="11" t="s">
        <v>19</v>
      </c>
      <c r="J1953" s="11" t="s">
        <v>19</v>
      </c>
      <c r="K1953" s="11" t="s">
        <v>20</v>
      </c>
      <c r="L1953" s="11" t="s">
        <v>20</v>
      </c>
      <c r="M1953" s="11" t="s">
        <v>21</v>
      </c>
    </row>
    <row r="1954">
      <c r="A1954" s="9" t="s">
        <v>8418</v>
      </c>
      <c r="B1954" s="9" t="s">
        <v>8461</v>
      </c>
      <c r="C1954" s="9" t="s">
        <v>8462</v>
      </c>
      <c r="D1954" s="7" t="s">
        <v>8463</v>
      </c>
      <c r="E1954" s="7" t="s">
        <v>8464</v>
      </c>
      <c r="F1954" s="9" t="s">
        <v>8465</v>
      </c>
      <c r="G1954" s="10">
        <v>45927.0</v>
      </c>
      <c r="H1954" s="11" t="s">
        <v>19</v>
      </c>
      <c r="I1954" s="11" t="s">
        <v>19</v>
      </c>
      <c r="J1954" s="11" t="s">
        <v>19</v>
      </c>
      <c r="K1954" s="11" t="s">
        <v>20</v>
      </c>
      <c r="L1954" s="11" t="s">
        <v>20</v>
      </c>
      <c r="M1954" s="11" t="s">
        <v>21</v>
      </c>
    </row>
    <row r="1955">
      <c r="A1955" s="9" t="s">
        <v>8418</v>
      </c>
      <c r="B1955" s="9" t="s">
        <v>8466</v>
      </c>
      <c r="C1955" s="9" t="s">
        <v>26</v>
      </c>
      <c r="D1955" s="7" t="s">
        <v>8467</v>
      </c>
      <c r="E1955" s="7" t="s">
        <v>8468</v>
      </c>
      <c r="F1955" s="9" t="s">
        <v>8469</v>
      </c>
      <c r="G1955" s="10">
        <v>45927.0</v>
      </c>
      <c r="H1955" s="11" t="s">
        <v>19</v>
      </c>
      <c r="I1955" s="11" t="s">
        <v>19</v>
      </c>
      <c r="J1955" s="11" t="s">
        <v>20</v>
      </c>
      <c r="K1955" s="11" t="s">
        <v>20</v>
      </c>
      <c r="L1955" s="11" t="s">
        <v>20</v>
      </c>
      <c r="M1955" s="11" t="s">
        <v>21</v>
      </c>
    </row>
    <row r="1956">
      <c r="A1956" s="9" t="s">
        <v>8418</v>
      </c>
      <c r="B1956" s="9" t="s">
        <v>8470</v>
      </c>
      <c r="C1956" s="9" t="s">
        <v>8471</v>
      </c>
      <c r="D1956" s="7" t="s">
        <v>8472</v>
      </c>
      <c r="E1956" s="7" t="s">
        <v>8473</v>
      </c>
      <c r="F1956" s="9" t="s">
        <v>8474</v>
      </c>
      <c r="G1956" s="10">
        <v>45927.0</v>
      </c>
      <c r="H1956" s="11" t="s">
        <v>19</v>
      </c>
      <c r="I1956" s="11" t="s">
        <v>19</v>
      </c>
      <c r="J1956" s="11" t="s">
        <v>19</v>
      </c>
      <c r="K1956" s="11" t="s">
        <v>20</v>
      </c>
      <c r="L1956" s="11" t="s">
        <v>20</v>
      </c>
      <c r="M1956" s="11" t="s">
        <v>21</v>
      </c>
    </row>
    <row r="1957">
      <c r="A1957" s="9" t="s">
        <v>8418</v>
      </c>
      <c r="B1957" s="9" t="s">
        <v>51</v>
      </c>
      <c r="C1957" s="9" t="s">
        <v>8475</v>
      </c>
      <c r="D1957" s="7" t="s">
        <v>8476</v>
      </c>
      <c r="E1957" s="7" t="s">
        <v>8477</v>
      </c>
      <c r="F1957" s="9" t="s">
        <v>8478</v>
      </c>
      <c r="G1957" s="10">
        <v>45923.0</v>
      </c>
      <c r="H1957" s="11" t="s">
        <v>20</v>
      </c>
      <c r="I1957" s="11" t="s">
        <v>20</v>
      </c>
      <c r="J1957" s="11" t="s">
        <v>20</v>
      </c>
      <c r="M1957" s="11" t="s">
        <v>21</v>
      </c>
    </row>
    <row r="1958">
      <c r="A1958" s="9" t="s">
        <v>8418</v>
      </c>
      <c r="B1958" s="9" t="s">
        <v>8479</v>
      </c>
      <c r="C1958" s="9" t="s">
        <v>8480</v>
      </c>
      <c r="D1958" s="7" t="s">
        <v>8481</v>
      </c>
      <c r="E1958" s="7" t="s">
        <v>8482</v>
      </c>
      <c r="F1958" s="9" t="s">
        <v>8483</v>
      </c>
      <c r="G1958" s="10">
        <v>45927.0</v>
      </c>
      <c r="H1958" s="11" t="s">
        <v>19</v>
      </c>
      <c r="I1958" s="11" t="s">
        <v>19</v>
      </c>
      <c r="J1958" s="11" t="s">
        <v>20</v>
      </c>
      <c r="K1958" s="11" t="s">
        <v>20</v>
      </c>
      <c r="L1958" s="11" t="s">
        <v>20</v>
      </c>
      <c r="M1958" s="11" t="s">
        <v>21</v>
      </c>
    </row>
    <row r="1959">
      <c r="A1959" s="9" t="s">
        <v>8418</v>
      </c>
      <c r="B1959" s="9" t="s">
        <v>8484</v>
      </c>
      <c r="C1959" s="9" t="s">
        <v>8485</v>
      </c>
      <c r="D1959" s="19" t="s">
        <v>26</v>
      </c>
      <c r="E1959" s="7" t="s">
        <v>8486</v>
      </c>
      <c r="F1959" s="9" t="s">
        <v>8487</v>
      </c>
      <c r="G1959" s="12" t="s">
        <v>80</v>
      </c>
      <c r="H1959" s="13"/>
      <c r="I1959" s="13"/>
      <c r="J1959" s="13"/>
      <c r="K1959" s="13"/>
      <c r="L1959" s="13"/>
      <c r="M1959" s="11" t="s">
        <v>231</v>
      </c>
    </row>
    <row r="1960">
      <c r="A1960" s="9" t="s">
        <v>8418</v>
      </c>
      <c r="B1960" s="9" t="s">
        <v>8488</v>
      </c>
      <c r="C1960" s="9" t="s">
        <v>8489</v>
      </c>
      <c r="D1960" s="7" t="s">
        <v>8490</v>
      </c>
      <c r="E1960" s="7" t="s">
        <v>8491</v>
      </c>
      <c r="F1960" s="9" t="s">
        <v>8492</v>
      </c>
      <c r="G1960" s="10">
        <v>45927.0</v>
      </c>
      <c r="H1960" s="11" t="s">
        <v>19</v>
      </c>
      <c r="I1960" s="11" t="s">
        <v>19</v>
      </c>
      <c r="J1960" s="11" t="s">
        <v>19</v>
      </c>
      <c r="K1960" s="11" t="s">
        <v>20</v>
      </c>
      <c r="L1960" s="11" t="s">
        <v>20</v>
      </c>
      <c r="M1960" s="11" t="s">
        <v>21</v>
      </c>
    </row>
    <row r="1961">
      <c r="A1961" s="9" t="s">
        <v>8418</v>
      </c>
      <c r="B1961" s="9" t="s">
        <v>8493</v>
      </c>
      <c r="C1961" s="9" t="s">
        <v>8494</v>
      </c>
      <c r="D1961" s="7" t="s">
        <v>8495</v>
      </c>
      <c r="E1961" s="7" t="s">
        <v>8496</v>
      </c>
      <c r="F1961" s="9" t="s">
        <v>8497</v>
      </c>
      <c r="G1961" s="10">
        <v>45927.0</v>
      </c>
      <c r="H1961" s="11" t="s">
        <v>19</v>
      </c>
      <c r="I1961" s="11" t="s">
        <v>19</v>
      </c>
      <c r="J1961" s="11" t="s">
        <v>20</v>
      </c>
      <c r="K1961" s="11" t="s">
        <v>20</v>
      </c>
      <c r="L1961" s="11" t="s">
        <v>20</v>
      </c>
      <c r="M1961" s="11" t="s">
        <v>21</v>
      </c>
    </row>
    <row r="1962">
      <c r="A1962" s="9" t="s">
        <v>8418</v>
      </c>
      <c r="B1962" s="9" t="s">
        <v>8498</v>
      </c>
      <c r="C1962" s="9" t="s">
        <v>8499</v>
      </c>
      <c r="D1962" s="7" t="s">
        <v>8500</v>
      </c>
      <c r="E1962" s="7" t="s">
        <v>8501</v>
      </c>
      <c r="F1962" s="9" t="s">
        <v>8502</v>
      </c>
      <c r="G1962" s="10">
        <v>45923.0</v>
      </c>
      <c r="H1962" s="11" t="s">
        <v>19</v>
      </c>
      <c r="I1962" s="11" t="s">
        <v>20</v>
      </c>
      <c r="J1962" s="11" t="s">
        <v>19</v>
      </c>
      <c r="K1962" s="11" t="s">
        <v>20</v>
      </c>
      <c r="M1962" s="11" t="s">
        <v>21</v>
      </c>
    </row>
    <row r="1963">
      <c r="A1963" s="9" t="s">
        <v>8418</v>
      </c>
      <c r="B1963" s="9" t="s">
        <v>3363</v>
      </c>
      <c r="C1963" s="9" t="s">
        <v>8503</v>
      </c>
      <c r="D1963" s="7" t="s">
        <v>8504</v>
      </c>
      <c r="E1963" s="7" t="s">
        <v>8505</v>
      </c>
      <c r="F1963" s="9" t="s">
        <v>8506</v>
      </c>
      <c r="G1963" s="10">
        <v>45927.0</v>
      </c>
      <c r="H1963" s="11" t="s">
        <v>19</v>
      </c>
      <c r="I1963" s="11" t="s">
        <v>19</v>
      </c>
      <c r="J1963" s="11" t="s">
        <v>19</v>
      </c>
      <c r="K1963" s="11" t="s">
        <v>20</v>
      </c>
      <c r="L1963" s="11" t="s">
        <v>20</v>
      </c>
      <c r="M1963" s="11" t="s">
        <v>21</v>
      </c>
    </row>
    <row r="1964">
      <c r="A1964" s="9" t="s">
        <v>8418</v>
      </c>
      <c r="B1964" s="9" t="s">
        <v>8507</v>
      </c>
      <c r="C1964" s="9" t="s">
        <v>8508</v>
      </c>
      <c r="D1964" s="7" t="s">
        <v>8509</v>
      </c>
      <c r="E1964" s="7" t="s">
        <v>8510</v>
      </c>
      <c r="F1964" s="9" t="s">
        <v>8511</v>
      </c>
      <c r="G1964" s="10">
        <v>45923.0</v>
      </c>
      <c r="H1964" s="11" t="s">
        <v>20</v>
      </c>
      <c r="I1964" s="11" t="s">
        <v>20</v>
      </c>
      <c r="J1964" s="11" t="s">
        <v>19</v>
      </c>
      <c r="M1964" s="11" t="s">
        <v>21</v>
      </c>
    </row>
    <row r="1965">
      <c r="A1965" s="9" t="s">
        <v>8418</v>
      </c>
      <c r="B1965" s="9" t="s">
        <v>8512</v>
      </c>
      <c r="C1965" s="9" t="s">
        <v>8513</v>
      </c>
      <c r="D1965" s="9" t="s">
        <v>26</v>
      </c>
      <c r="E1965" s="9" t="s">
        <v>26</v>
      </c>
      <c r="F1965" s="9" t="s">
        <v>8514</v>
      </c>
      <c r="G1965" s="12" t="s">
        <v>80</v>
      </c>
      <c r="H1965" s="13"/>
      <c r="I1965" s="13"/>
      <c r="J1965" s="13"/>
      <c r="K1965" s="13"/>
      <c r="L1965" s="13"/>
      <c r="M1965" s="11" t="s">
        <v>231</v>
      </c>
    </row>
    <row r="1966">
      <c r="A1966" s="26"/>
      <c r="B1966" s="27"/>
      <c r="C1966" s="26"/>
      <c r="D1966" s="28"/>
      <c r="E1966" s="27"/>
      <c r="F1966" s="29"/>
      <c r="G1966" s="30"/>
    </row>
    <row r="1967">
      <c r="A1967" s="26"/>
      <c r="B1967" s="27"/>
      <c r="C1967" s="26"/>
      <c r="D1967" s="28"/>
      <c r="E1967" s="27"/>
      <c r="F1967" s="29"/>
      <c r="G1967" s="30"/>
    </row>
    <row r="1968">
      <c r="A1968" s="26"/>
      <c r="B1968" s="27"/>
      <c r="C1968" s="26"/>
      <c r="D1968" s="28"/>
      <c r="E1968" s="27"/>
      <c r="F1968" s="29"/>
      <c r="G1968" s="30"/>
    </row>
    <row r="1969">
      <c r="A1969" s="26"/>
      <c r="B1969" s="27"/>
      <c r="C1969" s="26"/>
      <c r="D1969" s="28"/>
      <c r="E1969" s="27"/>
      <c r="F1969" s="29"/>
      <c r="G1969" s="30"/>
    </row>
    <row r="1970">
      <c r="A1970" s="26"/>
      <c r="B1970" s="27"/>
      <c r="C1970" s="26"/>
      <c r="D1970" s="28"/>
      <c r="E1970" s="27"/>
      <c r="F1970" s="29"/>
      <c r="G1970" s="30"/>
    </row>
    <row r="1971">
      <c r="A1971" s="26"/>
      <c r="B1971" s="27"/>
      <c r="C1971" s="26"/>
      <c r="D1971" s="28"/>
      <c r="E1971" s="27"/>
      <c r="F1971" s="29"/>
      <c r="G1971" s="30"/>
    </row>
    <row r="1972">
      <c r="A1972" s="26"/>
      <c r="B1972" s="27"/>
      <c r="C1972" s="26"/>
      <c r="D1972" s="28"/>
      <c r="E1972" s="27"/>
      <c r="F1972" s="29"/>
      <c r="G1972" s="30"/>
    </row>
    <row r="1973">
      <c r="A1973" s="26"/>
      <c r="B1973" s="27"/>
      <c r="C1973" s="26"/>
      <c r="D1973" s="28"/>
      <c r="E1973" s="27"/>
      <c r="F1973" s="29"/>
      <c r="G1973" s="30"/>
    </row>
    <row r="1974">
      <c r="A1974" s="26"/>
      <c r="B1974" s="27"/>
      <c r="C1974" s="26"/>
      <c r="D1974" s="28"/>
      <c r="E1974" s="27"/>
      <c r="F1974" s="29"/>
      <c r="G1974" s="30"/>
    </row>
    <row r="1975">
      <c r="A1975" s="26"/>
      <c r="B1975" s="27"/>
      <c r="C1975" s="26"/>
      <c r="D1975" s="28"/>
      <c r="E1975" s="27"/>
      <c r="F1975" s="29"/>
      <c r="G1975" s="30"/>
    </row>
    <row r="1976">
      <c r="A1976" s="26"/>
      <c r="B1976" s="27"/>
      <c r="C1976" s="26"/>
      <c r="D1976" s="28"/>
      <c r="E1976" s="27"/>
      <c r="F1976" s="29"/>
      <c r="G1976" s="30"/>
    </row>
    <row r="1977">
      <c r="A1977" s="26"/>
      <c r="B1977" s="27"/>
      <c r="C1977" s="26"/>
      <c r="D1977" s="28"/>
      <c r="E1977" s="27"/>
      <c r="F1977" s="29"/>
      <c r="G1977" s="30"/>
    </row>
    <row r="1978">
      <c r="A1978" s="26"/>
      <c r="B1978" s="27"/>
      <c r="C1978" s="26"/>
      <c r="D1978" s="28"/>
      <c r="E1978" s="27"/>
      <c r="F1978" s="29"/>
      <c r="G1978" s="30"/>
    </row>
    <row r="1979">
      <c r="A1979" s="26"/>
      <c r="B1979" s="27"/>
      <c r="C1979" s="26"/>
      <c r="D1979" s="28"/>
      <c r="E1979" s="27"/>
      <c r="F1979" s="29"/>
      <c r="G1979" s="30"/>
    </row>
    <row r="1980">
      <c r="A1980" s="26"/>
      <c r="B1980" s="27"/>
      <c r="C1980" s="26"/>
      <c r="D1980" s="28"/>
      <c r="E1980" s="27"/>
      <c r="F1980" s="29"/>
      <c r="G1980" s="30"/>
    </row>
    <row r="1981">
      <c r="A1981" s="26"/>
      <c r="B1981" s="27"/>
      <c r="C1981" s="26"/>
      <c r="D1981" s="28"/>
      <c r="E1981" s="27"/>
      <c r="F1981" s="29"/>
      <c r="G1981" s="30"/>
    </row>
    <row r="1982">
      <c r="A1982" s="26"/>
      <c r="B1982" s="27"/>
      <c r="C1982" s="26"/>
      <c r="D1982" s="28"/>
      <c r="E1982" s="27"/>
      <c r="F1982" s="29"/>
      <c r="G1982" s="30"/>
    </row>
    <row r="1983">
      <c r="A1983" s="26"/>
      <c r="B1983" s="27"/>
      <c r="C1983" s="26"/>
      <c r="D1983" s="28"/>
      <c r="E1983" s="27"/>
      <c r="F1983" s="29"/>
      <c r="G1983" s="30"/>
    </row>
    <row r="1984">
      <c r="A1984" s="26"/>
      <c r="B1984" s="27"/>
      <c r="C1984" s="26"/>
      <c r="D1984" s="28"/>
      <c r="E1984" s="27"/>
      <c r="F1984" s="29"/>
      <c r="G1984" s="30"/>
    </row>
    <row r="1985">
      <c r="A1985" s="26"/>
      <c r="B1985" s="27"/>
      <c r="C1985" s="26"/>
      <c r="D1985" s="28"/>
      <c r="E1985" s="27"/>
      <c r="F1985" s="29"/>
      <c r="G1985" s="30"/>
    </row>
    <row r="1986">
      <c r="A1986" s="26"/>
      <c r="B1986" s="27"/>
      <c r="C1986" s="26"/>
      <c r="D1986" s="28"/>
      <c r="E1986" s="27"/>
      <c r="F1986" s="29"/>
      <c r="G1986" s="30"/>
    </row>
    <row r="1987">
      <c r="A1987" s="26"/>
      <c r="B1987" s="27"/>
      <c r="C1987" s="26"/>
      <c r="D1987" s="28"/>
      <c r="E1987" s="27"/>
      <c r="F1987" s="29"/>
      <c r="G1987" s="30"/>
    </row>
    <row r="1988">
      <c r="A1988" s="26"/>
      <c r="B1988" s="27"/>
      <c r="C1988" s="26"/>
      <c r="D1988" s="28"/>
      <c r="E1988" s="27"/>
      <c r="F1988" s="29"/>
      <c r="G1988" s="30"/>
    </row>
    <row r="1989">
      <c r="A1989" s="26"/>
      <c r="B1989" s="27"/>
      <c r="C1989" s="26"/>
      <c r="D1989" s="28"/>
      <c r="E1989" s="27"/>
      <c r="F1989" s="29"/>
      <c r="G1989" s="30"/>
    </row>
    <row r="1990">
      <c r="A1990" s="26"/>
      <c r="B1990" s="27"/>
      <c r="C1990" s="26"/>
      <c r="D1990" s="28"/>
      <c r="E1990" s="27"/>
      <c r="F1990" s="29"/>
      <c r="G1990" s="30"/>
    </row>
    <row r="1991">
      <c r="A1991" s="26"/>
      <c r="B1991" s="27"/>
      <c r="C1991" s="26"/>
      <c r="D1991" s="28"/>
      <c r="E1991" s="27"/>
      <c r="F1991" s="29"/>
      <c r="G1991" s="30"/>
    </row>
    <row r="1992">
      <c r="A1992" s="26"/>
      <c r="B1992" s="27"/>
      <c r="C1992" s="26"/>
      <c r="D1992" s="28"/>
      <c r="E1992" s="27"/>
      <c r="F1992" s="29"/>
      <c r="G1992" s="30"/>
    </row>
    <row r="1993">
      <c r="A1993" s="26"/>
      <c r="B1993" s="27"/>
      <c r="C1993" s="26"/>
      <c r="D1993" s="28"/>
      <c r="E1993" s="27"/>
      <c r="F1993" s="29"/>
      <c r="G1993" s="30"/>
    </row>
    <row r="1994">
      <c r="A1994" s="26"/>
      <c r="B1994" s="27"/>
      <c r="C1994" s="26"/>
      <c r="D1994" s="28"/>
      <c r="E1994" s="27"/>
      <c r="F1994" s="29"/>
      <c r="G1994" s="30"/>
    </row>
    <row r="1995">
      <c r="A1995" s="26"/>
      <c r="B1995" s="27"/>
      <c r="C1995" s="26"/>
      <c r="D1995" s="28"/>
      <c r="E1995" s="27"/>
      <c r="F1995" s="29"/>
      <c r="G1995" s="30"/>
    </row>
    <row r="1996">
      <c r="A1996" s="26"/>
      <c r="B1996" s="27"/>
      <c r="C1996" s="26"/>
      <c r="D1996" s="28"/>
      <c r="E1996" s="27"/>
      <c r="F1996" s="29"/>
      <c r="G1996" s="30"/>
    </row>
    <row r="1997">
      <c r="A1997" s="26"/>
      <c r="B1997" s="27"/>
      <c r="C1997" s="26"/>
      <c r="D1997" s="28"/>
      <c r="E1997" s="27"/>
      <c r="F1997" s="29"/>
      <c r="G1997" s="30"/>
    </row>
    <row r="1998">
      <c r="A1998" s="26"/>
      <c r="B1998" s="27"/>
      <c r="C1998" s="26"/>
      <c r="D1998" s="28"/>
      <c r="E1998" s="27"/>
      <c r="F1998" s="29"/>
      <c r="G1998" s="30"/>
    </row>
    <row r="1999">
      <c r="A1999" s="26"/>
      <c r="B1999" s="27"/>
      <c r="C1999" s="26"/>
      <c r="D1999" s="28"/>
      <c r="E1999" s="27"/>
      <c r="F1999" s="29"/>
      <c r="G1999" s="30"/>
    </row>
    <row r="2000">
      <c r="A2000" s="26"/>
      <c r="B2000" s="27"/>
      <c r="C2000" s="26"/>
      <c r="D2000" s="28"/>
      <c r="E2000" s="27"/>
      <c r="F2000" s="29"/>
      <c r="G2000" s="30"/>
    </row>
    <row r="2001">
      <c r="A2001" s="26"/>
      <c r="B2001" s="27"/>
      <c r="C2001" s="26"/>
      <c r="D2001" s="28"/>
      <c r="E2001" s="27"/>
      <c r="F2001" s="29"/>
      <c r="G2001" s="30"/>
    </row>
    <row r="2002">
      <c r="A2002" s="26"/>
      <c r="B2002" s="27"/>
      <c r="C2002" s="26"/>
      <c r="D2002" s="28"/>
      <c r="E2002" s="27"/>
      <c r="F2002" s="29"/>
      <c r="G2002" s="30"/>
    </row>
    <row r="2003">
      <c r="A2003" s="26"/>
      <c r="B2003" s="27"/>
      <c r="C2003" s="26"/>
      <c r="D2003" s="28"/>
      <c r="E2003" s="27"/>
      <c r="F2003" s="29"/>
      <c r="G2003" s="30"/>
    </row>
    <row r="2004">
      <c r="A2004" s="26"/>
      <c r="B2004" s="27"/>
      <c r="C2004" s="26"/>
      <c r="D2004" s="28"/>
      <c r="E2004" s="27"/>
      <c r="F2004" s="29"/>
      <c r="G2004" s="30"/>
    </row>
    <row r="2005">
      <c r="A2005" s="26"/>
      <c r="B2005" s="27"/>
      <c r="C2005" s="26"/>
      <c r="D2005" s="28"/>
      <c r="E2005" s="27"/>
      <c r="F2005" s="29"/>
      <c r="G2005" s="30"/>
    </row>
    <row r="2006">
      <c r="A2006" s="26"/>
      <c r="B2006" s="27"/>
      <c r="C2006" s="26"/>
      <c r="D2006" s="28"/>
      <c r="E2006" s="27"/>
      <c r="F2006" s="29"/>
      <c r="G2006" s="30"/>
    </row>
    <row r="2007">
      <c r="A2007" s="26"/>
      <c r="B2007" s="27"/>
      <c r="C2007" s="26"/>
      <c r="D2007" s="28"/>
      <c r="E2007" s="27"/>
      <c r="F2007" s="29"/>
      <c r="G2007" s="30"/>
    </row>
    <row r="2008">
      <c r="A2008" s="26"/>
      <c r="B2008" s="27"/>
      <c r="C2008" s="26"/>
      <c r="D2008" s="28"/>
      <c r="E2008" s="27"/>
      <c r="F2008" s="29"/>
      <c r="G2008" s="30"/>
    </row>
    <row r="2009">
      <c r="A2009" s="26"/>
      <c r="B2009" s="27"/>
      <c r="C2009" s="26"/>
      <c r="D2009" s="28"/>
      <c r="E2009" s="27"/>
      <c r="F2009" s="29"/>
      <c r="G2009" s="30"/>
    </row>
    <row r="2010">
      <c r="A2010" s="26"/>
      <c r="B2010" s="27"/>
      <c r="C2010" s="26"/>
      <c r="D2010" s="28"/>
      <c r="E2010" s="27"/>
      <c r="F2010" s="29"/>
      <c r="G2010" s="30"/>
    </row>
    <row r="2011">
      <c r="A2011" s="26"/>
      <c r="B2011" s="27"/>
      <c r="C2011" s="26"/>
      <c r="D2011" s="28"/>
      <c r="E2011" s="27"/>
      <c r="F2011" s="29"/>
      <c r="G2011" s="30"/>
    </row>
    <row r="2012">
      <c r="A2012" s="26"/>
      <c r="B2012" s="27"/>
      <c r="C2012" s="26"/>
      <c r="D2012" s="28"/>
      <c r="E2012" s="27"/>
      <c r="F2012" s="29"/>
      <c r="G2012" s="30"/>
    </row>
    <row r="2013">
      <c r="A2013" s="26"/>
      <c r="B2013" s="27"/>
      <c r="C2013" s="26"/>
      <c r="D2013" s="28"/>
      <c r="E2013" s="27"/>
      <c r="F2013" s="29"/>
      <c r="G2013" s="30"/>
    </row>
    <row r="2014">
      <c r="A2014" s="26"/>
      <c r="B2014" s="27"/>
      <c r="C2014" s="26"/>
      <c r="D2014" s="28"/>
      <c r="E2014" s="27"/>
      <c r="F2014" s="29"/>
      <c r="G2014" s="30"/>
    </row>
    <row r="2015">
      <c r="A2015" s="26"/>
      <c r="B2015" s="27"/>
      <c r="C2015" s="26"/>
      <c r="D2015" s="28"/>
      <c r="E2015" s="27"/>
      <c r="F2015" s="29"/>
      <c r="G2015" s="30"/>
    </row>
    <row r="2016">
      <c r="A2016" s="26"/>
      <c r="B2016" s="27"/>
      <c r="C2016" s="26"/>
      <c r="D2016" s="28"/>
      <c r="E2016" s="27"/>
      <c r="F2016" s="29"/>
      <c r="G2016" s="30"/>
    </row>
    <row r="2017">
      <c r="A2017" s="26"/>
      <c r="B2017" s="27"/>
      <c r="C2017" s="26"/>
      <c r="D2017" s="28"/>
      <c r="E2017" s="27"/>
      <c r="F2017" s="29"/>
      <c r="G2017" s="30"/>
    </row>
    <row r="2018">
      <c r="A2018" s="26"/>
      <c r="B2018" s="27"/>
      <c r="C2018" s="26"/>
      <c r="D2018" s="28"/>
      <c r="E2018" s="27"/>
      <c r="F2018" s="29"/>
      <c r="G2018" s="30"/>
    </row>
    <row r="2019">
      <c r="A2019" s="26"/>
      <c r="B2019" s="27"/>
      <c r="C2019" s="26"/>
      <c r="D2019" s="28"/>
      <c r="E2019" s="27"/>
      <c r="F2019" s="29"/>
      <c r="G2019" s="30"/>
    </row>
    <row r="2020">
      <c r="A2020" s="26"/>
      <c r="B2020" s="27"/>
      <c r="C2020" s="26"/>
      <c r="D2020" s="28"/>
      <c r="E2020" s="27"/>
      <c r="F2020" s="29"/>
      <c r="G2020" s="30"/>
    </row>
    <row r="2021">
      <c r="A2021" s="26"/>
      <c r="B2021" s="27"/>
      <c r="C2021" s="26"/>
      <c r="D2021" s="28"/>
      <c r="E2021" s="27"/>
      <c r="F2021" s="29"/>
      <c r="G2021" s="30"/>
    </row>
    <row r="2022">
      <c r="A2022" s="26"/>
      <c r="B2022" s="27"/>
      <c r="C2022" s="26"/>
      <c r="D2022" s="28"/>
      <c r="E2022" s="27"/>
      <c r="F2022" s="29"/>
      <c r="G2022" s="30"/>
    </row>
    <row r="2023">
      <c r="A2023" s="26"/>
      <c r="B2023" s="27"/>
      <c r="C2023" s="26"/>
      <c r="D2023" s="28"/>
      <c r="E2023" s="27"/>
      <c r="F2023" s="29"/>
      <c r="G2023" s="30"/>
    </row>
    <row r="2024">
      <c r="A2024" s="26"/>
      <c r="B2024" s="27"/>
      <c r="C2024" s="26"/>
      <c r="D2024" s="28"/>
      <c r="E2024" s="27"/>
      <c r="F2024" s="29"/>
      <c r="G2024" s="30"/>
    </row>
    <row r="2025">
      <c r="A2025" s="26"/>
      <c r="B2025" s="27"/>
      <c r="C2025" s="26"/>
      <c r="D2025" s="28"/>
      <c r="E2025" s="27"/>
      <c r="F2025" s="29"/>
      <c r="G2025" s="30"/>
    </row>
    <row r="2026">
      <c r="A2026" s="26"/>
      <c r="B2026" s="27"/>
      <c r="C2026" s="26"/>
      <c r="D2026" s="28"/>
      <c r="E2026" s="27"/>
      <c r="F2026" s="29"/>
      <c r="G2026" s="30"/>
    </row>
    <row r="2027">
      <c r="A2027" s="26"/>
      <c r="B2027" s="27"/>
      <c r="C2027" s="26"/>
      <c r="D2027" s="28"/>
      <c r="E2027" s="27"/>
      <c r="F2027" s="29"/>
      <c r="G2027" s="30"/>
    </row>
    <row r="2028">
      <c r="A2028" s="26"/>
      <c r="B2028" s="27"/>
      <c r="C2028" s="26"/>
      <c r="D2028" s="28"/>
      <c r="E2028" s="27"/>
      <c r="F2028" s="29"/>
      <c r="G2028" s="30"/>
    </row>
    <row r="2029">
      <c r="A2029" s="26"/>
      <c r="B2029" s="27"/>
      <c r="C2029" s="26"/>
      <c r="D2029" s="28"/>
      <c r="E2029" s="27"/>
      <c r="F2029" s="29"/>
      <c r="G2029" s="30"/>
    </row>
    <row r="2030">
      <c r="A2030" s="26"/>
      <c r="B2030" s="27"/>
      <c r="C2030" s="26"/>
      <c r="D2030" s="28"/>
      <c r="E2030" s="27"/>
      <c r="F2030" s="29"/>
      <c r="G2030" s="30"/>
    </row>
    <row r="2031">
      <c r="A2031" s="26"/>
      <c r="B2031" s="27"/>
      <c r="C2031" s="26"/>
      <c r="D2031" s="28"/>
      <c r="E2031" s="27"/>
      <c r="F2031" s="29"/>
      <c r="G2031" s="30"/>
    </row>
    <row r="2032">
      <c r="A2032" s="26"/>
      <c r="B2032" s="27"/>
      <c r="C2032" s="26"/>
      <c r="D2032" s="28"/>
      <c r="E2032" s="27"/>
      <c r="F2032" s="29"/>
      <c r="G2032" s="30"/>
    </row>
    <row r="2033">
      <c r="A2033" s="26"/>
      <c r="B2033" s="27"/>
      <c r="C2033" s="26"/>
      <c r="D2033" s="28"/>
      <c r="E2033" s="27"/>
      <c r="F2033" s="29"/>
      <c r="G2033" s="30"/>
    </row>
    <row r="2034">
      <c r="A2034" s="26"/>
      <c r="B2034" s="27"/>
      <c r="C2034" s="26"/>
      <c r="D2034" s="28"/>
      <c r="E2034" s="27"/>
      <c r="F2034" s="29"/>
      <c r="G2034" s="30"/>
    </row>
    <row r="2035">
      <c r="A2035" s="26"/>
      <c r="B2035" s="27"/>
      <c r="C2035" s="26"/>
      <c r="D2035" s="28"/>
      <c r="E2035" s="27"/>
      <c r="F2035" s="29"/>
      <c r="G2035" s="30"/>
    </row>
    <row r="2036">
      <c r="A2036" s="26"/>
      <c r="B2036" s="27"/>
      <c r="C2036" s="26"/>
      <c r="D2036" s="28"/>
      <c r="E2036" s="27"/>
      <c r="F2036" s="29"/>
      <c r="G2036" s="30"/>
    </row>
    <row r="2037">
      <c r="A2037" s="26"/>
      <c r="B2037" s="27"/>
      <c r="C2037" s="26"/>
      <c r="D2037" s="28"/>
      <c r="E2037" s="27"/>
      <c r="F2037" s="29"/>
      <c r="G2037" s="30"/>
    </row>
    <row r="2038">
      <c r="A2038" s="26"/>
      <c r="B2038" s="27"/>
      <c r="C2038" s="26"/>
      <c r="D2038" s="28"/>
      <c r="E2038" s="27"/>
      <c r="F2038" s="29"/>
      <c r="G2038" s="30"/>
    </row>
    <row r="2039">
      <c r="A2039" s="26"/>
      <c r="B2039" s="27"/>
      <c r="C2039" s="26"/>
      <c r="D2039" s="28"/>
      <c r="E2039" s="27"/>
      <c r="F2039" s="29"/>
      <c r="G2039" s="30"/>
    </row>
    <row r="2040">
      <c r="A2040" s="26"/>
      <c r="B2040" s="27"/>
      <c r="C2040" s="26"/>
      <c r="D2040" s="28"/>
      <c r="E2040" s="27"/>
      <c r="F2040" s="29"/>
      <c r="G2040" s="30"/>
    </row>
  </sheetData>
  <autoFilter ref="$A$1:$M$1965"/>
  <conditionalFormatting sqref="G2:G931 G933:G1965">
    <cfRule type="containsBlanks" dxfId="0" priority="1">
      <formula>LEN(TRIM(G2))=0</formula>
    </cfRule>
  </conditionalFormatting>
  <conditionalFormatting sqref="H1:J2040 K225:L225 G254 K254 G932 K932">
    <cfRule type="cellIs" dxfId="1" priority="2" operator="equal">
      <formula>"Y"</formula>
    </cfRule>
  </conditionalFormatting>
  <conditionalFormatting sqref="H1:J2040 K225:L225 G254 K254 G932 K932">
    <cfRule type="cellIs" dxfId="2" priority="3" operator="equal">
      <formula>"N"</formula>
    </cfRule>
  </conditionalFormatting>
  <conditionalFormatting sqref="L254 L932">
    <cfRule type="cellIs" dxfId="2" priority="4" operator="equal">
      <formula>"Y"</formula>
    </cfRule>
  </conditionalFormatting>
  <conditionalFormatting sqref="K1:L2040 J254 J932">
    <cfRule type="cellIs" dxfId="1" priority="5" operator="equal">
      <formula>"N"</formula>
    </cfRule>
  </conditionalFormatting>
  <conditionalFormatting sqref="K1:L2040 J254 J932">
    <cfRule type="cellIs" dxfId="0" priority="6" operator="equal">
      <formula>"Y"</formula>
    </cfRule>
  </conditionalFormatting>
  <conditionalFormatting sqref="L254 L932">
    <cfRule type="cellIs" dxfId="1" priority="7" operator="equal">
      <formula>"N"</formula>
    </cfRule>
  </conditionalFormatting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E8"/>
    <hyperlink r:id="rId15" ref="D9"/>
    <hyperlink r:id="rId16" ref="E9"/>
    <hyperlink r:id="rId17" ref="D10"/>
    <hyperlink r:id="rId18" ref="E10"/>
    <hyperlink r:id="rId19" ref="D11"/>
    <hyperlink r:id="rId20" ref="E11"/>
    <hyperlink r:id="rId21" ref="D12"/>
    <hyperlink r:id="rId22" ref="E12"/>
    <hyperlink r:id="rId23" ref="D13"/>
    <hyperlink r:id="rId24" ref="E13"/>
    <hyperlink r:id="rId25" ref="D14"/>
    <hyperlink r:id="rId26" ref="E14"/>
    <hyperlink r:id="rId27" ref="D15"/>
    <hyperlink r:id="rId28" ref="E15"/>
    <hyperlink r:id="rId29" ref="D16"/>
    <hyperlink r:id="rId30" ref="E16"/>
    <hyperlink r:id="rId31" ref="D17"/>
    <hyperlink r:id="rId32" ref="E17"/>
    <hyperlink r:id="rId33" ref="D18"/>
    <hyperlink r:id="rId34" ref="E18"/>
    <hyperlink r:id="rId35" ref="D19"/>
    <hyperlink r:id="rId36" ref="E19"/>
    <hyperlink r:id="rId37" ref="D20"/>
    <hyperlink r:id="rId38" ref="E20"/>
    <hyperlink r:id="rId39" ref="D21"/>
    <hyperlink r:id="rId40" ref="E21"/>
    <hyperlink r:id="rId41" ref="D22"/>
    <hyperlink r:id="rId42" ref="E22"/>
    <hyperlink r:id="rId43" ref="D23"/>
    <hyperlink r:id="rId44" ref="D24"/>
    <hyperlink r:id="rId45" ref="E24"/>
    <hyperlink r:id="rId46" ref="D25"/>
    <hyperlink r:id="rId47" ref="E25"/>
    <hyperlink r:id="rId48" ref="D26"/>
    <hyperlink r:id="rId49" ref="E26"/>
    <hyperlink r:id="rId50" ref="D27"/>
    <hyperlink r:id="rId51" ref="D28"/>
    <hyperlink r:id="rId52" ref="D29"/>
    <hyperlink r:id="rId53" ref="E29"/>
    <hyperlink r:id="rId54" ref="D30"/>
    <hyperlink r:id="rId55" ref="E30"/>
    <hyperlink r:id="rId56" ref="D31"/>
    <hyperlink r:id="rId57" ref="E31"/>
    <hyperlink r:id="rId58" ref="D32"/>
    <hyperlink r:id="rId59" ref="E32"/>
    <hyperlink r:id="rId60" ref="D33"/>
    <hyperlink r:id="rId61" ref="E33"/>
    <hyperlink r:id="rId62" ref="D34"/>
    <hyperlink r:id="rId63" ref="E34"/>
    <hyperlink r:id="rId64" ref="D35"/>
    <hyperlink r:id="rId65" ref="E35"/>
    <hyperlink r:id="rId66" ref="D36"/>
    <hyperlink r:id="rId67" ref="E36"/>
    <hyperlink r:id="rId68" ref="D37"/>
    <hyperlink r:id="rId69" ref="E37"/>
    <hyperlink r:id="rId70" ref="D38"/>
    <hyperlink r:id="rId71" ref="E38"/>
    <hyperlink r:id="rId72" ref="D39"/>
    <hyperlink r:id="rId73" ref="E39"/>
    <hyperlink r:id="rId74" ref="D40"/>
    <hyperlink r:id="rId75" ref="E40"/>
    <hyperlink r:id="rId76" ref="D41"/>
    <hyperlink r:id="rId77" ref="E41"/>
    <hyperlink r:id="rId78" ref="D42"/>
    <hyperlink r:id="rId79" ref="E42"/>
    <hyperlink r:id="rId80" ref="D43"/>
    <hyperlink r:id="rId81" ref="E43"/>
    <hyperlink r:id="rId82" ref="D44"/>
    <hyperlink r:id="rId83" ref="E44"/>
    <hyperlink r:id="rId84" ref="E45"/>
    <hyperlink r:id="rId85" ref="D46"/>
    <hyperlink r:id="rId86" ref="E46"/>
    <hyperlink r:id="rId87" ref="D47"/>
    <hyperlink r:id="rId88" ref="E47"/>
    <hyperlink r:id="rId89" ref="D48"/>
    <hyperlink r:id="rId90" ref="E48"/>
    <hyperlink r:id="rId91" ref="D49"/>
    <hyperlink r:id="rId92" ref="E49"/>
    <hyperlink r:id="rId93" ref="D50"/>
    <hyperlink r:id="rId94" ref="E50"/>
    <hyperlink r:id="rId95" ref="D51"/>
    <hyperlink r:id="rId96" ref="E51"/>
    <hyperlink r:id="rId97" ref="D52"/>
    <hyperlink r:id="rId98" ref="E52"/>
    <hyperlink r:id="rId99" ref="D53"/>
    <hyperlink r:id="rId100" ref="E53"/>
    <hyperlink r:id="rId101" ref="D54"/>
    <hyperlink r:id="rId102" ref="E54"/>
    <hyperlink r:id="rId103" ref="D55"/>
    <hyperlink r:id="rId104" ref="E55"/>
    <hyperlink r:id="rId105" ref="D56"/>
    <hyperlink r:id="rId106" ref="E56"/>
    <hyperlink r:id="rId107" ref="E57"/>
    <hyperlink r:id="rId108" ref="D58"/>
    <hyperlink r:id="rId109" ref="E58"/>
    <hyperlink r:id="rId110" ref="D59"/>
    <hyperlink r:id="rId111" ref="E59"/>
    <hyperlink r:id="rId112" ref="D60"/>
    <hyperlink r:id="rId113" ref="E60"/>
    <hyperlink r:id="rId114" ref="D61"/>
    <hyperlink r:id="rId115" ref="E61"/>
    <hyperlink r:id="rId116" ref="D62"/>
    <hyperlink r:id="rId117" ref="E62"/>
    <hyperlink r:id="rId118" ref="D63"/>
    <hyperlink r:id="rId119" ref="E63"/>
    <hyperlink r:id="rId120" ref="D64"/>
    <hyperlink r:id="rId121" ref="E64"/>
    <hyperlink r:id="rId122" ref="D65"/>
    <hyperlink r:id="rId123" ref="E65"/>
    <hyperlink r:id="rId124" ref="D66"/>
    <hyperlink r:id="rId125" ref="E66"/>
    <hyperlink r:id="rId126" ref="D67"/>
    <hyperlink r:id="rId127" ref="E67"/>
    <hyperlink r:id="rId128" ref="D68"/>
    <hyperlink r:id="rId129" ref="E68"/>
    <hyperlink r:id="rId130" ref="D69"/>
    <hyperlink r:id="rId131" ref="E69"/>
    <hyperlink r:id="rId132" ref="D70"/>
    <hyperlink r:id="rId133" ref="E70"/>
    <hyperlink r:id="rId134" ref="D71"/>
    <hyperlink r:id="rId135" ref="E71"/>
    <hyperlink r:id="rId136" ref="D72"/>
    <hyperlink r:id="rId137" ref="E72"/>
    <hyperlink r:id="rId138" ref="D73"/>
    <hyperlink r:id="rId139" ref="E73"/>
    <hyperlink r:id="rId140" ref="D74"/>
    <hyperlink r:id="rId141" ref="E74"/>
    <hyperlink r:id="rId142" ref="D75"/>
    <hyperlink r:id="rId143" ref="E75"/>
    <hyperlink r:id="rId144" ref="E76"/>
    <hyperlink r:id="rId145" ref="D77"/>
    <hyperlink r:id="rId146" ref="E77"/>
    <hyperlink r:id="rId147" ref="D78"/>
    <hyperlink r:id="rId148" ref="E78"/>
    <hyperlink r:id="rId149" ref="D79"/>
    <hyperlink r:id="rId150" ref="E79"/>
    <hyperlink r:id="rId151" ref="D81"/>
    <hyperlink r:id="rId152" ref="E81"/>
    <hyperlink r:id="rId153" ref="E82"/>
    <hyperlink r:id="rId154" ref="D83"/>
    <hyperlink r:id="rId155" ref="E83"/>
    <hyperlink r:id="rId156" ref="E84"/>
    <hyperlink r:id="rId157" ref="D85"/>
    <hyperlink r:id="rId158" ref="E85"/>
    <hyperlink r:id="rId159" ref="D86"/>
    <hyperlink r:id="rId160" ref="E86"/>
    <hyperlink r:id="rId161" ref="D87"/>
    <hyperlink r:id="rId162" ref="E87"/>
    <hyperlink r:id="rId163" ref="D88"/>
    <hyperlink r:id="rId164" ref="E88"/>
    <hyperlink r:id="rId165" ref="D89"/>
    <hyperlink r:id="rId166" ref="E89"/>
    <hyperlink r:id="rId167" ref="D90"/>
    <hyperlink r:id="rId168" ref="E90"/>
    <hyperlink r:id="rId169" ref="D91"/>
    <hyperlink r:id="rId170" ref="E91"/>
    <hyperlink r:id="rId171" ref="E92"/>
    <hyperlink r:id="rId172" ref="D93"/>
    <hyperlink r:id="rId173" ref="E93"/>
    <hyperlink r:id="rId174" ref="D94"/>
    <hyperlink r:id="rId175" ref="E94"/>
    <hyperlink r:id="rId176" ref="D95"/>
    <hyperlink r:id="rId177" ref="E95"/>
    <hyperlink r:id="rId178" ref="D96"/>
    <hyperlink r:id="rId179" ref="E96"/>
    <hyperlink r:id="rId180" ref="D97"/>
    <hyperlink r:id="rId181" ref="E97"/>
    <hyperlink r:id="rId182" ref="D98"/>
    <hyperlink r:id="rId183" ref="E98"/>
    <hyperlink r:id="rId184" ref="D99"/>
    <hyperlink r:id="rId185" ref="E99"/>
    <hyperlink r:id="rId186" ref="D100"/>
    <hyperlink r:id="rId187" ref="E100"/>
    <hyperlink r:id="rId188" ref="D101"/>
    <hyperlink r:id="rId189" ref="E101"/>
    <hyperlink r:id="rId190" ref="D102"/>
    <hyperlink r:id="rId191" ref="E102"/>
    <hyperlink r:id="rId192" ref="D104"/>
    <hyperlink r:id="rId193" ref="E104"/>
    <hyperlink r:id="rId194" ref="D105"/>
    <hyperlink r:id="rId195" ref="E105"/>
    <hyperlink r:id="rId196" ref="D106"/>
    <hyperlink r:id="rId197" ref="E106"/>
    <hyperlink r:id="rId198" ref="D107"/>
    <hyperlink r:id="rId199" ref="E107"/>
    <hyperlink r:id="rId200" ref="D108"/>
    <hyperlink r:id="rId201" ref="E108"/>
    <hyperlink r:id="rId202" ref="D109"/>
    <hyperlink r:id="rId203" ref="E109"/>
    <hyperlink r:id="rId204" ref="D110"/>
    <hyperlink r:id="rId205" ref="E110"/>
    <hyperlink r:id="rId206" ref="D111"/>
    <hyperlink r:id="rId207" ref="E111"/>
    <hyperlink r:id="rId208" ref="D112"/>
    <hyperlink r:id="rId209" ref="E112"/>
    <hyperlink r:id="rId210" ref="D113"/>
    <hyperlink r:id="rId211" ref="E113"/>
    <hyperlink r:id="rId212" ref="D114"/>
    <hyperlink r:id="rId213" ref="E114"/>
    <hyperlink r:id="rId214" ref="D115"/>
    <hyperlink r:id="rId215" ref="E115"/>
    <hyperlink r:id="rId216" ref="D116"/>
    <hyperlink r:id="rId217" ref="E116"/>
    <hyperlink r:id="rId218" ref="D117"/>
    <hyperlink r:id="rId219" ref="E117"/>
    <hyperlink r:id="rId220" ref="D118"/>
    <hyperlink r:id="rId221" ref="E118"/>
    <hyperlink r:id="rId222" ref="D119"/>
    <hyperlink r:id="rId223" ref="E119"/>
    <hyperlink r:id="rId224" ref="D120"/>
    <hyperlink r:id="rId225" ref="E120"/>
    <hyperlink r:id="rId226" ref="D121"/>
    <hyperlink r:id="rId227" ref="E121"/>
    <hyperlink r:id="rId228" ref="D122"/>
    <hyperlink r:id="rId229" ref="E122"/>
    <hyperlink r:id="rId230" ref="D123"/>
    <hyperlink r:id="rId231" ref="E123"/>
    <hyperlink r:id="rId232" ref="D124"/>
    <hyperlink r:id="rId233" ref="E124"/>
    <hyperlink r:id="rId234" ref="D125"/>
    <hyperlink r:id="rId235" ref="E125"/>
    <hyperlink r:id="rId236" ref="D126"/>
    <hyperlink r:id="rId237" ref="E126"/>
    <hyperlink r:id="rId238" ref="D127"/>
    <hyperlink r:id="rId239" ref="E127"/>
    <hyperlink r:id="rId240" ref="D128"/>
    <hyperlink r:id="rId241" ref="E128"/>
    <hyperlink r:id="rId242" ref="D129"/>
    <hyperlink r:id="rId243" ref="E129"/>
    <hyperlink r:id="rId244" ref="D130"/>
    <hyperlink r:id="rId245" ref="E130"/>
    <hyperlink r:id="rId246" ref="D131"/>
    <hyperlink r:id="rId247" ref="E131"/>
    <hyperlink r:id="rId248" ref="D132"/>
    <hyperlink r:id="rId249" ref="E132"/>
    <hyperlink r:id="rId250" ref="D133"/>
    <hyperlink r:id="rId251" ref="E133"/>
    <hyperlink r:id="rId252" ref="D134"/>
    <hyperlink r:id="rId253" ref="E134"/>
    <hyperlink r:id="rId254" ref="D135"/>
    <hyperlink r:id="rId255" ref="E135"/>
    <hyperlink r:id="rId256" ref="D136"/>
    <hyperlink r:id="rId257" ref="E136"/>
    <hyperlink r:id="rId258" ref="D137"/>
    <hyperlink r:id="rId259" ref="E137"/>
    <hyperlink r:id="rId260" ref="D138"/>
    <hyperlink r:id="rId261" ref="E138"/>
    <hyperlink r:id="rId262" ref="D139"/>
    <hyperlink r:id="rId263" ref="E139"/>
    <hyperlink r:id="rId264" ref="D140"/>
    <hyperlink r:id="rId265" ref="E140"/>
    <hyperlink r:id="rId266" ref="E141"/>
    <hyperlink r:id="rId267" ref="E142"/>
    <hyperlink r:id="rId268" ref="D143"/>
    <hyperlink r:id="rId269" ref="E143"/>
    <hyperlink r:id="rId270" ref="D144"/>
    <hyperlink r:id="rId271" ref="E144"/>
    <hyperlink r:id="rId272" ref="D145"/>
    <hyperlink r:id="rId273" ref="E145"/>
    <hyperlink r:id="rId274" ref="D146"/>
    <hyperlink r:id="rId275" ref="E146"/>
    <hyperlink r:id="rId276" ref="D147"/>
    <hyperlink r:id="rId277" ref="E147"/>
    <hyperlink r:id="rId278" ref="D148"/>
    <hyperlink r:id="rId279" ref="E148"/>
    <hyperlink r:id="rId280" ref="D149"/>
    <hyperlink r:id="rId281" ref="E149"/>
    <hyperlink r:id="rId282" ref="D150"/>
    <hyperlink r:id="rId283" ref="E150"/>
    <hyperlink r:id="rId284" ref="D151"/>
    <hyperlink r:id="rId285" ref="E151"/>
    <hyperlink r:id="rId286" ref="D152"/>
    <hyperlink r:id="rId287" ref="E152"/>
    <hyperlink r:id="rId288" ref="D153"/>
    <hyperlink r:id="rId289" ref="E153"/>
    <hyperlink r:id="rId290" ref="D154"/>
    <hyperlink r:id="rId291" ref="E154"/>
    <hyperlink r:id="rId292" ref="D155"/>
    <hyperlink r:id="rId293" ref="E155"/>
    <hyperlink r:id="rId294" ref="D156"/>
    <hyperlink r:id="rId295" ref="E156"/>
    <hyperlink r:id="rId296" ref="D157"/>
    <hyperlink r:id="rId297" ref="E157"/>
    <hyperlink r:id="rId298" ref="D158"/>
    <hyperlink r:id="rId299" ref="E158"/>
    <hyperlink r:id="rId300" ref="D159"/>
    <hyperlink r:id="rId301" ref="E159"/>
    <hyperlink r:id="rId302" ref="D160"/>
    <hyperlink r:id="rId303" ref="E160"/>
    <hyperlink r:id="rId304" ref="D161"/>
    <hyperlink r:id="rId305" ref="E161"/>
    <hyperlink r:id="rId306" ref="D162"/>
    <hyperlink r:id="rId307" ref="E162"/>
    <hyperlink r:id="rId308" ref="D163"/>
    <hyperlink r:id="rId309" ref="E163"/>
    <hyperlink r:id="rId310" ref="D164"/>
    <hyperlink r:id="rId311" ref="E164"/>
    <hyperlink r:id="rId312" ref="D165"/>
    <hyperlink r:id="rId313" ref="E165"/>
    <hyperlink r:id="rId314" ref="D166"/>
    <hyperlink r:id="rId315" ref="E166"/>
    <hyperlink r:id="rId316" ref="D167"/>
    <hyperlink r:id="rId317" ref="D168"/>
    <hyperlink r:id="rId318" ref="E168"/>
    <hyperlink r:id="rId319" ref="D169"/>
    <hyperlink r:id="rId320" ref="E169"/>
    <hyperlink r:id="rId321" ref="D170"/>
    <hyperlink r:id="rId322" ref="E170"/>
    <hyperlink r:id="rId323" ref="D171"/>
    <hyperlink r:id="rId324" ref="E171"/>
    <hyperlink r:id="rId325" ref="D172"/>
    <hyperlink r:id="rId326" ref="E172"/>
    <hyperlink r:id="rId327" ref="D173"/>
    <hyperlink r:id="rId328" ref="E173"/>
    <hyperlink r:id="rId329" ref="D174"/>
    <hyperlink r:id="rId330" ref="E174"/>
    <hyperlink r:id="rId331" ref="D175"/>
    <hyperlink r:id="rId332" ref="E175"/>
    <hyperlink r:id="rId333" ref="D176"/>
    <hyperlink r:id="rId334" ref="E176"/>
    <hyperlink r:id="rId335" ref="D177"/>
    <hyperlink r:id="rId336" ref="E177"/>
    <hyperlink r:id="rId337" ref="D178"/>
    <hyperlink r:id="rId338" ref="E178"/>
    <hyperlink r:id="rId339" ref="D179"/>
    <hyperlink r:id="rId340" ref="E179"/>
    <hyperlink r:id="rId341" ref="D180"/>
    <hyperlink r:id="rId342" ref="E180"/>
    <hyperlink r:id="rId343" ref="D181"/>
    <hyperlink r:id="rId344" ref="E181"/>
    <hyperlink r:id="rId345" ref="D182"/>
    <hyperlink r:id="rId346" ref="D183"/>
    <hyperlink r:id="rId347" ref="E183"/>
    <hyperlink r:id="rId348" ref="D184"/>
    <hyperlink r:id="rId349" ref="E184"/>
    <hyperlink r:id="rId350" ref="D185"/>
    <hyperlink r:id="rId351" ref="E185"/>
    <hyperlink r:id="rId352" ref="D186"/>
    <hyperlink r:id="rId353" ref="E186"/>
    <hyperlink r:id="rId354" ref="D187"/>
    <hyperlink r:id="rId355" ref="E187"/>
    <hyperlink r:id="rId356" ref="D188"/>
    <hyperlink r:id="rId357" ref="E188"/>
    <hyperlink r:id="rId358" ref="E189"/>
    <hyperlink r:id="rId359" ref="D190"/>
    <hyperlink r:id="rId360" ref="E190"/>
    <hyperlink r:id="rId361" ref="D191"/>
    <hyperlink r:id="rId362" ref="E191"/>
    <hyperlink r:id="rId363" ref="D192"/>
    <hyperlink r:id="rId364" ref="E192"/>
    <hyperlink r:id="rId365" ref="D193"/>
    <hyperlink r:id="rId366" ref="E193"/>
    <hyperlink r:id="rId367" ref="D194"/>
    <hyperlink r:id="rId368" ref="E194"/>
    <hyperlink r:id="rId369" ref="D195"/>
    <hyperlink r:id="rId370" ref="E195"/>
    <hyperlink r:id="rId371" ref="D196"/>
    <hyperlink r:id="rId372" ref="E196"/>
    <hyperlink r:id="rId373" ref="D197"/>
    <hyperlink r:id="rId374" ref="E197"/>
    <hyperlink r:id="rId375" ref="D198"/>
    <hyperlink r:id="rId376" ref="E198"/>
    <hyperlink r:id="rId377" ref="D199"/>
    <hyperlink r:id="rId378" ref="E199"/>
    <hyperlink r:id="rId379" ref="D200"/>
    <hyperlink r:id="rId380" ref="E200"/>
    <hyperlink r:id="rId381" ref="E201"/>
    <hyperlink r:id="rId382" ref="D202"/>
    <hyperlink r:id="rId383" ref="E202"/>
    <hyperlink r:id="rId384" ref="D203"/>
    <hyperlink r:id="rId385" ref="E203"/>
    <hyperlink r:id="rId386" ref="D204"/>
    <hyperlink r:id="rId387" ref="E204"/>
    <hyperlink r:id="rId388" ref="D205"/>
    <hyperlink r:id="rId389" ref="E205"/>
    <hyperlink r:id="rId390" ref="D206"/>
    <hyperlink r:id="rId391" ref="E206"/>
    <hyperlink r:id="rId392" ref="D207"/>
    <hyperlink r:id="rId393" ref="E207"/>
    <hyperlink r:id="rId394" ref="D208"/>
    <hyperlink r:id="rId395" ref="E208"/>
    <hyperlink r:id="rId396" ref="D209"/>
    <hyperlink r:id="rId397" ref="E209"/>
    <hyperlink r:id="rId398" ref="D210"/>
    <hyperlink r:id="rId399" ref="E210"/>
    <hyperlink r:id="rId400" ref="D211"/>
    <hyperlink r:id="rId401" ref="E211"/>
    <hyperlink r:id="rId402" ref="D212"/>
    <hyperlink r:id="rId403" ref="E212"/>
    <hyperlink r:id="rId404" ref="D213"/>
    <hyperlink r:id="rId405" ref="E213"/>
    <hyperlink r:id="rId406" ref="D214"/>
    <hyperlink r:id="rId407" ref="E214"/>
    <hyperlink r:id="rId408" ref="D215"/>
    <hyperlink r:id="rId409" ref="E215"/>
    <hyperlink r:id="rId410" ref="D216"/>
    <hyperlink r:id="rId411" ref="E216"/>
    <hyperlink r:id="rId412" ref="D217"/>
    <hyperlink r:id="rId413" ref="E217"/>
    <hyperlink r:id="rId414" ref="D218"/>
    <hyperlink r:id="rId415" ref="E218"/>
    <hyperlink r:id="rId416" ref="D219"/>
    <hyperlink r:id="rId417" ref="E219"/>
    <hyperlink r:id="rId418" ref="D220"/>
    <hyperlink r:id="rId419" ref="E220"/>
    <hyperlink r:id="rId420" ref="D221"/>
    <hyperlink r:id="rId421" ref="E221"/>
    <hyperlink r:id="rId422" ref="D222"/>
    <hyperlink r:id="rId423" ref="E222"/>
    <hyperlink r:id="rId424" ref="D223"/>
    <hyperlink r:id="rId425" ref="E223"/>
    <hyperlink r:id="rId426" ref="D224"/>
    <hyperlink r:id="rId427" ref="E224"/>
    <hyperlink r:id="rId428" ref="D225"/>
    <hyperlink r:id="rId429" ref="E225"/>
    <hyperlink r:id="rId430" ref="D226"/>
    <hyperlink r:id="rId431" ref="E226"/>
    <hyperlink r:id="rId432" ref="D227"/>
    <hyperlink r:id="rId433" ref="E227"/>
    <hyperlink r:id="rId434" ref="D228"/>
    <hyperlink r:id="rId435" ref="E228"/>
    <hyperlink r:id="rId436" ref="D229"/>
    <hyperlink r:id="rId437" ref="E229"/>
    <hyperlink r:id="rId438" ref="D230"/>
    <hyperlink r:id="rId439" ref="E230"/>
    <hyperlink r:id="rId440" ref="D231"/>
    <hyperlink r:id="rId441" ref="E231"/>
    <hyperlink r:id="rId442" ref="D232"/>
    <hyperlink r:id="rId443" ref="E232"/>
    <hyperlink r:id="rId444" ref="D233"/>
    <hyperlink r:id="rId445" ref="E233"/>
    <hyperlink r:id="rId446" ref="D234"/>
    <hyperlink r:id="rId447" ref="E234"/>
    <hyperlink r:id="rId448" ref="D235"/>
    <hyperlink r:id="rId449" ref="E235"/>
    <hyperlink r:id="rId450" ref="D236"/>
    <hyperlink r:id="rId451" ref="E236"/>
    <hyperlink r:id="rId452" ref="D237"/>
    <hyperlink r:id="rId453" ref="E237"/>
    <hyperlink r:id="rId454" ref="D238"/>
    <hyperlink r:id="rId455" ref="E238"/>
    <hyperlink r:id="rId456" ref="E239"/>
    <hyperlink r:id="rId457" ref="D240"/>
    <hyperlink r:id="rId458" ref="E240"/>
    <hyperlink r:id="rId459" ref="D241"/>
    <hyperlink r:id="rId460" ref="E241"/>
    <hyperlink r:id="rId461" ref="D242"/>
    <hyperlink r:id="rId462" ref="E242"/>
    <hyperlink r:id="rId463" ref="D243"/>
    <hyperlink r:id="rId464" ref="E243"/>
    <hyperlink r:id="rId465" ref="D244"/>
    <hyperlink r:id="rId466" ref="E244"/>
    <hyperlink r:id="rId467" ref="D245"/>
    <hyperlink r:id="rId468" ref="E245"/>
    <hyperlink r:id="rId469" ref="D246"/>
    <hyperlink r:id="rId470" ref="E246"/>
    <hyperlink r:id="rId471" ref="D247"/>
    <hyperlink r:id="rId472" ref="E247"/>
    <hyperlink r:id="rId473" ref="D248"/>
    <hyperlink r:id="rId474" ref="E248"/>
    <hyperlink r:id="rId475" ref="D249"/>
    <hyperlink r:id="rId476" ref="E249"/>
    <hyperlink r:id="rId477" ref="D250"/>
    <hyperlink r:id="rId478" ref="E250"/>
    <hyperlink r:id="rId479" ref="D251"/>
    <hyperlink r:id="rId480" ref="E251"/>
    <hyperlink r:id="rId481" ref="D252"/>
    <hyperlink r:id="rId482" ref="E252"/>
    <hyperlink r:id="rId483" ref="D253"/>
    <hyperlink r:id="rId484" ref="E253"/>
    <hyperlink r:id="rId485" ref="D254"/>
    <hyperlink r:id="rId486" ref="E254"/>
    <hyperlink r:id="rId487" ref="D255"/>
    <hyperlink r:id="rId488" ref="E255"/>
    <hyperlink r:id="rId489" ref="D256"/>
    <hyperlink r:id="rId490" ref="E256"/>
    <hyperlink r:id="rId491" ref="D257"/>
    <hyperlink r:id="rId492" ref="E257"/>
    <hyperlink r:id="rId493" ref="D258"/>
    <hyperlink r:id="rId494" ref="E258"/>
    <hyperlink r:id="rId495" ref="D259"/>
    <hyperlink r:id="rId496" ref="E259"/>
    <hyperlink r:id="rId497" ref="D260"/>
    <hyperlink r:id="rId498" ref="E260"/>
    <hyperlink r:id="rId499" ref="D261"/>
    <hyperlink r:id="rId500" ref="E261"/>
    <hyperlink r:id="rId501" ref="D262"/>
    <hyperlink r:id="rId502" ref="E262"/>
    <hyperlink r:id="rId503" ref="D263"/>
    <hyperlink r:id="rId504" ref="E263"/>
    <hyperlink r:id="rId505" ref="D264"/>
    <hyperlink r:id="rId506" ref="E264"/>
    <hyperlink r:id="rId507" ref="D265"/>
    <hyperlink r:id="rId508" ref="E265"/>
    <hyperlink r:id="rId509" ref="D266"/>
    <hyperlink r:id="rId510" ref="E266"/>
    <hyperlink r:id="rId511" ref="D267"/>
    <hyperlink r:id="rId512" ref="E267"/>
    <hyperlink r:id="rId513" ref="D268"/>
    <hyperlink r:id="rId514" ref="E268"/>
    <hyperlink r:id="rId515" ref="D269"/>
    <hyperlink r:id="rId516" ref="E269"/>
    <hyperlink r:id="rId517" ref="D270"/>
    <hyperlink r:id="rId518" ref="E270"/>
    <hyperlink r:id="rId519" ref="D271"/>
    <hyperlink r:id="rId520" ref="E271"/>
    <hyperlink r:id="rId521" ref="D272"/>
    <hyperlink r:id="rId522" ref="E272"/>
    <hyperlink r:id="rId523" ref="D273"/>
    <hyperlink r:id="rId524" ref="E273"/>
    <hyperlink r:id="rId525" ref="D274"/>
    <hyperlink r:id="rId526" ref="E274"/>
    <hyperlink r:id="rId527" ref="D275"/>
    <hyperlink r:id="rId528" ref="E275"/>
    <hyperlink r:id="rId529" ref="D276"/>
    <hyperlink r:id="rId530" ref="E276"/>
    <hyperlink r:id="rId531" ref="D277"/>
    <hyperlink r:id="rId532" ref="E277"/>
    <hyperlink r:id="rId533" ref="D278"/>
    <hyperlink r:id="rId534" ref="E278"/>
    <hyperlink r:id="rId535" ref="D279"/>
    <hyperlink r:id="rId536" ref="E279"/>
    <hyperlink r:id="rId537" ref="D281"/>
    <hyperlink r:id="rId538" ref="E281"/>
    <hyperlink r:id="rId539" ref="D282"/>
    <hyperlink r:id="rId540" ref="E282"/>
    <hyperlink r:id="rId541" ref="D283"/>
    <hyperlink r:id="rId542" ref="E283"/>
    <hyperlink r:id="rId543" ref="D284"/>
    <hyperlink r:id="rId544" ref="E284"/>
    <hyperlink r:id="rId545" ref="D285"/>
    <hyperlink r:id="rId546" ref="E285"/>
    <hyperlink r:id="rId547" ref="D286"/>
    <hyperlink r:id="rId548" ref="E286"/>
    <hyperlink r:id="rId549" ref="D287"/>
    <hyperlink r:id="rId550" ref="E287"/>
    <hyperlink r:id="rId551" ref="D288"/>
    <hyperlink r:id="rId552" ref="E288"/>
    <hyperlink r:id="rId553" ref="D289"/>
    <hyperlink r:id="rId554" ref="E289"/>
    <hyperlink r:id="rId555" ref="D290"/>
    <hyperlink r:id="rId556" ref="E290"/>
    <hyperlink r:id="rId557" ref="D291"/>
    <hyperlink r:id="rId558" ref="E291"/>
    <hyperlink r:id="rId559" ref="D292"/>
    <hyperlink r:id="rId560" ref="E292"/>
    <hyperlink r:id="rId561" ref="D293"/>
    <hyperlink r:id="rId562" ref="E293"/>
    <hyperlink r:id="rId563" ref="D294"/>
    <hyperlink r:id="rId564" ref="E294"/>
    <hyperlink r:id="rId565" ref="D295"/>
    <hyperlink r:id="rId566" ref="E295"/>
    <hyperlink r:id="rId567" ref="E296"/>
    <hyperlink r:id="rId568" ref="D297"/>
    <hyperlink r:id="rId569" ref="E297"/>
    <hyperlink r:id="rId570" ref="D299"/>
    <hyperlink r:id="rId571" ref="E299"/>
    <hyperlink r:id="rId572" ref="D300"/>
    <hyperlink r:id="rId573" ref="D301"/>
    <hyperlink r:id="rId574" ref="E301"/>
    <hyperlink r:id="rId575" ref="D302"/>
    <hyperlink r:id="rId576" ref="E302"/>
    <hyperlink r:id="rId577" ref="D303"/>
    <hyperlink r:id="rId578" ref="E303"/>
    <hyperlink r:id="rId579" ref="D304"/>
    <hyperlink r:id="rId580" ref="D305"/>
    <hyperlink r:id="rId581" ref="D306"/>
    <hyperlink r:id="rId582" ref="E306"/>
    <hyperlink r:id="rId583" ref="D307"/>
    <hyperlink r:id="rId584" ref="E307"/>
    <hyperlink r:id="rId585" ref="D308"/>
    <hyperlink r:id="rId586" ref="E308"/>
    <hyperlink r:id="rId587" ref="D309"/>
    <hyperlink r:id="rId588" ref="D310"/>
    <hyperlink r:id="rId589" ref="E310"/>
    <hyperlink r:id="rId590" ref="D311"/>
    <hyperlink r:id="rId591" ref="E312"/>
    <hyperlink r:id="rId592" ref="D313"/>
    <hyperlink r:id="rId593" ref="E313"/>
    <hyperlink r:id="rId594" ref="D314"/>
    <hyperlink r:id="rId595" ref="E314"/>
    <hyperlink r:id="rId596" ref="D315"/>
    <hyperlink r:id="rId597" ref="D316"/>
    <hyperlink r:id="rId598" ref="E316"/>
    <hyperlink r:id="rId599" ref="D317"/>
    <hyperlink r:id="rId600" ref="E317"/>
    <hyperlink r:id="rId601" ref="D318"/>
    <hyperlink r:id="rId602" ref="E318"/>
    <hyperlink r:id="rId603" ref="E320"/>
    <hyperlink r:id="rId604" ref="D321"/>
    <hyperlink r:id="rId605" ref="E321"/>
    <hyperlink r:id="rId606" ref="D322"/>
    <hyperlink r:id="rId607" ref="E322"/>
    <hyperlink r:id="rId608" ref="D323"/>
    <hyperlink r:id="rId609" ref="E323"/>
    <hyperlink r:id="rId610" ref="D324"/>
    <hyperlink r:id="rId611" ref="E324"/>
    <hyperlink r:id="rId612" ref="D325"/>
    <hyperlink r:id="rId613" ref="E325"/>
    <hyperlink r:id="rId614" ref="D326"/>
    <hyperlink r:id="rId615" ref="E326"/>
    <hyperlink r:id="rId616" ref="D327"/>
    <hyperlink r:id="rId617" ref="E327"/>
    <hyperlink r:id="rId618" ref="D329"/>
    <hyperlink r:id="rId619" ref="E329"/>
    <hyperlink r:id="rId620" ref="D330"/>
    <hyperlink r:id="rId621" ref="E330"/>
    <hyperlink r:id="rId622" ref="D331"/>
    <hyperlink r:id="rId623" ref="E331"/>
    <hyperlink r:id="rId624" ref="D332"/>
    <hyperlink r:id="rId625" ref="E332"/>
    <hyperlink r:id="rId626" ref="D333"/>
    <hyperlink r:id="rId627" ref="E333"/>
    <hyperlink r:id="rId628" ref="D334"/>
    <hyperlink r:id="rId629" ref="E334"/>
    <hyperlink r:id="rId630" ref="D335"/>
    <hyperlink r:id="rId631" ref="E335"/>
    <hyperlink r:id="rId632" ref="D336"/>
    <hyperlink r:id="rId633" ref="E336"/>
    <hyperlink r:id="rId634" ref="D337"/>
    <hyperlink r:id="rId635" ref="E337"/>
    <hyperlink r:id="rId636" ref="D338"/>
    <hyperlink r:id="rId637" ref="E338"/>
    <hyperlink r:id="rId638" ref="D339"/>
    <hyperlink r:id="rId639" ref="E339"/>
    <hyperlink r:id="rId640" ref="D340"/>
    <hyperlink r:id="rId641" ref="E340"/>
    <hyperlink r:id="rId642" ref="E341"/>
    <hyperlink r:id="rId643" ref="D342"/>
    <hyperlink r:id="rId644" ref="E342"/>
    <hyperlink r:id="rId645" ref="D343"/>
    <hyperlink r:id="rId646" ref="E343"/>
    <hyperlink r:id="rId647" ref="D344"/>
    <hyperlink r:id="rId648" ref="E344"/>
    <hyperlink r:id="rId649" ref="D345"/>
    <hyperlink r:id="rId650" ref="E345"/>
    <hyperlink r:id="rId651" ref="D346"/>
    <hyperlink r:id="rId652" ref="E346"/>
    <hyperlink r:id="rId653" ref="D347"/>
    <hyperlink r:id="rId654" ref="E347"/>
    <hyperlink r:id="rId655" ref="D348"/>
    <hyperlink r:id="rId656" ref="E348"/>
    <hyperlink r:id="rId657" ref="D349"/>
    <hyperlink r:id="rId658" ref="E349"/>
    <hyperlink r:id="rId659" ref="D350"/>
    <hyperlink r:id="rId660" ref="E350"/>
    <hyperlink r:id="rId661" ref="D351"/>
    <hyperlink r:id="rId662" ref="E351"/>
    <hyperlink r:id="rId663" ref="D352"/>
    <hyperlink r:id="rId664" ref="E352"/>
    <hyperlink r:id="rId665" ref="D353"/>
    <hyperlink r:id="rId666" ref="E353"/>
    <hyperlink r:id="rId667" ref="D354"/>
    <hyperlink r:id="rId668" ref="E354"/>
    <hyperlink r:id="rId669" ref="D355"/>
    <hyperlink r:id="rId670" ref="E355"/>
    <hyperlink r:id="rId671" ref="D356"/>
    <hyperlink r:id="rId672" ref="E356"/>
    <hyperlink r:id="rId673" ref="D357"/>
    <hyperlink r:id="rId674" ref="E357"/>
    <hyperlink r:id="rId675" ref="D358"/>
    <hyperlink r:id="rId676" ref="E358"/>
    <hyperlink r:id="rId677" ref="D359"/>
    <hyperlink r:id="rId678" ref="D360"/>
    <hyperlink r:id="rId679" ref="E360"/>
    <hyperlink r:id="rId680" ref="D361"/>
    <hyperlink r:id="rId681" ref="E361"/>
    <hyperlink r:id="rId682" ref="D362"/>
    <hyperlink r:id="rId683" ref="E362"/>
    <hyperlink r:id="rId684" ref="D363"/>
    <hyperlink r:id="rId685" ref="E363"/>
    <hyperlink r:id="rId686" ref="D364"/>
    <hyperlink r:id="rId687" ref="E364"/>
    <hyperlink r:id="rId688" ref="D365"/>
    <hyperlink r:id="rId689" ref="E365"/>
    <hyperlink r:id="rId690" ref="D366"/>
    <hyperlink r:id="rId691" ref="E366"/>
    <hyperlink r:id="rId692" ref="D367"/>
    <hyperlink r:id="rId693" ref="E367"/>
    <hyperlink r:id="rId694" ref="D368"/>
    <hyperlink r:id="rId695" ref="E368"/>
    <hyperlink r:id="rId696" ref="D369"/>
    <hyperlink r:id="rId697" ref="E369"/>
    <hyperlink r:id="rId698" ref="E370"/>
    <hyperlink r:id="rId699" ref="E371"/>
    <hyperlink r:id="rId700" ref="D372"/>
    <hyperlink r:id="rId701" ref="E372"/>
    <hyperlink r:id="rId702" ref="D373"/>
    <hyperlink r:id="rId703" ref="E373"/>
    <hyperlink r:id="rId704" ref="D374"/>
    <hyperlink r:id="rId705" ref="E374"/>
    <hyperlink r:id="rId706" ref="D375"/>
    <hyperlink r:id="rId707" ref="E375"/>
    <hyperlink r:id="rId708" ref="D376"/>
    <hyperlink r:id="rId709" ref="E376"/>
    <hyperlink r:id="rId710" ref="D377"/>
    <hyperlink r:id="rId711" ref="E377"/>
    <hyperlink r:id="rId712" ref="D378"/>
    <hyperlink r:id="rId713" ref="E378"/>
    <hyperlink r:id="rId714" ref="D379"/>
    <hyperlink r:id="rId715" ref="E379"/>
    <hyperlink r:id="rId716" ref="D380"/>
    <hyperlink r:id="rId717" ref="E380"/>
    <hyperlink r:id="rId718" ref="D381"/>
    <hyperlink r:id="rId719" ref="E381"/>
    <hyperlink r:id="rId720" ref="D382"/>
    <hyperlink r:id="rId721" ref="E382"/>
    <hyperlink r:id="rId722" ref="D383"/>
    <hyperlink r:id="rId723" ref="E383"/>
    <hyperlink r:id="rId724" ref="D384"/>
    <hyperlink r:id="rId725" ref="E384"/>
    <hyperlink r:id="rId726" ref="D385"/>
    <hyperlink r:id="rId727" ref="E385"/>
    <hyperlink r:id="rId728" ref="D386"/>
    <hyperlink r:id="rId729" ref="E386"/>
    <hyperlink r:id="rId730" ref="D387"/>
    <hyperlink r:id="rId731" ref="E387"/>
    <hyperlink r:id="rId732" ref="D388"/>
    <hyperlink r:id="rId733" ref="E388"/>
    <hyperlink r:id="rId734" ref="D389"/>
    <hyperlink r:id="rId735" ref="E389"/>
    <hyperlink r:id="rId736" ref="D390"/>
    <hyperlink r:id="rId737" ref="E390"/>
    <hyperlink r:id="rId738" ref="D391"/>
    <hyperlink r:id="rId739" ref="E391"/>
    <hyperlink r:id="rId740" ref="D392"/>
    <hyperlink r:id="rId741" ref="E392"/>
    <hyperlink r:id="rId742" ref="D393"/>
    <hyperlink r:id="rId743" ref="E393"/>
    <hyperlink r:id="rId744" ref="D394"/>
    <hyperlink r:id="rId745" ref="E394"/>
    <hyperlink r:id="rId746" ref="D395"/>
    <hyperlink r:id="rId747" ref="E395"/>
    <hyperlink r:id="rId748" ref="D396"/>
    <hyperlink r:id="rId749" ref="E396"/>
    <hyperlink r:id="rId750" ref="D397"/>
    <hyperlink r:id="rId751" ref="E397"/>
    <hyperlink r:id="rId752" ref="D398"/>
    <hyperlink r:id="rId753" ref="E398"/>
    <hyperlink r:id="rId754" ref="D399"/>
    <hyperlink r:id="rId755" ref="E399"/>
    <hyperlink r:id="rId756" ref="E400"/>
    <hyperlink r:id="rId757" ref="D401"/>
    <hyperlink r:id="rId758" ref="E401"/>
    <hyperlink r:id="rId759" ref="D402"/>
    <hyperlink r:id="rId760" ref="E402"/>
    <hyperlink r:id="rId761" ref="D403"/>
    <hyperlink r:id="rId762" ref="E403"/>
    <hyperlink r:id="rId763" ref="D404"/>
    <hyperlink r:id="rId764" ref="E404"/>
    <hyperlink r:id="rId765" ref="D405"/>
    <hyperlink r:id="rId766" ref="E405"/>
    <hyperlink r:id="rId767" ref="D406"/>
    <hyperlink r:id="rId768" ref="E406"/>
    <hyperlink r:id="rId769" ref="D407"/>
    <hyperlink r:id="rId770" ref="E407"/>
    <hyperlink r:id="rId771" ref="D408"/>
    <hyperlink r:id="rId772" ref="E408"/>
    <hyperlink r:id="rId773" ref="D409"/>
    <hyperlink r:id="rId774" ref="E409"/>
    <hyperlink r:id="rId775" ref="D410"/>
    <hyperlink r:id="rId776" ref="E410"/>
    <hyperlink r:id="rId777" ref="D411"/>
    <hyperlink r:id="rId778" ref="E411"/>
    <hyperlink r:id="rId779" ref="D412"/>
    <hyperlink r:id="rId780" ref="E412"/>
    <hyperlink r:id="rId781" ref="D413"/>
    <hyperlink r:id="rId782" ref="E413"/>
    <hyperlink r:id="rId783" ref="D414"/>
    <hyperlink r:id="rId784" ref="E414"/>
    <hyperlink r:id="rId785" ref="D416"/>
    <hyperlink r:id="rId786" ref="E416"/>
    <hyperlink r:id="rId787" ref="D417"/>
    <hyperlink r:id="rId788" ref="E417"/>
    <hyperlink r:id="rId789" ref="D418"/>
    <hyperlink r:id="rId790" ref="E418"/>
    <hyperlink r:id="rId791" ref="D419"/>
    <hyperlink r:id="rId792" ref="D420"/>
    <hyperlink r:id="rId793" ref="E420"/>
    <hyperlink r:id="rId794" ref="D421"/>
    <hyperlink r:id="rId795" ref="E421"/>
    <hyperlink r:id="rId796" ref="E422"/>
    <hyperlink r:id="rId797" ref="D424"/>
    <hyperlink r:id="rId798" ref="E424"/>
    <hyperlink r:id="rId799" ref="D425"/>
    <hyperlink r:id="rId800" ref="E425"/>
    <hyperlink r:id="rId801" ref="D426"/>
    <hyperlink r:id="rId802" ref="E426"/>
    <hyperlink r:id="rId803" ref="D427"/>
    <hyperlink r:id="rId804" ref="E427"/>
    <hyperlink r:id="rId805" ref="D428"/>
    <hyperlink r:id="rId806" ref="E428"/>
    <hyperlink r:id="rId807" ref="D429"/>
    <hyperlink r:id="rId808" ref="E429"/>
    <hyperlink r:id="rId809" ref="D430"/>
    <hyperlink r:id="rId810" ref="E430"/>
    <hyperlink r:id="rId811" ref="D431"/>
    <hyperlink r:id="rId812" ref="D432"/>
    <hyperlink r:id="rId813" ref="E432"/>
    <hyperlink r:id="rId814" ref="D433"/>
    <hyperlink r:id="rId815" ref="E433"/>
    <hyperlink r:id="rId816" ref="D434"/>
    <hyperlink r:id="rId817" ref="E434"/>
    <hyperlink r:id="rId818" ref="D435"/>
    <hyperlink r:id="rId819" ref="E435"/>
    <hyperlink r:id="rId820" ref="D436"/>
    <hyperlink r:id="rId821" ref="E436"/>
    <hyperlink r:id="rId822" ref="D437"/>
    <hyperlink r:id="rId823" ref="E437"/>
    <hyperlink r:id="rId824" ref="D438"/>
    <hyperlink r:id="rId825" ref="E438"/>
    <hyperlink r:id="rId826" ref="D439"/>
    <hyperlink r:id="rId827" ref="E439"/>
    <hyperlink r:id="rId828" ref="D440"/>
    <hyperlink r:id="rId829" ref="E440"/>
    <hyperlink r:id="rId830" ref="D441"/>
    <hyperlink r:id="rId831" ref="D442"/>
    <hyperlink r:id="rId832" ref="E442"/>
    <hyperlink r:id="rId833" ref="D443"/>
    <hyperlink r:id="rId834" ref="E443"/>
    <hyperlink r:id="rId835" ref="D444"/>
    <hyperlink r:id="rId836" ref="E444"/>
    <hyperlink r:id="rId837" ref="D445"/>
    <hyperlink r:id="rId838" ref="E445"/>
    <hyperlink r:id="rId839" ref="D446"/>
    <hyperlink r:id="rId840" ref="E446"/>
    <hyperlink r:id="rId841" ref="D447"/>
    <hyperlink r:id="rId842" ref="E447"/>
    <hyperlink r:id="rId843" ref="D448"/>
    <hyperlink r:id="rId844" ref="E448"/>
    <hyperlink r:id="rId845" ref="D450"/>
    <hyperlink r:id="rId846" ref="E450"/>
    <hyperlink r:id="rId847" ref="D451"/>
    <hyperlink r:id="rId848" ref="E451"/>
    <hyperlink r:id="rId849" ref="D453"/>
    <hyperlink r:id="rId850" ref="E453"/>
    <hyperlink r:id="rId851" ref="D454"/>
    <hyperlink r:id="rId852" ref="E454"/>
    <hyperlink r:id="rId853" ref="D455"/>
    <hyperlink r:id="rId854" ref="E455"/>
    <hyperlink r:id="rId855" ref="D456"/>
    <hyperlink r:id="rId856" ref="E456"/>
    <hyperlink r:id="rId857" ref="E457"/>
    <hyperlink r:id="rId858" ref="D459"/>
    <hyperlink r:id="rId859" ref="E459"/>
    <hyperlink r:id="rId860" ref="D460"/>
    <hyperlink r:id="rId861" ref="E460"/>
    <hyperlink r:id="rId862" ref="D461"/>
    <hyperlink r:id="rId863" ref="E461"/>
    <hyperlink r:id="rId864" ref="E462"/>
    <hyperlink r:id="rId865" ref="D463"/>
    <hyperlink r:id="rId866" ref="E463"/>
    <hyperlink r:id="rId867" ref="E464"/>
    <hyperlink r:id="rId868" ref="D465"/>
    <hyperlink r:id="rId869" ref="E465"/>
    <hyperlink r:id="rId870" ref="E466"/>
    <hyperlink r:id="rId871" ref="D467"/>
    <hyperlink r:id="rId872" ref="E467"/>
    <hyperlink r:id="rId873" ref="E468"/>
    <hyperlink r:id="rId874" ref="D470"/>
    <hyperlink r:id="rId875" ref="D471"/>
    <hyperlink r:id="rId876" ref="E471"/>
    <hyperlink r:id="rId877" ref="E472"/>
    <hyperlink r:id="rId878" ref="D474"/>
    <hyperlink r:id="rId879" ref="E474"/>
    <hyperlink r:id="rId880" ref="D475"/>
    <hyperlink r:id="rId881" ref="E475"/>
    <hyperlink r:id="rId882" ref="E476"/>
    <hyperlink r:id="rId883" ref="E477"/>
    <hyperlink r:id="rId884" ref="D479"/>
    <hyperlink r:id="rId885" ref="E479"/>
    <hyperlink r:id="rId886" ref="D480"/>
    <hyperlink r:id="rId887" ref="E480"/>
    <hyperlink r:id="rId888" ref="D481"/>
    <hyperlink r:id="rId889" ref="E482"/>
    <hyperlink r:id="rId890" ref="D486"/>
    <hyperlink r:id="rId891" ref="E486"/>
    <hyperlink r:id="rId892" ref="E488"/>
    <hyperlink r:id="rId893" ref="D489"/>
    <hyperlink r:id="rId894" ref="E489"/>
    <hyperlink r:id="rId895" ref="D490"/>
    <hyperlink r:id="rId896" ref="E490"/>
    <hyperlink r:id="rId897" ref="D491"/>
    <hyperlink r:id="rId898" ref="E491"/>
    <hyperlink r:id="rId899" ref="D492"/>
    <hyperlink r:id="rId900" ref="E492"/>
    <hyperlink r:id="rId901" ref="D494"/>
    <hyperlink r:id="rId902" ref="E494"/>
    <hyperlink r:id="rId903" ref="D495"/>
    <hyperlink r:id="rId904" ref="E495"/>
    <hyperlink r:id="rId905" ref="D496"/>
    <hyperlink r:id="rId906" ref="E496"/>
    <hyperlink r:id="rId907" ref="D497"/>
    <hyperlink r:id="rId908" ref="E497"/>
    <hyperlink r:id="rId909" ref="D498"/>
    <hyperlink r:id="rId910" ref="E498"/>
    <hyperlink r:id="rId911" ref="D499"/>
    <hyperlink r:id="rId912" ref="E499"/>
    <hyperlink r:id="rId913" ref="D501"/>
    <hyperlink r:id="rId914" ref="E501"/>
    <hyperlink r:id="rId915" ref="D502"/>
    <hyperlink r:id="rId916" ref="E502"/>
    <hyperlink r:id="rId917" ref="D503"/>
    <hyperlink r:id="rId918" ref="E503"/>
    <hyperlink r:id="rId919" ref="D504"/>
    <hyperlink r:id="rId920" ref="E504"/>
    <hyperlink r:id="rId921" ref="D505"/>
    <hyperlink r:id="rId922" ref="E505"/>
    <hyperlink r:id="rId923" ref="D506"/>
    <hyperlink r:id="rId924" ref="E506"/>
    <hyperlink r:id="rId925" ref="D507"/>
    <hyperlink r:id="rId926" ref="E507"/>
    <hyperlink r:id="rId927" ref="D508"/>
    <hyperlink r:id="rId928" ref="E508"/>
    <hyperlink r:id="rId929" ref="D509"/>
    <hyperlink r:id="rId930" ref="E509"/>
    <hyperlink r:id="rId931" ref="D510"/>
    <hyperlink r:id="rId932" ref="E510"/>
    <hyperlink r:id="rId933" ref="D511"/>
    <hyperlink r:id="rId934" ref="E511"/>
    <hyperlink r:id="rId935" ref="D512"/>
    <hyperlink r:id="rId936" ref="E512"/>
    <hyperlink r:id="rId937" ref="D513"/>
    <hyperlink r:id="rId938" ref="E513"/>
    <hyperlink r:id="rId939" ref="D514"/>
    <hyperlink r:id="rId940" ref="E514"/>
    <hyperlink r:id="rId941" ref="D515"/>
    <hyperlink r:id="rId942" ref="E515"/>
    <hyperlink r:id="rId943" ref="D516"/>
    <hyperlink r:id="rId944" ref="E516"/>
    <hyperlink r:id="rId945" ref="D517"/>
    <hyperlink r:id="rId946" ref="E517"/>
    <hyperlink r:id="rId947" ref="D518"/>
    <hyperlink r:id="rId948" ref="E518"/>
    <hyperlink r:id="rId949" ref="D519"/>
    <hyperlink r:id="rId950" ref="E519"/>
    <hyperlink r:id="rId951" ref="D520"/>
    <hyperlink r:id="rId952" ref="E520"/>
    <hyperlink r:id="rId953" ref="D521"/>
    <hyperlink r:id="rId954" ref="E521"/>
    <hyperlink r:id="rId955" ref="D522"/>
    <hyperlink r:id="rId956" ref="E522"/>
    <hyperlink r:id="rId957" ref="D523"/>
    <hyperlink r:id="rId958" ref="E523"/>
    <hyperlink r:id="rId959" ref="D524"/>
    <hyperlink r:id="rId960" ref="E524"/>
    <hyperlink r:id="rId961" ref="D525"/>
    <hyperlink r:id="rId962" ref="E525"/>
    <hyperlink r:id="rId963" ref="D526"/>
    <hyperlink r:id="rId964" ref="E526"/>
    <hyperlink r:id="rId965" ref="D527"/>
    <hyperlink r:id="rId966" ref="E527"/>
    <hyperlink r:id="rId967" ref="D528"/>
    <hyperlink r:id="rId968" ref="E528"/>
    <hyperlink r:id="rId969" ref="D529"/>
    <hyperlink r:id="rId970" ref="E529"/>
    <hyperlink r:id="rId971" ref="D530"/>
    <hyperlink r:id="rId972" ref="E530"/>
    <hyperlink r:id="rId973" ref="D531"/>
    <hyperlink r:id="rId974" ref="E531"/>
    <hyperlink r:id="rId975" ref="D532"/>
    <hyperlink r:id="rId976" ref="E532"/>
    <hyperlink r:id="rId977" ref="D533"/>
    <hyperlink r:id="rId978" ref="E533"/>
    <hyperlink r:id="rId979" ref="D534"/>
    <hyperlink r:id="rId980" ref="E534"/>
    <hyperlink r:id="rId981" ref="D535"/>
    <hyperlink r:id="rId982" ref="E535"/>
    <hyperlink r:id="rId983" ref="D536"/>
    <hyperlink r:id="rId984" ref="E536"/>
    <hyperlink r:id="rId985" ref="D537"/>
    <hyperlink r:id="rId986" ref="E537"/>
    <hyperlink r:id="rId987" ref="D539"/>
    <hyperlink r:id="rId988" ref="E539"/>
    <hyperlink r:id="rId989" ref="D540"/>
    <hyperlink r:id="rId990" ref="E540"/>
    <hyperlink r:id="rId991" ref="D541"/>
    <hyperlink r:id="rId992" ref="E541"/>
    <hyperlink r:id="rId993" ref="D542"/>
    <hyperlink r:id="rId994" ref="E542"/>
    <hyperlink r:id="rId995" ref="D543"/>
    <hyperlink r:id="rId996" ref="E543"/>
    <hyperlink r:id="rId997" ref="D544"/>
    <hyperlink r:id="rId998" ref="E544"/>
    <hyperlink r:id="rId999" ref="D545"/>
    <hyperlink r:id="rId1000" ref="E545"/>
    <hyperlink r:id="rId1001" ref="D546"/>
    <hyperlink r:id="rId1002" ref="E546"/>
    <hyperlink r:id="rId1003" ref="D547"/>
    <hyperlink r:id="rId1004" ref="E547"/>
    <hyperlink r:id="rId1005" ref="D548"/>
    <hyperlink r:id="rId1006" ref="E548"/>
    <hyperlink r:id="rId1007" ref="D549"/>
    <hyperlink r:id="rId1008" ref="E549"/>
    <hyperlink r:id="rId1009" ref="D550"/>
    <hyperlink r:id="rId1010" ref="E550"/>
    <hyperlink r:id="rId1011" ref="D551"/>
    <hyperlink r:id="rId1012" ref="E551"/>
    <hyperlink r:id="rId1013" ref="D552"/>
    <hyperlink r:id="rId1014" ref="E552"/>
    <hyperlink r:id="rId1015" ref="D553"/>
    <hyperlink r:id="rId1016" ref="E553"/>
    <hyperlink r:id="rId1017" ref="D554"/>
    <hyperlink r:id="rId1018" ref="E554"/>
    <hyperlink r:id="rId1019" ref="D555"/>
    <hyperlink r:id="rId1020" ref="E555"/>
    <hyperlink r:id="rId1021" ref="D556"/>
    <hyperlink r:id="rId1022" ref="E556"/>
    <hyperlink r:id="rId1023" ref="D557"/>
    <hyperlink r:id="rId1024" ref="E557"/>
    <hyperlink r:id="rId1025" ref="D558"/>
    <hyperlink r:id="rId1026" ref="E558"/>
    <hyperlink r:id="rId1027" ref="D559"/>
    <hyperlink r:id="rId1028" ref="E559"/>
    <hyperlink r:id="rId1029" ref="D560"/>
    <hyperlink r:id="rId1030" ref="E560"/>
    <hyperlink r:id="rId1031" ref="D561"/>
    <hyperlink r:id="rId1032" ref="E561"/>
    <hyperlink r:id="rId1033" ref="D562"/>
    <hyperlink r:id="rId1034" ref="E562"/>
    <hyperlink r:id="rId1035" ref="D563"/>
    <hyperlink r:id="rId1036" ref="E563"/>
    <hyperlink r:id="rId1037" ref="D564"/>
    <hyperlink r:id="rId1038" ref="E564"/>
    <hyperlink r:id="rId1039" ref="D565"/>
    <hyperlink r:id="rId1040" ref="D566"/>
    <hyperlink r:id="rId1041" ref="E566"/>
    <hyperlink r:id="rId1042" ref="D567"/>
    <hyperlink r:id="rId1043" ref="E567"/>
    <hyperlink r:id="rId1044" ref="D568"/>
    <hyperlink r:id="rId1045" ref="E568"/>
    <hyperlink r:id="rId1046" ref="D569"/>
    <hyperlink r:id="rId1047" ref="E569"/>
    <hyperlink r:id="rId1048" ref="D570"/>
    <hyperlink r:id="rId1049" ref="E570"/>
    <hyperlink r:id="rId1050" ref="D571"/>
    <hyperlink r:id="rId1051" ref="E571"/>
    <hyperlink r:id="rId1052" ref="D572"/>
    <hyperlink r:id="rId1053" ref="E572"/>
    <hyperlink r:id="rId1054" ref="D573"/>
    <hyperlink r:id="rId1055" ref="E573"/>
    <hyperlink r:id="rId1056" ref="D574"/>
    <hyperlink r:id="rId1057" ref="E574"/>
    <hyperlink r:id="rId1058" ref="D575"/>
    <hyperlink r:id="rId1059" ref="E575"/>
    <hyperlink r:id="rId1060" ref="D576"/>
    <hyperlink r:id="rId1061" ref="E576"/>
    <hyperlink r:id="rId1062" ref="D577"/>
    <hyperlink r:id="rId1063" ref="E577"/>
    <hyperlink r:id="rId1064" ref="D578"/>
    <hyperlink r:id="rId1065" ref="E578"/>
    <hyperlink r:id="rId1066" ref="D579"/>
    <hyperlink r:id="rId1067" ref="E579"/>
    <hyperlink r:id="rId1068" ref="D580"/>
    <hyperlink r:id="rId1069" ref="E580"/>
    <hyperlink r:id="rId1070" ref="D581"/>
    <hyperlink r:id="rId1071" ref="D582"/>
    <hyperlink r:id="rId1072" ref="E582"/>
    <hyperlink r:id="rId1073" ref="D583"/>
    <hyperlink r:id="rId1074" ref="E583"/>
    <hyperlink r:id="rId1075" ref="D584"/>
    <hyperlink r:id="rId1076" ref="E584"/>
    <hyperlink r:id="rId1077" ref="D585"/>
    <hyperlink r:id="rId1078" ref="E585"/>
    <hyperlink r:id="rId1079" ref="D586"/>
    <hyperlink r:id="rId1080" ref="E586"/>
    <hyperlink r:id="rId1081" ref="D587"/>
    <hyperlink r:id="rId1082" ref="E587"/>
    <hyperlink r:id="rId1083" ref="D588"/>
    <hyperlink r:id="rId1084" ref="E588"/>
    <hyperlink r:id="rId1085" ref="D589"/>
    <hyperlink r:id="rId1086" ref="E589"/>
    <hyperlink r:id="rId1087" ref="D590"/>
    <hyperlink r:id="rId1088" ref="E590"/>
    <hyperlink r:id="rId1089" ref="D591"/>
    <hyperlink r:id="rId1090" ref="E591"/>
    <hyperlink r:id="rId1091" ref="D592"/>
    <hyperlink r:id="rId1092" ref="E592"/>
    <hyperlink r:id="rId1093" ref="D593"/>
    <hyperlink r:id="rId1094" ref="E593"/>
    <hyperlink r:id="rId1095" ref="D594"/>
    <hyperlink r:id="rId1096" ref="E594"/>
    <hyperlink r:id="rId1097" ref="D595"/>
    <hyperlink r:id="rId1098" ref="E595"/>
    <hyperlink r:id="rId1099" ref="D596"/>
    <hyperlink r:id="rId1100" ref="E596"/>
    <hyperlink r:id="rId1101" ref="D597"/>
    <hyperlink r:id="rId1102" ref="E597"/>
    <hyperlink r:id="rId1103" ref="D598"/>
    <hyperlink r:id="rId1104" ref="E598"/>
    <hyperlink r:id="rId1105" ref="D599"/>
    <hyperlink r:id="rId1106" ref="E599"/>
    <hyperlink r:id="rId1107" ref="D600"/>
    <hyperlink r:id="rId1108" ref="E600"/>
    <hyperlink r:id="rId1109" ref="D601"/>
    <hyperlink r:id="rId1110" ref="E601"/>
    <hyperlink r:id="rId1111" ref="D602"/>
    <hyperlink r:id="rId1112" ref="E602"/>
    <hyperlink r:id="rId1113" ref="D603"/>
    <hyperlink r:id="rId1114" ref="E603"/>
    <hyperlink r:id="rId1115" ref="D604"/>
    <hyperlink r:id="rId1116" ref="E604"/>
    <hyperlink r:id="rId1117" ref="D606"/>
    <hyperlink r:id="rId1118" ref="E606"/>
    <hyperlink r:id="rId1119" ref="E607"/>
    <hyperlink r:id="rId1120" ref="D608"/>
    <hyperlink r:id="rId1121" ref="E608"/>
    <hyperlink r:id="rId1122" ref="D609"/>
    <hyperlink r:id="rId1123" ref="E609"/>
    <hyperlink r:id="rId1124" ref="D610"/>
    <hyperlink r:id="rId1125" ref="E610"/>
    <hyperlink r:id="rId1126" ref="E611"/>
    <hyperlink r:id="rId1127" ref="D612"/>
    <hyperlink r:id="rId1128" ref="E612"/>
    <hyperlink r:id="rId1129" ref="D613"/>
    <hyperlink r:id="rId1130" ref="E613"/>
    <hyperlink r:id="rId1131" ref="D614"/>
    <hyperlink r:id="rId1132" ref="E614"/>
    <hyperlink r:id="rId1133" ref="D615"/>
    <hyperlink r:id="rId1134" ref="E615"/>
    <hyperlink r:id="rId1135" ref="D616"/>
    <hyperlink r:id="rId1136" ref="E616"/>
    <hyperlink r:id="rId1137" ref="D617"/>
    <hyperlink r:id="rId1138" ref="E617"/>
    <hyperlink r:id="rId1139" ref="D618"/>
    <hyperlink r:id="rId1140" ref="E618"/>
    <hyperlink r:id="rId1141" ref="D619"/>
    <hyperlink r:id="rId1142" ref="E619"/>
    <hyperlink r:id="rId1143" ref="D620"/>
    <hyperlink r:id="rId1144" ref="E620"/>
    <hyperlink r:id="rId1145" ref="D622"/>
    <hyperlink r:id="rId1146" ref="E622"/>
    <hyperlink r:id="rId1147" ref="D623"/>
    <hyperlink r:id="rId1148" ref="E623"/>
    <hyperlink r:id="rId1149" ref="D624"/>
    <hyperlink r:id="rId1150" ref="E624"/>
    <hyperlink r:id="rId1151" ref="D626"/>
    <hyperlink r:id="rId1152" ref="E626"/>
    <hyperlink r:id="rId1153" ref="D627"/>
    <hyperlink r:id="rId1154" ref="E627"/>
    <hyperlink r:id="rId1155" ref="D628"/>
    <hyperlink r:id="rId1156" ref="D629"/>
    <hyperlink r:id="rId1157" ref="E629"/>
    <hyperlink r:id="rId1158" ref="D630"/>
    <hyperlink r:id="rId1159" ref="E630"/>
    <hyperlink r:id="rId1160" ref="D631"/>
    <hyperlink r:id="rId1161" ref="E631"/>
    <hyperlink r:id="rId1162" ref="D632"/>
    <hyperlink r:id="rId1163" ref="E632"/>
    <hyperlink r:id="rId1164" ref="D633"/>
    <hyperlink r:id="rId1165" ref="E633"/>
    <hyperlink r:id="rId1166" ref="D634"/>
    <hyperlink r:id="rId1167" ref="E634"/>
    <hyperlink r:id="rId1168" ref="D635"/>
    <hyperlink r:id="rId1169" ref="E635"/>
    <hyperlink r:id="rId1170" ref="D636"/>
    <hyperlink r:id="rId1171" ref="E636"/>
    <hyperlink r:id="rId1172" ref="D637"/>
    <hyperlink r:id="rId1173" ref="E637"/>
    <hyperlink r:id="rId1174" ref="D638"/>
    <hyperlink r:id="rId1175" ref="E638"/>
    <hyperlink r:id="rId1176" ref="D639"/>
    <hyperlink r:id="rId1177" ref="E639"/>
    <hyperlink r:id="rId1178" ref="D640"/>
    <hyperlink r:id="rId1179" ref="E640"/>
    <hyperlink r:id="rId1180" ref="D641"/>
    <hyperlink r:id="rId1181" ref="E641"/>
    <hyperlink r:id="rId1182" ref="D642"/>
    <hyperlink r:id="rId1183" ref="D643"/>
    <hyperlink r:id="rId1184" ref="E643"/>
    <hyperlink r:id="rId1185" ref="D644"/>
    <hyperlink r:id="rId1186" ref="E644"/>
    <hyperlink r:id="rId1187" ref="D645"/>
    <hyperlink r:id="rId1188" ref="E645"/>
    <hyperlink r:id="rId1189" ref="D646"/>
    <hyperlink r:id="rId1190" ref="E646"/>
    <hyperlink r:id="rId1191" ref="D647"/>
    <hyperlink r:id="rId1192" ref="D648"/>
    <hyperlink r:id="rId1193" ref="E648"/>
    <hyperlink r:id="rId1194" ref="D649"/>
    <hyperlink r:id="rId1195" ref="E649"/>
    <hyperlink r:id="rId1196" ref="D650"/>
    <hyperlink r:id="rId1197" ref="E650"/>
    <hyperlink r:id="rId1198" ref="D651"/>
    <hyperlink r:id="rId1199" ref="E651"/>
    <hyperlink r:id="rId1200" ref="D652"/>
    <hyperlink r:id="rId1201" ref="E652"/>
    <hyperlink r:id="rId1202" ref="E653"/>
    <hyperlink r:id="rId1203" ref="D654"/>
    <hyperlink r:id="rId1204" ref="E654"/>
    <hyperlink r:id="rId1205" ref="D655"/>
    <hyperlink r:id="rId1206" ref="E655"/>
    <hyperlink r:id="rId1207" ref="D656"/>
    <hyperlink r:id="rId1208" ref="E656"/>
    <hyperlink r:id="rId1209" ref="D657"/>
    <hyperlink r:id="rId1210" ref="E657"/>
    <hyperlink r:id="rId1211" ref="D658"/>
    <hyperlink r:id="rId1212" ref="E658"/>
    <hyperlink r:id="rId1213" ref="D659"/>
    <hyperlink r:id="rId1214" ref="E659"/>
    <hyperlink r:id="rId1215" ref="D660"/>
    <hyperlink r:id="rId1216" ref="E660"/>
    <hyperlink r:id="rId1217" ref="D661"/>
    <hyperlink r:id="rId1218" ref="E661"/>
    <hyperlink r:id="rId1219" ref="D662"/>
    <hyperlink r:id="rId1220" ref="E662"/>
    <hyperlink r:id="rId1221" ref="D663"/>
    <hyperlink r:id="rId1222" ref="E663"/>
    <hyperlink r:id="rId1223" ref="D664"/>
    <hyperlink r:id="rId1224" ref="E664"/>
    <hyperlink r:id="rId1225" ref="D665"/>
    <hyperlink r:id="rId1226" ref="E665"/>
    <hyperlink r:id="rId1227" ref="D666"/>
    <hyperlink r:id="rId1228" ref="E666"/>
    <hyperlink r:id="rId1229" ref="D667"/>
    <hyperlink r:id="rId1230" ref="E667"/>
    <hyperlink r:id="rId1231" ref="D668"/>
    <hyperlink r:id="rId1232" ref="E668"/>
    <hyperlink r:id="rId1233" ref="D669"/>
    <hyperlink r:id="rId1234" ref="E669"/>
    <hyperlink r:id="rId1235" ref="E670"/>
    <hyperlink r:id="rId1236" ref="D671"/>
    <hyperlink r:id="rId1237" ref="D672"/>
    <hyperlink r:id="rId1238" ref="E672"/>
    <hyperlink r:id="rId1239" ref="D673"/>
    <hyperlink r:id="rId1240" ref="E673"/>
    <hyperlink r:id="rId1241" ref="E674"/>
    <hyperlink r:id="rId1242" ref="D675"/>
    <hyperlink r:id="rId1243" ref="E675"/>
    <hyperlink r:id="rId1244" ref="D676"/>
    <hyperlink r:id="rId1245" ref="D677"/>
    <hyperlink r:id="rId1246" ref="E677"/>
    <hyperlink r:id="rId1247" ref="D678"/>
    <hyperlink r:id="rId1248" ref="E678"/>
    <hyperlink r:id="rId1249" ref="D679"/>
    <hyperlink r:id="rId1250" ref="E679"/>
    <hyperlink r:id="rId1251" ref="D680"/>
    <hyperlink r:id="rId1252" ref="E680"/>
    <hyperlink r:id="rId1253" ref="D681"/>
    <hyperlink r:id="rId1254" ref="E681"/>
    <hyperlink r:id="rId1255" ref="D682"/>
    <hyperlink r:id="rId1256" ref="E682"/>
    <hyperlink r:id="rId1257" ref="D683"/>
    <hyperlink r:id="rId1258" ref="E683"/>
    <hyperlink r:id="rId1259" ref="D684"/>
    <hyperlink r:id="rId1260" ref="E684"/>
    <hyperlink r:id="rId1261" ref="D685"/>
    <hyperlink r:id="rId1262" ref="E685"/>
    <hyperlink r:id="rId1263" ref="D686"/>
    <hyperlink r:id="rId1264" ref="E686"/>
    <hyperlink r:id="rId1265" ref="D687"/>
    <hyperlink r:id="rId1266" ref="E687"/>
    <hyperlink r:id="rId1267" ref="D688"/>
    <hyperlink r:id="rId1268" ref="E688"/>
    <hyperlink r:id="rId1269" ref="D689"/>
    <hyperlink r:id="rId1270" ref="E689"/>
    <hyperlink r:id="rId1271" ref="D690"/>
    <hyperlink r:id="rId1272" ref="E690"/>
    <hyperlink r:id="rId1273" ref="D691"/>
    <hyperlink r:id="rId1274" ref="E691"/>
    <hyperlink r:id="rId1275" ref="D692"/>
    <hyperlink r:id="rId1276" ref="E692"/>
    <hyperlink r:id="rId1277" ref="D693"/>
    <hyperlink r:id="rId1278" ref="E693"/>
    <hyperlink r:id="rId1279" ref="D694"/>
    <hyperlink r:id="rId1280" ref="E694"/>
    <hyperlink r:id="rId1281" ref="D695"/>
    <hyperlink r:id="rId1282" ref="E695"/>
    <hyperlink r:id="rId1283" ref="D696"/>
    <hyperlink r:id="rId1284" ref="E696"/>
    <hyperlink r:id="rId1285" ref="D697"/>
    <hyperlink r:id="rId1286" ref="E697"/>
    <hyperlink r:id="rId1287" ref="D698"/>
    <hyperlink r:id="rId1288" ref="E698"/>
    <hyperlink r:id="rId1289" ref="D699"/>
    <hyperlink r:id="rId1290" ref="E699"/>
    <hyperlink r:id="rId1291" ref="D700"/>
    <hyperlink r:id="rId1292" ref="E700"/>
    <hyperlink r:id="rId1293" ref="D701"/>
    <hyperlink r:id="rId1294" ref="E701"/>
    <hyperlink r:id="rId1295" ref="D702"/>
    <hyperlink r:id="rId1296" ref="E702"/>
    <hyperlink r:id="rId1297" ref="D703"/>
    <hyperlink r:id="rId1298" ref="E703"/>
    <hyperlink r:id="rId1299" ref="D704"/>
    <hyperlink r:id="rId1300" ref="E704"/>
    <hyperlink r:id="rId1301" ref="D705"/>
    <hyperlink r:id="rId1302" ref="E705"/>
    <hyperlink r:id="rId1303" ref="D706"/>
    <hyperlink r:id="rId1304" ref="E706"/>
    <hyperlink r:id="rId1305" ref="D707"/>
    <hyperlink r:id="rId1306" ref="E707"/>
    <hyperlink r:id="rId1307" ref="D708"/>
    <hyperlink r:id="rId1308" ref="E708"/>
    <hyperlink r:id="rId1309" ref="D709"/>
    <hyperlink r:id="rId1310" ref="E709"/>
    <hyperlink r:id="rId1311" ref="D710"/>
    <hyperlink r:id="rId1312" ref="E710"/>
    <hyperlink r:id="rId1313" ref="D711"/>
    <hyperlink r:id="rId1314" ref="E711"/>
    <hyperlink r:id="rId1315" ref="D712"/>
    <hyperlink r:id="rId1316" ref="E712"/>
    <hyperlink r:id="rId1317" ref="D713"/>
    <hyperlink r:id="rId1318" ref="E713"/>
    <hyperlink r:id="rId1319" ref="D715"/>
    <hyperlink r:id="rId1320" ref="E715"/>
    <hyperlink r:id="rId1321" ref="D716"/>
    <hyperlink r:id="rId1322" ref="E716"/>
    <hyperlink r:id="rId1323" ref="E718"/>
    <hyperlink r:id="rId1324" ref="D719"/>
    <hyperlink r:id="rId1325" ref="E719"/>
    <hyperlink r:id="rId1326" ref="D720"/>
    <hyperlink r:id="rId1327" ref="E720"/>
    <hyperlink r:id="rId1328" ref="D721"/>
    <hyperlink r:id="rId1329" ref="E721"/>
    <hyperlink r:id="rId1330" ref="D723"/>
    <hyperlink r:id="rId1331" ref="E723"/>
    <hyperlink r:id="rId1332" ref="D724"/>
    <hyperlink r:id="rId1333" ref="E724"/>
    <hyperlink r:id="rId1334" ref="D725"/>
    <hyperlink r:id="rId1335" ref="D726"/>
    <hyperlink r:id="rId1336" ref="E727"/>
    <hyperlink r:id="rId1337" ref="D728"/>
    <hyperlink r:id="rId1338" ref="E728"/>
    <hyperlink r:id="rId1339" ref="D729"/>
    <hyperlink r:id="rId1340" ref="E729"/>
    <hyperlink r:id="rId1341" ref="D730"/>
    <hyperlink r:id="rId1342" ref="E730"/>
    <hyperlink r:id="rId1343" ref="E731"/>
    <hyperlink r:id="rId1344" ref="D733"/>
    <hyperlink r:id="rId1345" ref="E733"/>
    <hyperlink r:id="rId1346" ref="E734"/>
    <hyperlink r:id="rId1347" ref="D735"/>
    <hyperlink r:id="rId1348" ref="E735"/>
    <hyperlink r:id="rId1349" ref="D736"/>
    <hyperlink r:id="rId1350" ref="E736"/>
    <hyperlink r:id="rId1351" ref="D737"/>
    <hyperlink r:id="rId1352" ref="E737"/>
    <hyperlink r:id="rId1353" ref="D738"/>
    <hyperlink r:id="rId1354" ref="E738"/>
    <hyperlink r:id="rId1355" ref="D739"/>
    <hyperlink r:id="rId1356" ref="E739"/>
    <hyperlink r:id="rId1357" ref="D740"/>
    <hyperlink r:id="rId1358" ref="E740"/>
    <hyperlink r:id="rId1359" ref="D741"/>
    <hyperlink r:id="rId1360" ref="E741"/>
    <hyperlink r:id="rId1361" ref="D742"/>
    <hyperlink r:id="rId1362" ref="E742"/>
    <hyperlink r:id="rId1363" ref="D743"/>
    <hyperlink r:id="rId1364" ref="E743"/>
    <hyperlink r:id="rId1365" ref="D744"/>
    <hyperlink r:id="rId1366" ref="E744"/>
    <hyperlink r:id="rId1367" ref="D745"/>
    <hyperlink r:id="rId1368" ref="E745"/>
    <hyperlink r:id="rId1369" ref="D746"/>
    <hyperlink r:id="rId1370" ref="E746"/>
    <hyperlink r:id="rId1371" ref="D747"/>
    <hyperlink r:id="rId1372" ref="E747"/>
    <hyperlink r:id="rId1373" ref="D749"/>
    <hyperlink r:id="rId1374" ref="E749"/>
    <hyperlink r:id="rId1375" ref="D750"/>
    <hyperlink r:id="rId1376" ref="E750"/>
    <hyperlink r:id="rId1377" ref="E752"/>
    <hyperlink r:id="rId1378" ref="D753"/>
    <hyperlink r:id="rId1379" ref="E753"/>
    <hyperlink r:id="rId1380" ref="D754"/>
    <hyperlink r:id="rId1381" ref="E754"/>
    <hyperlink r:id="rId1382" ref="E755"/>
    <hyperlink r:id="rId1383" ref="E756"/>
    <hyperlink r:id="rId1384" ref="D757"/>
    <hyperlink r:id="rId1385" ref="E757"/>
    <hyperlink r:id="rId1386" ref="D758"/>
    <hyperlink r:id="rId1387" ref="E758"/>
    <hyperlink r:id="rId1388" ref="E759"/>
    <hyperlink r:id="rId1389" ref="E760"/>
    <hyperlink r:id="rId1390" ref="D761"/>
    <hyperlink r:id="rId1391" ref="E761"/>
    <hyperlink r:id="rId1392" ref="D762"/>
    <hyperlink r:id="rId1393" ref="D764"/>
    <hyperlink r:id="rId1394" ref="E764"/>
    <hyperlink r:id="rId1395" ref="E766"/>
    <hyperlink r:id="rId1396" ref="D767"/>
    <hyperlink r:id="rId1397" ref="E767"/>
    <hyperlink r:id="rId1398" ref="D768"/>
    <hyperlink r:id="rId1399" ref="E768"/>
    <hyperlink r:id="rId1400" ref="D769"/>
    <hyperlink r:id="rId1401" ref="E769"/>
    <hyperlink r:id="rId1402" ref="E773"/>
    <hyperlink r:id="rId1403" ref="D774"/>
    <hyperlink r:id="rId1404" ref="E774"/>
    <hyperlink r:id="rId1405" ref="D775"/>
    <hyperlink r:id="rId1406" ref="E775"/>
    <hyperlink r:id="rId1407" ref="E776"/>
    <hyperlink r:id="rId1408" ref="D777"/>
    <hyperlink r:id="rId1409" ref="E777"/>
    <hyperlink r:id="rId1410" ref="D778"/>
    <hyperlink r:id="rId1411" ref="E778"/>
    <hyperlink r:id="rId1412" ref="E780"/>
    <hyperlink r:id="rId1413" ref="D781"/>
    <hyperlink r:id="rId1414" ref="E781"/>
    <hyperlink r:id="rId1415" ref="D782"/>
    <hyperlink r:id="rId1416" ref="E782"/>
    <hyperlink r:id="rId1417" ref="E786"/>
    <hyperlink r:id="rId1418" ref="E787"/>
    <hyperlink r:id="rId1419" ref="D788"/>
    <hyperlink r:id="rId1420" ref="E788"/>
    <hyperlink r:id="rId1421" ref="D789"/>
    <hyperlink r:id="rId1422" ref="D790"/>
    <hyperlink r:id="rId1423" ref="D791"/>
    <hyperlink r:id="rId1424" ref="E791"/>
    <hyperlink r:id="rId1425" ref="D792"/>
    <hyperlink r:id="rId1426" ref="E792"/>
    <hyperlink r:id="rId1427" ref="E794"/>
    <hyperlink r:id="rId1428" ref="D795"/>
    <hyperlink r:id="rId1429" ref="D796"/>
    <hyperlink r:id="rId1430" ref="E796"/>
    <hyperlink r:id="rId1431" ref="D798"/>
    <hyperlink r:id="rId1432" ref="E798"/>
    <hyperlink r:id="rId1433" ref="E799"/>
    <hyperlink r:id="rId1434" ref="D800"/>
    <hyperlink r:id="rId1435" ref="E800"/>
    <hyperlink r:id="rId1436" ref="E801"/>
    <hyperlink r:id="rId1437" ref="D802"/>
    <hyperlink r:id="rId1438" ref="E802"/>
    <hyperlink r:id="rId1439" ref="D803"/>
    <hyperlink r:id="rId1440" ref="E803"/>
    <hyperlink r:id="rId1441" ref="E804"/>
    <hyperlink r:id="rId1442" ref="D805"/>
    <hyperlink r:id="rId1443" ref="E806"/>
    <hyperlink r:id="rId1444" ref="D807"/>
    <hyperlink r:id="rId1445" ref="E807"/>
    <hyperlink r:id="rId1446" ref="D808"/>
    <hyperlink r:id="rId1447" ref="E808"/>
    <hyperlink r:id="rId1448" ref="E809"/>
    <hyperlink r:id="rId1449" ref="D810"/>
    <hyperlink r:id="rId1450" ref="E810"/>
    <hyperlink r:id="rId1451" ref="E811"/>
    <hyperlink r:id="rId1452" ref="E812"/>
    <hyperlink r:id="rId1453" ref="E815"/>
    <hyperlink r:id="rId1454" ref="D817"/>
    <hyperlink r:id="rId1455" ref="E817"/>
    <hyperlink r:id="rId1456" ref="D818"/>
    <hyperlink r:id="rId1457" ref="E818"/>
    <hyperlink r:id="rId1458" ref="D819"/>
    <hyperlink r:id="rId1459" ref="E819"/>
    <hyperlink r:id="rId1460" ref="D820"/>
    <hyperlink r:id="rId1461" ref="E820"/>
    <hyperlink r:id="rId1462" ref="E821"/>
    <hyperlink r:id="rId1463" ref="D822"/>
    <hyperlink r:id="rId1464" ref="E822"/>
    <hyperlink r:id="rId1465" ref="E823"/>
    <hyperlink r:id="rId1466" ref="D824"/>
    <hyperlink r:id="rId1467" ref="E824"/>
    <hyperlink r:id="rId1468" ref="D825"/>
    <hyperlink r:id="rId1469" ref="E825"/>
    <hyperlink r:id="rId1470" ref="D826"/>
    <hyperlink r:id="rId1471" ref="E826"/>
    <hyperlink r:id="rId1472" ref="D827"/>
    <hyperlink r:id="rId1473" ref="E827"/>
    <hyperlink r:id="rId1474" ref="D828"/>
    <hyperlink r:id="rId1475" ref="E828"/>
    <hyperlink r:id="rId1476" ref="D829"/>
    <hyperlink r:id="rId1477" ref="E829"/>
    <hyperlink r:id="rId1478" ref="E830"/>
    <hyperlink r:id="rId1479" ref="D831"/>
    <hyperlink r:id="rId1480" ref="E831"/>
    <hyperlink r:id="rId1481" ref="D832"/>
    <hyperlink r:id="rId1482" ref="E832"/>
    <hyperlink r:id="rId1483" ref="D833"/>
    <hyperlink r:id="rId1484" ref="E833"/>
    <hyperlink r:id="rId1485" ref="D834"/>
    <hyperlink r:id="rId1486" ref="E834"/>
    <hyperlink r:id="rId1487" ref="D836"/>
    <hyperlink r:id="rId1488" ref="E836"/>
    <hyperlink r:id="rId1489" ref="D837"/>
    <hyperlink r:id="rId1490" ref="E837"/>
    <hyperlink r:id="rId1491" ref="D838"/>
    <hyperlink r:id="rId1492" ref="E838"/>
    <hyperlink r:id="rId1493" ref="E839"/>
    <hyperlink r:id="rId1494" ref="D840"/>
    <hyperlink r:id="rId1495" ref="E840"/>
    <hyperlink r:id="rId1496" ref="D842"/>
    <hyperlink r:id="rId1497" ref="E842"/>
    <hyperlink r:id="rId1498" ref="E843"/>
    <hyperlink r:id="rId1499" ref="D844"/>
    <hyperlink r:id="rId1500" ref="E844"/>
    <hyperlink r:id="rId1501" ref="D845"/>
    <hyperlink r:id="rId1502" ref="E845"/>
    <hyperlink r:id="rId1503" ref="E846"/>
    <hyperlink r:id="rId1504" ref="D847"/>
    <hyperlink r:id="rId1505" ref="E847"/>
    <hyperlink r:id="rId1506" ref="E848"/>
    <hyperlink r:id="rId1507" ref="D849"/>
    <hyperlink r:id="rId1508" ref="E849"/>
    <hyperlink r:id="rId1509" ref="D850"/>
    <hyperlink r:id="rId1510" ref="E850"/>
    <hyperlink r:id="rId1511" ref="D852"/>
    <hyperlink r:id="rId1512" ref="E852"/>
    <hyperlink r:id="rId1513" ref="E853"/>
    <hyperlink r:id="rId1514" ref="E854"/>
    <hyperlink r:id="rId1515" ref="D855"/>
    <hyperlink r:id="rId1516" ref="E855"/>
    <hyperlink r:id="rId1517" ref="E858"/>
    <hyperlink r:id="rId1518" ref="D859"/>
    <hyperlink r:id="rId1519" ref="E859"/>
    <hyperlink r:id="rId1520" ref="D860"/>
    <hyperlink r:id="rId1521" ref="E860"/>
    <hyperlink r:id="rId1522" ref="E861"/>
    <hyperlink r:id="rId1523" ref="E862"/>
    <hyperlink r:id="rId1524" ref="D864"/>
    <hyperlink r:id="rId1525" ref="E864"/>
    <hyperlink r:id="rId1526" ref="E866"/>
    <hyperlink r:id="rId1527" ref="E867"/>
    <hyperlink r:id="rId1528" ref="E868"/>
    <hyperlink r:id="rId1529" ref="E869"/>
    <hyperlink r:id="rId1530" ref="E871"/>
    <hyperlink r:id="rId1531" ref="E872"/>
    <hyperlink r:id="rId1532" ref="D874"/>
    <hyperlink r:id="rId1533" ref="D877"/>
    <hyperlink r:id="rId1534" ref="E879"/>
    <hyperlink r:id="rId1535" ref="D880"/>
    <hyperlink r:id="rId1536" ref="E880"/>
    <hyperlink r:id="rId1537" ref="D881"/>
    <hyperlink r:id="rId1538" ref="E881"/>
    <hyperlink r:id="rId1539" ref="E882"/>
    <hyperlink r:id="rId1540" ref="E883"/>
    <hyperlink r:id="rId1541" ref="D884"/>
    <hyperlink r:id="rId1542" ref="D885"/>
    <hyperlink r:id="rId1543" ref="E885"/>
    <hyperlink r:id="rId1544" ref="D886"/>
    <hyperlink r:id="rId1545" ref="E887"/>
    <hyperlink r:id="rId1546" ref="D888"/>
    <hyperlink r:id="rId1547" ref="E888"/>
    <hyperlink r:id="rId1548" ref="D889"/>
    <hyperlink r:id="rId1549" ref="E889"/>
    <hyperlink r:id="rId1550" ref="E890"/>
    <hyperlink r:id="rId1551" ref="D891"/>
    <hyperlink r:id="rId1552" ref="E891"/>
    <hyperlink r:id="rId1553" ref="E892"/>
    <hyperlink r:id="rId1554" ref="D893"/>
    <hyperlink r:id="rId1555" ref="E894"/>
    <hyperlink r:id="rId1556" ref="D895"/>
    <hyperlink r:id="rId1557" ref="E895"/>
    <hyperlink r:id="rId1558" ref="E896"/>
    <hyperlink r:id="rId1559" ref="D897"/>
    <hyperlink r:id="rId1560" ref="D898"/>
    <hyperlink r:id="rId1561" ref="E898"/>
    <hyperlink r:id="rId1562" ref="D899"/>
    <hyperlink r:id="rId1563" ref="E899"/>
    <hyperlink r:id="rId1564" ref="D900"/>
    <hyperlink r:id="rId1565" ref="E900"/>
    <hyperlink r:id="rId1566" ref="D901"/>
    <hyperlink r:id="rId1567" ref="E901"/>
    <hyperlink r:id="rId1568" ref="D902"/>
    <hyperlink r:id="rId1569" ref="E902"/>
    <hyperlink r:id="rId1570" ref="D903"/>
    <hyperlink r:id="rId1571" ref="E903"/>
    <hyperlink r:id="rId1572" ref="E905"/>
    <hyperlink r:id="rId1573" ref="D906"/>
    <hyperlink r:id="rId1574" ref="E906"/>
    <hyperlink r:id="rId1575" ref="D907"/>
    <hyperlink r:id="rId1576" ref="E907"/>
    <hyperlink r:id="rId1577" ref="D908"/>
    <hyperlink r:id="rId1578" ref="E908"/>
    <hyperlink r:id="rId1579" ref="D909"/>
    <hyperlink r:id="rId1580" ref="E909"/>
    <hyperlink r:id="rId1581" ref="D910"/>
    <hyperlink r:id="rId1582" ref="E910"/>
    <hyperlink r:id="rId1583" ref="D911"/>
    <hyperlink r:id="rId1584" ref="E911"/>
    <hyperlink r:id="rId1585" ref="D912"/>
    <hyperlink r:id="rId1586" ref="E912"/>
    <hyperlink r:id="rId1587" ref="D913"/>
    <hyperlink r:id="rId1588" ref="E913"/>
    <hyperlink r:id="rId1589" ref="D914"/>
    <hyperlink r:id="rId1590" ref="E914"/>
    <hyperlink r:id="rId1591" ref="E915"/>
    <hyperlink r:id="rId1592" ref="D916"/>
    <hyperlink r:id="rId1593" ref="E916"/>
    <hyperlink r:id="rId1594" ref="D917"/>
    <hyperlink r:id="rId1595" ref="D918"/>
    <hyperlink r:id="rId1596" ref="D919"/>
    <hyperlink r:id="rId1597" ref="E919"/>
    <hyperlink r:id="rId1598" ref="D920"/>
    <hyperlink r:id="rId1599" ref="E920"/>
    <hyperlink r:id="rId1600" ref="D921"/>
    <hyperlink r:id="rId1601" ref="E921"/>
    <hyperlink r:id="rId1602" ref="D922"/>
    <hyperlink r:id="rId1603" ref="E922"/>
    <hyperlink r:id="rId1604" ref="D923"/>
    <hyperlink r:id="rId1605" ref="E923"/>
    <hyperlink r:id="rId1606" ref="D924"/>
    <hyperlink r:id="rId1607" ref="E924"/>
    <hyperlink r:id="rId1608" ref="D925"/>
    <hyperlink r:id="rId1609" ref="E925"/>
    <hyperlink r:id="rId1610" ref="D926"/>
    <hyperlink r:id="rId1611" ref="E926"/>
    <hyperlink r:id="rId1612" ref="D927"/>
    <hyperlink r:id="rId1613" ref="E927"/>
    <hyperlink r:id="rId1614" ref="D929"/>
    <hyperlink r:id="rId1615" ref="E929"/>
    <hyperlink r:id="rId1616" ref="D930"/>
    <hyperlink r:id="rId1617" ref="E930"/>
    <hyperlink r:id="rId1618" ref="D931"/>
    <hyperlink r:id="rId1619" ref="E931"/>
    <hyperlink r:id="rId1620" ref="E932"/>
    <hyperlink r:id="rId1621" ref="D933"/>
    <hyperlink r:id="rId1622" ref="E933"/>
    <hyperlink r:id="rId1623" ref="D934"/>
    <hyperlink r:id="rId1624" ref="E934"/>
    <hyperlink r:id="rId1625" ref="D935"/>
    <hyperlink r:id="rId1626" ref="E935"/>
    <hyperlink r:id="rId1627" ref="D936"/>
    <hyperlink r:id="rId1628" ref="E936"/>
    <hyperlink r:id="rId1629" ref="D937"/>
    <hyperlink r:id="rId1630" ref="E937"/>
    <hyperlink r:id="rId1631" ref="D938"/>
    <hyperlink r:id="rId1632" ref="E938"/>
    <hyperlink r:id="rId1633" ref="D939"/>
    <hyperlink r:id="rId1634" ref="E939"/>
    <hyperlink r:id="rId1635" ref="D940"/>
    <hyperlink r:id="rId1636" ref="E940"/>
    <hyperlink r:id="rId1637" ref="D941"/>
    <hyperlink r:id="rId1638" ref="E941"/>
    <hyperlink r:id="rId1639" ref="D942"/>
    <hyperlink r:id="rId1640" ref="E942"/>
    <hyperlink r:id="rId1641" ref="D943"/>
    <hyperlink r:id="rId1642" ref="E943"/>
    <hyperlink r:id="rId1643" ref="D945"/>
    <hyperlink r:id="rId1644" ref="E947"/>
    <hyperlink r:id="rId1645" ref="D948"/>
    <hyperlink r:id="rId1646" ref="E948"/>
    <hyperlink r:id="rId1647" ref="D949"/>
    <hyperlink r:id="rId1648" ref="E949"/>
    <hyperlink r:id="rId1649" ref="D950"/>
    <hyperlink r:id="rId1650" ref="E950"/>
    <hyperlink r:id="rId1651" ref="D951"/>
    <hyperlink r:id="rId1652" ref="D952"/>
    <hyperlink r:id="rId1653" ref="E952"/>
    <hyperlink r:id="rId1654" ref="D953"/>
    <hyperlink r:id="rId1655" ref="E953"/>
    <hyperlink r:id="rId1656" ref="D954"/>
    <hyperlink r:id="rId1657" ref="D955"/>
    <hyperlink r:id="rId1658" ref="E955"/>
    <hyperlink r:id="rId1659" ref="D956"/>
    <hyperlink r:id="rId1660" ref="E956"/>
    <hyperlink r:id="rId1661" ref="D957"/>
    <hyperlink r:id="rId1662" ref="E957"/>
    <hyperlink r:id="rId1663" ref="D958"/>
    <hyperlink r:id="rId1664" ref="E958"/>
    <hyperlink r:id="rId1665" ref="D959"/>
    <hyperlink r:id="rId1666" ref="E959"/>
    <hyperlink r:id="rId1667" ref="D960"/>
    <hyperlink r:id="rId1668" ref="E960"/>
    <hyperlink r:id="rId1669" ref="D961"/>
    <hyperlink r:id="rId1670" ref="E961"/>
    <hyperlink r:id="rId1671" ref="D962"/>
    <hyperlink r:id="rId1672" ref="E962"/>
    <hyperlink r:id="rId1673" ref="D963"/>
    <hyperlink r:id="rId1674" ref="E963"/>
    <hyperlink r:id="rId1675" ref="E964"/>
    <hyperlink r:id="rId1676" ref="D965"/>
    <hyperlink r:id="rId1677" ref="E965"/>
    <hyperlink r:id="rId1678" ref="D966"/>
    <hyperlink r:id="rId1679" ref="E966"/>
    <hyperlink r:id="rId1680" ref="D967"/>
    <hyperlink r:id="rId1681" ref="E967"/>
    <hyperlink r:id="rId1682" ref="D968"/>
    <hyperlink r:id="rId1683" ref="E968"/>
    <hyperlink r:id="rId1684" ref="D969"/>
    <hyperlink r:id="rId1685" ref="E969"/>
    <hyperlink r:id="rId1686" ref="D970"/>
    <hyperlink r:id="rId1687" ref="E970"/>
    <hyperlink r:id="rId1688" ref="D971"/>
    <hyperlink r:id="rId1689" ref="D972"/>
    <hyperlink r:id="rId1690" ref="E972"/>
    <hyperlink r:id="rId1691" ref="D973"/>
    <hyperlink r:id="rId1692" ref="E973"/>
    <hyperlink r:id="rId1693" ref="D974"/>
    <hyperlink r:id="rId1694" ref="E974"/>
    <hyperlink r:id="rId1695" ref="D975"/>
    <hyperlink r:id="rId1696" ref="E975"/>
    <hyperlink r:id="rId1697" ref="D976"/>
    <hyperlink r:id="rId1698" ref="E976"/>
    <hyperlink r:id="rId1699" ref="D977"/>
    <hyperlink r:id="rId1700" ref="E977"/>
    <hyperlink r:id="rId1701" ref="D978"/>
    <hyperlink r:id="rId1702" ref="E978"/>
    <hyperlink r:id="rId1703" ref="D979"/>
    <hyperlink r:id="rId1704" ref="E979"/>
    <hyperlink r:id="rId1705" ref="D980"/>
    <hyperlink r:id="rId1706" ref="E980"/>
    <hyperlink r:id="rId1707" ref="D981"/>
    <hyperlink r:id="rId1708" ref="E981"/>
    <hyperlink r:id="rId1709" ref="D982"/>
    <hyperlink r:id="rId1710" ref="E982"/>
    <hyperlink r:id="rId1711" ref="D983"/>
    <hyperlink r:id="rId1712" ref="E983"/>
    <hyperlink r:id="rId1713" ref="D984"/>
    <hyperlink r:id="rId1714" ref="D985"/>
    <hyperlink r:id="rId1715" ref="E985"/>
    <hyperlink r:id="rId1716" ref="D986"/>
    <hyperlink r:id="rId1717" ref="E986"/>
    <hyperlink r:id="rId1718" ref="D987"/>
    <hyperlink r:id="rId1719" ref="E987"/>
    <hyperlink r:id="rId1720" ref="D988"/>
    <hyperlink r:id="rId1721" ref="E988"/>
    <hyperlink r:id="rId1722" ref="D989"/>
    <hyperlink r:id="rId1723" ref="E989"/>
    <hyperlink r:id="rId1724" ref="D990"/>
    <hyperlink r:id="rId1725" ref="E990"/>
    <hyperlink r:id="rId1726" ref="D991"/>
    <hyperlink r:id="rId1727" ref="E991"/>
    <hyperlink r:id="rId1728" ref="E992"/>
    <hyperlink r:id="rId1729" ref="D994"/>
    <hyperlink r:id="rId1730" ref="E994"/>
    <hyperlink r:id="rId1731" ref="D997"/>
    <hyperlink r:id="rId1732" ref="E997"/>
    <hyperlink r:id="rId1733" ref="D999"/>
    <hyperlink r:id="rId1734" ref="E999"/>
    <hyperlink r:id="rId1735" ref="D1000"/>
    <hyperlink r:id="rId1736" ref="E1000"/>
    <hyperlink r:id="rId1737" ref="D1001"/>
    <hyperlink r:id="rId1738" ref="E1001"/>
    <hyperlink r:id="rId1739" ref="D1002"/>
    <hyperlink r:id="rId1740" ref="E1002"/>
    <hyperlink r:id="rId1741" ref="D1003"/>
    <hyperlink r:id="rId1742" ref="E1003"/>
    <hyperlink r:id="rId1743" ref="D1004"/>
    <hyperlink r:id="rId1744" ref="E1004"/>
    <hyperlink r:id="rId1745" ref="D1005"/>
    <hyperlink r:id="rId1746" ref="E1005"/>
    <hyperlink r:id="rId1747" ref="D1006"/>
    <hyperlink r:id="rId1748" ref="E1006"/>
    <hyperlink r:id="rId1749" ref="D1007"/>
    <hyperlink r:id="rId1750" ref="E1007"/>
    <hyperlink r:id="rId1751" ref="E1008"/>
    <hyperlink r:id="rId1752" ref="D1009"/>
    <hyperlink r:id="rId1753" ref="E1009"/>
    <hyperlink r:id="rId1754" ref="D1010"/>
    <hyperlink r:id="rId1755" ref="E1010"/>
    <hyperlink r:id="rId1756" ref="D1012"/>
    <hyperlink r:id="rId1757" ref="E1012"/>
    <hyperlink r:id="rId1758" ref="D1013"/>
    <hyperlink r:id="rId1759" ref="E1013"/>
    <hyperlink r:id="rId1760" ref="D1014"/>
    <hyperlink r:id="rId1761" ref="E1014"/>
    <hyperlink r:id="rId1762" ref="D1015"/>
    <hyperlink r:id="rId1763" ref="E1015"/>
    <hyperlink r:id="rId1764" ref="D1016"/>
    <hyperlink r:id="rId1765" ref="E1016"/>
    <hyperlink r:id="rId1766" ref="D1018"/>
    <hyperlink r:id="rId1767" ref="E1018"/>
    <hyperlink r:id="rId1768" ref="D1019"/>
    <hyperlink r:id="rId1769" ref="E1019"/>
    <hyperlink r:id="rId1770" ref="D1022"/>
    <hyperlink r:id="rId1771" ref="E1022"/>
    <hyperlink r:id="rId1772" ref="D1023"/>
    <hyperlink r:id="rId1773" ref="E1023"/>
    <hyperlink r:id="rId1774" ref="D1024"/>
    <hyperlink r:id="rId1775" ref="E1024"/>
    <hyperlink r:id="rId1776" ref="D1025"/>
    <hyperlink r:id="rId1777" ref="E1025"/>
    <hyperlink r:id="rId1778" ref="D1026"/>
    <hyperlink r:id="rId1779" ref="E1026"/>
    <hyperlink r:id="rId1780" ref="D1028"/>
    <hyperlink r:id="rId1781" ref="E1028"/>
    <hyperlink r:id="rId1782" ref="D1030"/>
    <hyperlink r:id="rId1783" ref="E1030"/>
    <hyperlink r:id="rId1784" ref="D1031"/>
    <hyperlink r:id="rId1785" ref="E1031"/>
    <hyperlink r:id="rId1786" ref="D1032"/>
    <hyperlink r:id="rId1787" ref="E1032"/>
    <hyperlink r:id="rId1788" ref="D1034"/>
    <hyperlink r:id="rId1789" ref="E1034"/>
    <hyperlink r:id="rId1790" ref="D1037"/>
    <hyperlink r:id="rId1791" ref="E1037"/>
    <hyperlink r:id="rId1792" ref="D1039"/>
    <hyperlink r:id="rId1793" ref="E1039"/>
    <hyperlink r:id="rId1794" ref="D1040"/>
    <hyperlink r:id="rId1795" ref="E1040"/>
    <hyperlink r:id="rId1796" ref="D1042"/>
    <hyperlink r:id="rId1797" ref="E1042"/>
    <hyperlink r:id="rId1798" ref="D1043"/>
    <hyperlink r:id="rId1799" ref="D1044"/>
    <hyperlink r:id="rId1800" ref="E1044"/>
    <hyperlink r:id="rId1801" ref="D1045"/>
    <hyperlink r:id="rId1802" ref="E1045"/>
    <hyperlink r:id="rId1803" ref="D1046"/>
    <hyperlink r:id="rId1804" ref="E1046"/>
    <hyperlink r:id="rId1805" ref="D1047"/>
    <hyperlink r:id="rId1806" ref="E1047"/>
    <hyperlink r:id="rId1807" ref="D1048"/>
    <hyperlink r:id="rId1808" ref="E1048"/>
    <hyperlink r:id="rId1809" ref="D1049"/>
    <hyperlink r:id="rId1810" ref="E1049"/>
    <hyperlink r:id="rId1811" ref="D1050"/>
    <hyperlink r:id="rId1812" ref="E1050"/>
    <hyperlink r:id="rId1813" ref="D1051"/>
    <hyperlink r:id="rId1814" ref="D1052"/>
    <hyperlink r:id="rId1815" ref="E1052"/>
    <hyperlink r:id="rId1816" ref="D1053"/>
    <hyperlink r:id="rId1817" ref="E1053"/>
    <hyperlink r:id="rId1818" ref="D1054"/>
    <hyperlink r:id="rId1819" ref="E1054"/>
    <hyperlink r:id="rId1820" ref="D1055"/>
    <hyperlink r:id="rId1821" ref="E1055"/>
    <hyperlink r:id="rId1822" ref="D1056"/>
    <hyperlink r:id="rId1823" ref="E1056"/>
    <hyperlink r:id="rId1824" ref="D1057"/>
    <hyperlink r:id="rId1825" ref="E1057"/>
    <hyperlink r:id="rId1826" ref="D1058"/>
    <hyperlink r:id="rId1827" ref="E1058"/>
    <hyperlink r:id="rId1828" ref="D1059"/>
    <hyperlink r:id="rId1829" ref="E1059"/>
    <hyperlink r:id="rId1830" ref="D1060"/>
    <hyperlink r:id="rId1831" ref="E1060"/>
    <hyperlink r:id="rId1832" ref="D1061"/>
    <hyperlink r:id="rId1833" ref="E1061"/>
    <hyperlink r:id="rId1834" ref="D1062"/>
    <hyperlink r:id="rId1835" ref="E1062"/>
    <hyperlink r:id="rId1836" ref="D1063"/>
    <hyperlink r:id="rId1837" ref="E1063"/>
    <hyperlink r:id="rId1838" ref="D1064"/>
    <hyperlink r:id="rId1839" ref="E1064"/>
    <hyperlink r:id="rId1840" ref="D1065"/>
    <hyperlink r:id="rId1841" ref="E1065"/>
    <hyperlink r:id="rId1842" ref="D1066"/>
    <hyperlink r:id="rId1843" ref="E1066"/>
    <hyperlink r:id="rId1844" ref="D1067"/>
    <hyperlink r:id="rId1845" ref="E1067"/>
    <hyperlink r:id="rId1846" ref="D1068"/>
    <hyperlink r:id="rId1847" ref="E1068"/>
    <hyperlink r:id="rId1848" ref="D1069"/>
    <hyperlink r:id="rId1849" ref="E1069"/>
    <hyperlink r:id="rId1850" ref="D1070"/>
    <hyperlink r:id="rId1851" ref="E1070"/>
    <hyperlink r:id="rId1852" ref="D1071"/>
    <hyperlink r:id="rId1853" ref="E1071"/>
    <hyperlink r:id="rId1854" ref="D1072"/>
    <hyperlink r:id="rId1855" ref="E1072"/>
    <hyperlink r:id="rId1856" ref="D1073"/>
    <hyperlink r:id="rId1857" ref="E1073"/>
    <hyperlink r:id="rId1858" ref="D1074"/>
    <hyperlink r:id="rId1859" ref="E1074"/>
    <hyperlink r:id="rId1860" ref="D1075"/>
    <hyperlink r:id="rId1861" ref="E1075"/>
    <hyperlink r:id="rId1862" ref="D1076"/>
    <hyperlink r:id="rId1863" ref="E1076"/>
    <hyperlink r:id="rId1864" ref="D1077"/>
    <hyperlink r:id="rId1865" ref="E1077"/>
    <hyperlink r:id="rId1866" ref="D1078"/>
    <hyperlink r:id="rId1867" ref="E1078"/>
    <hyperlink r:id="rId1868" ref="D1079"/>
    <hyperlink r:id="rId1869" ref="E1079"/>
    <hyperlink r:id="rId1870" ref="D1080"/>
    <hyperlink r:id="rId1871" ref="E1080"/>
    <hyperlink r:id="rId1872" ref="D1081"/>
    <hyperlink r:id="rId1873" ref="E1081"/>
    <hyperlink r:id="rId1874" ref="D1082"/>
    <hyperlink r:id="rId1875" ref="E1082"/>
    <hyperlink r:id="rId1876" ref="D1083"/>
    <hyperlink r:id="rId1877" ref="E1083"/>
    <hyperlink r:id="rId1878" ref="D1084"/>
    <hyperlink r:id="rId1879" ref="E1084"/>
    <hyperlink r:id="rId1880" ref="D1085"/>
    <hyperlink r:id="rId1881" ref="E1085"/>
    <hyperlink r:id="rId1882" ref="D1086"/>
    <hyperlink r:id="rId1883" ref="E1086"/>
    <hyperlink r:id="rId1884" ref="D1087"/>
    <hyperlink r:id="rId1885" ref="E1087"/>
    <hyperlink r:id="rId1886" ref="D1088"/>
    <hyperlink r:id="rId1887" ref="E1088"/>
    <hyperlink r:id="rId1888" ref="D1089"/>
    <hyperlink r:id="rId1889" ref="E1089"/>
    <hyperlink r:id="rId1890" ref="D1090"/>
    <hyperlink r:id="rId1891" ref="D1091"/>
    <hyperlink r:id="rId1892" ref="E1091"/>
    <hyperlink r:id="rId1893" ref="D1092"/>
    <hyperlink r:id="rId1894" ref="E1092"/>
    <hyperlink r:id="rId1895" ref="E1093"/>
    <hyperlink r:id="rId1896" ref="D1094"/>
    <hyperlink r:id="rId1897" ref="E1094"/>
    <hyperlink r:id="rId1898" ref="D1095"/>
    <hyperlink r:id="rId1899" ref="E1095"/>
    <hyperlink r:id="rId1900" ref="D1096"/>
    <hyperlink r:id="rId1901" ref="E1096"/>
    <hyperlink r:id="rId1902" ref="D1097"/>
    <hyperlink r:id="rId1903" ref="E1097"/>
    <hyperlink r:id="rId1904" ref="D1098"/>
    <hyperlink r:id="rId1905" ref="E1098"/>
    <hyperlink r:id="rId1906" ref="D1099"/>
    <hyperlink r:id="rId1907" ref="E1099"/>
    <hyperlink r:id="rId1908" ref="D1100"/>
    <hyperlink r:id="rId1909" ref="E1100"/>
    <hyperlink r:id="rId1910" ref="D1101"/>
    <hyperlink r:id="rId1911" ref="E1101"/>
    <hyperlink r:id="rId1912" ref="D1102"/>
    <hyperlink r:id="rId1913" ref="E1102"/>
    <hyperlink r:id="rId1914" ref="D1103"/>
    <hyperlink r:id="rId1915" ref="E1103"/>
    <hyperlink r:id="rId1916" ref="D1104"/>
    <hyperlink r:id="rId1917" ref="E1104"/>
    <hyperlink r:id="rId1918" ref="E1105"/>
    <hyperlink r:id="rId1919" ref="D1106"/>
    <hyperlink r:id="rId1920" ref="E1106"/>
    <hyperlink r:id="rId1921" ref="D1107"/>
    <hyperlink r:id="rId1922" ref="E1107"/>
    <hyperlink r:id="rId1923" ref="D1108"/>
    <hyperlink r:id="rId1924" ref="E1108"/>
    <hyperlink r:id="rId1925" ref="E1109"/>
    <hyperlink r:id="rId1926" ref="D1110"/>
    <hyperlink r:id="rId1927" ref="E1110"/>
    <hyperlink r:id="rId1928" ref="E1111"/>
    <hyperlink r:id="rId1929" ref="D1112"/>
    <hyperlink r:id="rId1930" ref="D1114"/>
    <hyperlink r:id="rId1931" ref="E1114"/>
    <hyperlink r:id="rId1932" ref="D1115"/>
    <hyperlink r:id="rId1933" ref="E1115"/>
    <hyperlink r:id="rId1934" ref="D1116"/>
    <hyperlink r:id="rId1935" ref="E1116"/>
    <hyperlink r:id="rId1936" ref="D1117"/>
    <hyperlink r:id="rId1937" ref="E1117"/>
    <hyperlink r:id="rId1938" ref="D1118"/>
    <hyperlink r:id="rId1939" ref="E1118"/>
    <hyperlink r:id="rId1940" ref="D1119"/>
    <hyperlink r:id="rId1941" ref="E1119"/>
    <hyperlink r:id="rId1942" ref="D1120"/>
    <hyperlink r:id="rId1943" ref="E1120"/>
    <hyperlink r:id="rId1944" ref="D1121"/>
    <hyperlink r:id="rId1945" ref="E1121"/>
    <hyperlink r:id="rId1946" ref="D1122"/>
    <hyperlink r:id="rId1947" ref="E1122"/>
    <hyperlink r:id="rId1948" ref="D1123"/>
    <hyperlink r:id="rId1949" ref="E1123"/>
    <hyperlink r:id="rId1950" ref="D1124"/>
    <hyperlink r:id="rId1951" ref="E1124"/>
    <hyperlink r:id="rId1952" ref="D1125"/>
    <hyperlink r:id="rId1953" ref="E1125"/>
    <hyperlink r:id="rId1954" ref="D1126"/>
    <hyperlink r:id="rId1955" ref="E1126"/>
    <hyperlink r:id="rId1956" ref="D1127"/>
    <hyperlink r:id="rId1957" ref="E1127"/>
    <hyperlink r:id="rId1958" ref="D1128"/>
    <hyperlink r:id="rId1959" ref="E1128"/>
    <hyperlink r:id="rId1960" ref="D1129"/>
    <hyperlink r:id="rId1961" ref="E1129"/>
    <hyperlink r:id="rId1962" ref="D1130"/>
    <hyperlink r:id="rId1963" ref="E1130"/>
    <hyperlink r:id="rId1964" ref="D1131"/>
    <hyperlink r:id="rId1965" ref="E1131"/>
    <hyperlink r:id="rId1966" ref="D1132"/>
    <hyperlink r:id="rId1967" ref="E1132"/>
    <hyperlink r:id="rId1968" ref="D1133"/>
    <hyperlink r:id="rId1969" ref="E1133"/>
    <hyperlink r:id="rId1970" ref="D1134"/>
    <hyperlink r:id="rId1971" ref="E1134"/>
    <hyperlink r:id="rId1972" ref="D1135"/>
    <hyperlink r:id="rId1973" ref="E1135"/>
    <hyperlink r:id="rId1974" ref="D1136"/>
    <hyperlink r:id="rId1975" ref="E1136"/>
    <hyperlink r:id="rId1976" ref="D1137"/>
    <hyperlink r:id="rId1977" ref="D1138"/>
    <hyperlink r:id="rId1978" ref="E1138"/>
    <hyperlink r:id="rId1979" ref="D1140"/>
    <hyperlink r:id="rId1980" ref="E1140"/>
    <hyperlink r:id="rId1981" ref="D1141"/>
    <hyperlink r:id="rId1982" ref="E1141"/>
    <hyperlink r:id="rId1983" ref="D1142"/>
    <hyperlink r:id="rId1984" ref="E1142"/>
    <hyperlink r:id="rId1985" ref="D1143"/>
    <hyperlink r:id="rId1986" ref="E1143"/>
    <hyperlink r:id="rId1987" ref="D1144"/>
    <hyperlink r:id="rId1988" ref="E1144"/>
    <hyperlink r:id="rId1989" ref="D1145"/>
    <hyperlink r:id="rId1990" ref="E1145"/>
    <hyperlink r:id="rId1991" ref="D1146"/>
    <hyperlink r:id="rId1992" ref="E1146"/>
    <hyperlink r:id="rId1993" ref="D1147"/>
    <hyperlink r:id="rId1994" ref="E1147"/>
    <hyperlink r:id="rId1995" ref="D1148"/>
    <hyperlink r:id="rId1996" ref="E1148"/>
    <hyperlink r:id="rId1997" ref="D1149"/>
    <hyperlink r:id="rId1998" ref="E1149"/>
    <hyperlink r:id="rId1999" ref="D1150"/>
    <hyperlink r:id="rId2000" ref="E1150"/>
    <hyperlink r:id="rId2001" ref="D1151"/>
    <hyperlink r:id="rId2002" ref="E1151"/>
    <hyperlink r:id="rId2003" ref="D1152"/>
    <hyperlink r:id="rId2004" ref="E1152"/>
    <hyperlink r:id="rId2005" ref="D1153"/>
    <hyperlink r:id="rId2006" ref="E1153"/>
    <hyperlink r:id="rId2007" ref="D1154"/>
    <hyperlink r:id="rId2008" ref="E1154"/>
    <hyperlink r:id="rId2009" ref="D1155"/>
    <hyperlink r:id="rId2010" ref="E1155"/>
    <hyperlink r:id="rId2011" ref="D1156"/>
    <hyperlink r:id="rId2012" ref="E1156"/>
    <hyperlink r:id="rId2013" ref="D1157"/>
    <hyperlink r:id="rId2014" ref="E1157"/>
    <hyperlink r:id="rId2015" ref="D1158"/>
    <hyperlink r:id="rId2016" ref="E1158"/>
    <hyperlink r:id="rId2017" ref="D1159"/>
    <hyperlink r:id="rId2018" ref="E1159"/>
    <hyperlink r:id="rId2019" ref="D1160"/>
    <hyperlink r:id="rId2020" ref="E1160"/>
    <hyperlink r:id="rId2021" ref="D1161"/>
    <hyperlink r:id="rId2022" ref="E1161"/>
    <hyperlink r:id="rId2023" ref="D1162"/>
    <hyperlink r:id="rId2024" ref="E1162"/>
    <hyperlink r:id="rId2025" ref="D1163"/>
    <hyperlink r:id="rId2026" ref="E1163"/>
    <hyperlink r:id="rId2027" ref="D1164"/>
    <hyperlink r:id="rId2028" ref="E1164"/>
    <hyperlink r:id="rId2029" ref="D1165"/>
    <hyperlink r:id="rId2030" ref="E1165"/>
    <hyperlink r:id="rId2031" ref="D1166"/>
    <hyperlink r:id="rId2032" ref="E1166"/>
    <hyperlink r:id="rId2033" ref="D1167"/>
    <hyperlink r:id="rId2034" ref="E1167"/>
    <hyperlink r:id="rId2035" ref="D1168"/>
    <hyperlink r:id="rId2036" ref="E1168"/>
    <hyperlink r:id="rId2037" ref="D1169"/>
    <hyperlink r:id="rId2038" ref="E1169"/>
    <hyperlink r:id="rId2039" ref="D1170"/>
    <hyperlink r:id="rId2040" ref="E1170"/>
    <hyperlink r:id="rId2041" ref="D1171"/>
    <hyperlink r:id="rId2042" ref="E1171"/>
    <hyperlink r:id="rId2043" ref="D1172"/>
    <hyperlink r:id="rId2044" ref="E1172"/>
    <hyperlink r:id="rId2045" ref="D1173"/>
    <hyperlink r:id="rId2046" ref="E1173"/>
    <hyperlink r:id="rId2047" ref="D1174"/>
    <hyperlink r:id="rId2048" ref="E1174"/>
    <hyperlink r:id="rId2049" ref="D1175"/>
    <hyperlink r:id="rId2050" ref="E1175"/>
    <hyperlink r:id="rId2051" ref="D1176"/>
    <hyperlink r:id="rId2052" ref="E1176"/>
    <hyperlink r:id="rId2053" ref="D1177"/>
    <hyperlink r:id="rId2054" ref="E1177"/>
    <hyperlink r:id="rId2055" ref="D1178"/>
    <hyperlink r:id="rId2056" ref="E1178"/>
    <hyperlink r:id="rId2057" ref="D1179"/>
    <hyperlink r:id="rId2058" ref="E1179"/>
    <hyperlink r:id="rId2059" ref="D1180"/>
    <hyperlink r:id="rId2060" ref="E1180"/>
    <hyperlink r:id="rId2061" ref="D1181"/>
    <hyperlink r:id="rId2062" ref="E1181"/>
    <hyperlink r:id="rId2063" ref="D1182"/>
    <hyperlink r:id="rId2064" ref="E1182"/>
    <hyperlink r:id="rId2065" ref="D1183"/>
    <hyperlink r:id="rId2066" ref="E1183"/>
    <hyperlink r:id="rId2067" ref="D1184"/>
    <hyperlink r:id="rId2068" ref="E1184"/>
    <hyperlink r:id="rId2069" ref="D1185"/>
    <hyperlink r:id="rId2070" ref="D1186"/>
    <hyperlink r:id="rId2071" ref="E1186"/>
    <hyperlink r:id="rId2072" ref="D1187"/>
    <hyperlink r:id="rId2073" ref="E1187"/>
    <hyperlink r:id="rId2074" ref="D1188"/>
    <hyperlink r:id="rId2075" ref="E1188"/>
    <hyperlink r:id="rId2076" ref="D1189"/>
    <hyperlink r:id="rId2077" ref="D1190"/>
    <hyperlink r:id="rId2078" ref="E1190"/>
    <hyperlink r:id="rId2079" ref="D1191"/>
    <hyperlink r:id="rId2080" ref="E1191"/>
    <hyperlink r:id="rId2081" ref="D1192"/>
    <hyperlink r:id="rId2082" ref="E1192"/>
    <hyperlink r:id="rId2083" ref="D1193"/>
    <hyperlink r:id="rId2084" ref="E1193"/>
    <hyperlink r:id="rId2085" ref="D1194"/>
    <hyperlink r:id="rId2086" ref="E1194"/>
    <hyperlink r:id="rId2087" ref="D1195"/>
    <hyperlink r:id="rId2088" ref="E1195"/>
    <hyperlink r:id="rId2089" ref="D1196"/>
    <hyperlink r:id="rId2090" ref="E1196"/>
    <hyperlink r:id="rId2091" ref="D1197"/>
    <hyperlink r:id="rId2092" ref="E1197"/>
    <hyperlink r:id="rId2093" ref="D1198"/>
    <hyperlink r:id="rId2094" ref="E1198"/>
    <hyperlink r:id="rId2095" ref="D1199"/>
    <hyperlink r:id="rId2096" ref="E1199"/>
    <hyperlink r:id="rId2097" ref="D1200"/>
    <hyperlink r:id="rId2098" ref="E1200"/>
    <hyperlink r:id="rId2099" ref="D1201"/>
    <hyperlink r:id="rId2100" ref="E1201"/>
    <hyperlink r:id="rId2101" ref="D1202"/>
    <hyperlink r:id="rId2102" ref="E1202"/>
    <hyperlink r:id="rId2103" ref="D1203"/>
    <hyperlink r:id="rId2104" ref="E1203"/>
    <hyperlink r:id="rId2105" ref="D1204"/>
    <hyperlink r:id="rId2106" ref="E1204"/>
    <hyperlink r:id="rId2107" ref="D1205"/>
    <hyperlink r:id="rId2108" ref="E1205"/>
    <hyperlink r:id="rId2109" ref="D1206"/>
    <hyperlink r:id="rId2110" ref="D1207"/>
    <hyperlink r:id="rId2111" ref="E1207"/>
    <hyperlink r:id="rId2112" ref="D1208"/>
    <hyperlink r:id="rId2113" ref="E1208"/>
    <hyperlink r:id="rId2114" ref="D1209"/>
    <hyperlink r:id="rId2115" ref="E1209"/>
    <hyperlink r:id="rId2116" ref="D1210"/>
    <hyperlink r:id="rId2117" ref="E1210"/>
    <hyperlink r:id="rId2118" ref="D1211"/>
    <hyperlink r:id="rId2119" ref="E1211"/>
    <hyperlink r:id="rId2120" ref="D1212"/>
    <hyperlink r:id="rId2121" ref="E1212"/>
    <hyperlink r:id="rId2122" ref="D1213"/>
    <hyperlink r:id="rId2123" ref="E1213"/>
    <hyperlink r:id="rId2124" ref="D1214"/>
    <hyperlink r:id="rId2125" ref="E1214"/>
    <hyperlink r:id="rId2126" ref="D1215"/>
    <hyperlink r:id="rId2127" ref="E1215"/>
    <hyperlink r:id="rId2128" ref="D1216"/>
    <hyperlink r:id="rId2129" ref="E1216"/>
    <hyperlink r:id="rId2130" ref="D1217"/>
    <hyperlink r:id="rId2131" ref="E1217"/>
    <hyperlink r:id="rId2132" ref="D1218"/>
    <hyperlink r:id="rId2133" ref="E1218"/>
    <hyperlink r:id="rId2134" ref="D1219"/>
    <hyperlink r:id="rId2135" ref="E1219"/>
    <hyperlink r:id="rId2136" ref="D1220"/>
    <hyperlink r:id="rId2137" ref="E1220"/>
    <hyperlink r:id="rId2138" ref="D1221"/>
    <hyperlink r:id="rId2139" ref="E1221"/>
    <hyperlink r:id="rId2140" ref="D1222"/>
    <hyperlink r:id="rId2141" ref="E1222"/>
    <hyperlink r:id="rId2142" ref="D1223"/>
    <hyperlink r:id="rId2143" ref="E1223"/>
    <hyperlink r:id="rId2144" ref="D1224"/>
    <hyperlink r:id="rId2145" ref="E1224"/>
    <hyperlink r:id="rId2146" ref="D1225"/>
    <hyperlink r:id="rId2147" ref="E1225"/>
    <hyperlink r:id="rId2148" ref="D1226"/>
    <hyperlink r:id="rId2149" ref="E1226"/>
    <hyperlink r:id="rId2150" ref="D1227"/>
    <hyperlink r:id="rId2151" ref="E1227"/>
    <hyperlink r:id="rId2152" ref="D1228"/>
    <hyperlink r:id="rId2153" ref="E1228"/>
    <hyperlink r:id="rId2154" ref="D1229"/>
    <hyperlink r:id="rId2155" ref="E1229"/>
    <hyperlink r:id="rId2156" ref="D1230"/>
    <hyperlink r:id="rId2157" ref="D1231"/>
    <hyperlink r:id="rId2158" ref="E1231"/>
    <hyperlink r:id="rId2159" ref="D1232"/>
    <hyperlink r:id="rId2160" ref="E1232"/>
    <hyperlink r:id="rId2161" ref="D1233"/>
    <hyperlink r:id="rId2162" ref="E1233"/>
    <hyperlink r:id="rId2163" ref="D1234"/>
    <hyperlink r:id="rId2164" ref="E1234"/>
    <hyperlink r:id="rId2165" ref="D1235"/>
    <hyperlink r:id="rId2166" ref="E1235"/>
    <hyperlink r:id="rId2167" ref="D1236"/>
    <hyperlink r:id="rId2168" ref="E1236"/>
    <hyperlink r:id="rId2169" ref="D1237"/>
    <hyperlink r:id="rId2170" ref="E1237"/>
    <hyperlink r:id="rId2171" ref="D1238"/>
    <hyperlink r:id="rId2172" ref="E1238"/>
    <hyperlink r:id="rId2173" ref="D1239"/>
    <hyperlink r:id="rId2174" ref="E1239"/>
    <hyperlink r:id="rId2175" ref="D1240"/>
    <hyperlink r:id="rId2176" ref="E1240"/>
    <hyperlink r:id="rId2177" ref="D1241"/>
    <hyperlink r:id="rId2178" ref="E1241"/>
    <hyperlink r:id="rId2179" ref="D1242"/>
    <hyperlink r:id="rId2180" ref="E1242"/>
    <hyperlink r:id="rId2181" ref="D1243"/>
    <hyperlink r:id="rId2182" ref="E1243"/>
    <hyperlink r:id="rId2183" ref="D1244"/>
    <hyperlink r:id="rId2184" ref="E1244"/>
    <hyperlink r:id="rId2185" ref="D1245"/>
    <hyperlink r:id="rId2186" ref="E1245"/>
    <hyperlink r:id="rId2187" ref="D1246"/>
    <hyperlink r:id="rId2188" ref="E1246"/>
    <hyperlink r:id="rId2189" ref="D1247"/>
    <hyperlink r:id="rId2190" ref="E1247"/>
    <hyperlink r:id="rId2191" ref="D1248"/>
    <hyperlink r:id="rId2192" ref="E1248"/>
    <hyperlink r:id="rId2193" ref="D1249"/>
    <hyperlink r:id="rId2194" ref="D1250"/>
    <hyperlink r:id="rId2195" ref="E1250"/>
    <hyperlink r:id="rId2196" ref="D1251"/>
    <hyperlink r:id="rId2197" ref="E1251"/>
    <hyperlink r:id="rId2198" ref="D1253"/>
    <hyperlink r:id="rId2199" ref="D1254"/>
    <hyperlink r:id="rId2200" ref="E1254"/>
    <hyperlink r:id="rId2201" ref="D1255"/>
    <hyperlink r:id="rId2202" ref="E1255"/>
    <hyperlink r:id="rId2203" ref="D1256"/>
    <hyperlink r:id="rId2204" ref="E1256"/>
    <hyperlink r:id="rId2205" ref="D1257"/>
    <hyperlink r:id="rId2206" ref="E1257"/>
    <hyperlink r:id="rId2207" ref="D1258"/>
    <hyperlink r:id="rId2208" ref="E1258"/>
    <hyperlink r:id="rId2209" ref="D1259"/>
    <hyperlink r:id="rId2210" ref="E1259"/>
    <hyperlink r:id="rId2211" ref="D1260"/>
    <hyperlink r:id="rId2212" ref="E1260"/>
    <hyperlink r:id="rId2213" ref="D1261"/>
    <hyperlink r:id="rId2214" ref="E1261"/>
    <hyperlink r:id="rId2215" ref="D1262"/>
    <hyperlink r:id="rId2216" ref="E1262"/>
    <hyperlink r:id="rId2217" ref="D1263"/>
    <hyperlink r:id="rId2218" ref="E1263"/>
    <hyperlink r:id="rId2219" ref="D1264"/>
    <hyperlink r:id="rId2220" ref="E1264"/>
    <hyperlink r:id="rId2221" ref="D1265"/>
    <hyperlink r:id="rId2222" ref="E1265"/>
    <hyperlink r:id="rId2223" ref="D1266"/>
    <hyperlink r:id="rId2224" ref="E1266"/>
    <hyperlink r:id="rId2225" ref="D1267"/>
    <hyperlink r:id="rId2226" ref="E1267"/>
    <hyperlink r:id="rId2227" ref="D1268"/>
    <hyperlink r:id="rId2228" ref="E1268"/>
    <hyperlink r:id="rId2229" ref="D1269"/>
    <hyperlink r:id="rId2230" ref="E1269"/>
    <hyperlink r:id="rId2231" ref="D1270"/>
    <hyperlink r:id="rId2232" ref="E1270"/>
    <hyperlink r:id="rId2233" ref="D1271"/>
    <hyperlink r:id="rId2234" ref="E1271"/>
    <hyperlink r:id="rId2235" ref="D1272"/>
    <hyperlink r:id="rId2236" ref="E1272"/>
    <hyperlink r:id="rId2237" ref="D1273"/>
    <hyperlink r:id="rId2238" ref="E1273"/>
    <hyperlink r:id="rId2239" ref="D1274"/>
    <hyperlink r:id="rId2240" ref="E1274"/>
    <hyperlink r:id="rId2241" ref="D1275"/>
    <hyperlink r:id="rId2242" ref="E1275"/>
    <hyperlink r:id="rId2243" ref="D1276"/>
    <hyperlink r:id="rId2244" ref="E1276"/>
    <hyperlink r:id="rId2245" ref="D1277"/>
    <hyperlink r:id="rId2246" ref="E1277"/>
    <hyperlink r:id="rId2247" ref="D1278"/>
    <hyperlink r:id="rId2248" ref="E1278"/>
    <hyperlink r:id="rId2249" ref="D1279"/>
    <hyperlink r:id="rId2250" ref="E1279"/>
    <hyperlink r:id="rId2251" ref="D1280"/>
    <hyperlink r:id="rId2252" ref="E1280"/>
    <hyperlink r:id="rId2253" ref="D1281"/>
    <hyperlink r:id="rId2254" ref="E1281"/>
    <hyperlink r:id="rId2255" ref="D1282"/>
    <hyperlink r:id="rId2256" ref="E1282"/>
    <hyperlink r:id="rId2257" ref="D1283"/>
    <hyperlink r:id="rId2258" ref="E1283"/>
    <hyperlink r:id="rId2259" ref="D1284"/>
    <hyperlink r:id="rId2260" ref="E1284"/>
    <hyperlink r:id="rId2261" ref="D1285"/>
    <hyperlink r:id="rId2262" ref="E1285"/>
    <hyperlink r:id="rId2263" ref="D1286"/>
    <hyperlink r:id="rId2264" ref="E1286"/>
    <hyperlink r:id="rId2265" ref="D1287"/>
    <hyperlink r:id="rId2266" ref="E1287"/>
    <hyperlink r:id="rId2267" ref="D1288"/>
    <hyperlink r:id="rId2268" ref="E1288"/>
    <hyperlink r:id="rId2269" ref="D1289"/>
    <hyperlink r:id="rId2270" ref="E1289"/>
    <hyperlink r:id="rId2271" ref="D1290"/>
    <hyperlink r:id="rId2272" ref="E1290"/>
    <hyperlink r:id="rId2273" ref="D1291"/>
    <hyperlink r:id="rId2274" ref="E1291"/>
    <hyperlink r:id="rId2275" ref="D1292"/>
    <hyperlink r:id="rId2276" ref="E1292"/>
    <hyperlink r:id="rId2277" ref="D1293"/>
    <hyperlink r:id="rId2278" ref="E1293"/>
    <hyperlink r:id="rId2279" ref="D1294"/>
    <hyperlink r:id="rId2280" ref="E1294"/>
    <hyperlink r:id="rId2281" ref="D1295"/>
    <hyperlink r:id="rId2282" ref="E1295"/>
    <hyperlink r:id="rId2283" ref="D1296"/>
    <hyperlink r:id="rId2284" ref="E1296"/>
    <hyperlink r:id="rId2285" ref="D1297"/>
    <hyperlink r:id="rId2286" ref="E1297"/>
    <hyperlink r:id="rId2287" ref="D1298"/>
    <hyperlink r:id="rId2288" ref="E1298"/>
    <hyperlink r:id="rId2289" ref="D1299"/>
    <hyperlink r:id="rId2290" ref="D1300"/>
    <hyperlink r:id="rId2291" ref="E1300"/>
    <hyperlink r:id="rId2292" ref="D1301"/>
    <hyperlink r:id="rId2293" ref="E1301"/>
    <hyperlink r:id="rId2294" ref="D1302"/>
    <hyperlink r:id="rId2295" ref="E1302"/>
    <hyperlink r:id="rId2296" ref="D1303"/>
    <hyperlink r:id="rId2297" ref="E1303"/>
    <hyperlink r:id="rId2298" ref="D1304"/>
    <hyperlink r:id="rId2299" ref="E1304"/>
    <hyperlink r:id="rId2300" ref="D1305"/>
    <hyperlink r:id="rId2301" ref="E1305"/>
    <hyperlink r:id="rId2302" ref="D1306"/>
    <hyperlink r:id="rId2303" ref="E1306"/>
    <hyperlink r:id="rId2304" ref="D1307"/>
    <hyperlink r:id="rId2305" ref="E1307"/>
    <hyperlink r:id="rId2306" ref="D1308"/>
    <hyperlink r:id="rId2307" ref="E1308"/>
    <hyperlink r:id="rId2308" ref="D1309"/>
    <hyperlink r:id="rId2309" ref="E1309"/>
    <hyperlink r:id="rId2310" ref="D1310"/>
    <hyperlink r:id="rId2311" ref="E1310"/>
    <hyperlink r:id="rId2312" ref="D1311"/>
    <hyperlink r:id="rId2313" ref="E1311"/>
    <hyperlink r:id="rId2314" ref="D1312"/>
    <hyperlink r:id="rId2315" ref="E1312"/>
    <hyperlink r:id="rId2316" ref="D1313"/>
    <hyperlink r:id="rId2317" ref="E1313"/>
    <hyperlink r:id="rId2318" ref="D1314"/>
    <hyperlink r:id="rId2319" ref="E1314"/>
    <hyperlink r:id="rId2320" ref="D1315"/>
    <hyperlink r:id="rId2321" ref="E1315"/>
    <hyperlink r:id="rId2322" ref="D1316"/>
    <hyperlink r:id="rId2323" ref="E1316"/>
    <hyperlink r:id="rId2324" ref="D1317"/>
    <hyperlink r:id="rId2325" ref="E1317"/>
    <hyperlink r:id="rId2326" ref="D1318"/>
    <hyperlink r:id="rId2327" ref="E1318"/>
    <hyperlink r:id="rId2328" ref="D1319"/>
    <hyperlink r:id="rId2329" ref="E1319"/>
    <hyperlink r:id="rId2330" ref="D1320"/>
    <hyperlink r:id="rId2331" ref="E1320"/>
    <hyperlink r:id="rId2332" ref="D1321"/>
    <hyperlink r:id="rId2333" ref="E1321"/>
    <hyperlink r:id="rId2334" ref="D1322"/>
    <hyperlink r:id="rId2335" ref="E1322"/>
    <hyperlink r:id="rId2336" ref="D1323"/>
    <hyperlink r:id="rId2337" ref="E1323"/>
    <hyperlink r:id="rId2338" ref="D1324"/>
    <hyperlink r:id="rId2339" ref="E1324"/>
    <hyperlink r:id="rId2340" ref="D1325"/>
    <hyperlink r:id="rId2341" ref="E1325"/>
    <hyperlink r:id="rId2342" ref="D1326"/>
    <hyperlink r:id="rId2343" ref="E1326"/>
    <hyperlink r:id="rId2344" ref="D1327"/>
    <hyperlink r:id="rId2345" ref="E1327"/>
    <hyperlink r:id="rId2346" ref="E1328"/>
    <hyperlink r:id="rId2347" ref="D1329"/>
    <hyperlink r:id="rId2348" ref="E1329"/>
    <hyperlink r:id="rId2349" ref="D1330"/>
    <hyperlink r:id="rId2350" ref="E1330"/>
    <hyperlink r:id="rId2351" ref="D1331"/>
    <hyperlink r:id="rId2352" ref="E1331"/>
    <hyperlink r:id="rId2353" ref="D1332"/>
    <hyperlink r:id="rId2354" ref="E1332"/>
    <hyperlink r:id="rId2355" ref="D1333"/>
    <hyperlink r:id="rId2356" ref="E1333"/>
    <hyperlink r:id="rId2357" ref="D1334"/>
    <hyperlink r:id="rId2358" ref="E1334"/>
    <hyperlink r:id="rId2359" ref="D1335"/>
    <hyperlink r:id="rId2360" ref="E1335"/>
    <hyperlink r:id="rId2361" ref="D1336"/>
    <hyperlink r:id="rId2362" ref="E1336"/>
    <hyperlink r:id="rId2363" ref="D1337"/>
    <hyperlink r:id="rId2364" ref="D1338"/>
    <hyperlink r:id="rId2365" ref="E1338"/>
    <hyperlink r:id="rId2366" ref="D1339"/>
    <hyperlink r:id="rId2367" ref="E1339"/>
    <hyperlink r:id="rId2368" ref="D1340"/>
    <hyperlink r:id="rId2369" ref="E1340"/>
    <hyperlink r:id="rId2370" ref="D1341"/>
    <hyperlink r:id="rId2371" ref="E1341"/>
    <hyperlink r:id="rId2372" ref="D1342"/>
    <hyperlink r:id="rId2373" ref="E1342"/>
    <hyperlink r:id="rId2374" ref="D1343"/>
    <hyperlink r:id="rId2375" ref="E1343"/>
    <hyperlink r:id="rId2376" ref="D1344"/>
    <hyperlink r:id="rId2377" ref="E1344"/>
    <hyperlink r:id="rId2378" ref="D1345"/>
    <hyperlink r:id="rId2379" ref="E1345"/>
    <hyperlink r:id="rId2380" ref="D1346"/>
    <hyperlink r:id="rId2381" ref="E1346"/>
    <hyperlink r:id="rId2382" ref="D1347"/>
    <hyperlink r:id="rId2383" ref="E1347"/>
    <hyperlink r:id="rId2384" ref="D1348"/>
    <hyperlink r:id="rId2385" ref="E1348"/>
    <hyperlink r:id="rId2386" ref="D1349"/>
    <hyperlink r:id="rId2387" ref="E1349"/>
    <hyperlink r:id="rId2388" ref="D1350"/>
    <hyperlink r:id="rId2389" ref="E1350"/>
    <hyperlink r:id="rId2390" ref="D1351"/>
    <hyperlink r:id="rId2391" ref="E1351"/>
    <hyperlink r:id="rId2392" ref="D1352"/>
    <hyperlink r:id="rId2393" ref="E1352"/>
    <hyperlink r:id="rId2394" ref="D1353"/>
    <hyperlink r:id="rId2395" ref="E1353"/>
    <hyperlink r:id="rId2396" ref="D1354"/>
    <hyperlink r:id="rId2397" ref="E1354"/>
    <hyperlink r:id="rId2398" ref="D1355"/>
    <hyperlink r:id="rId2399" ref="E1355"/>
    <hyperlink r:id="rId2400" ref="D1356"/>
    <hyperlink r:id="rId2401" ref="E1356"/>
    <hyperlink r:id="rId2402" ref="D1357"/>
    <hyperlink r:id="rId2403" ref="E1357"/>
    <hyperlink r:id="rId2404" ref="D1358"/>
    <hyperlink r:id="rId2405" ref="E1358"/>
    <hyperlink r:id="rId2406" ref="D1359"/>
    <hyperlink r:id="rId2407" ref="E1359"/>
    <hyperlink r:id="rId2408" ref="D1360"/>
    <hyperlink r:id="rId2409" ref="E1360"/>
    <hyperlink r:id="rId2410" ref="D1361"/>
    <hyperlink r:id="rId2411" ref="E1361"/>
    <hyperlink r:id="rId2412" ref="D1362"/>
    <hyperlink r:id="rId2413" ref="D1363"/>
    <hyperlink r:id="rId2414" ref="E1363"/>
    <hyperlink r:id="rId2415" ref="D1364"/>
    <hyperlink r:id="rId2416" ref="E1364"/>
    <hyperlink r:id="rId2417" ref="D1365"/>
    <hyperlink r:id="rId2418" ref="D1366"/>
    <hyperlink r:id="rId2419" ref="E1366"/>
    <hyperlink r:id="rId2420" ref="D1367"/>
    <hyperlink r:id="rId2421" ref="E1367"/>
    <hyperlink r:id="rId2422" ref="D1368"/>
    <hyperlink r:id="rId2423" ref="E1368"/>
    <hyperlink r:id="rId2424" ref="D1369"/>
    <hyperlink r:id="rId2425" ref="E1369"/>
    <hyperlink r:id="rId2426" ref="D1370"/>
    <hyperlink r:id="rId2427" ref="E1370"/>
    <hyperlink r:id="rId2428" ref="D1371"/>
    <hyperlink r:id="rId2429" ref="E1371"/>
    <hyperlink r:id="rId2430" ref="D1372"/>
    <hyperlink r:id="rId2431" ref="E1372"/>
    <hyperlink r:id="rId2432" ref="D1374"/>
    <hyperlink r:id="rId2433" ref="E1374"/>
    <hyperlink r:id="rId2434" ref="D1375"/>
    <hyperlink r:id="rId2435" ref="E1375"/>
    <hyperlink r:id="rId2436" ref="D1377"/>
    <hyperlink r:id="rId2437" ref="E1377"/>
    <hyperlink r:id="rId2438" ref="D1378"/>
    <hyperlink r:id="rId2439" ref="E1378"/>
    <hyperlink r:id="rId2440" ref="D1379"/>
    <hyperlink r:id="rId2441" ref="E1379"/>
    <hyperlink r:id="rId2442" ref="D1380"/>
    <hyperlink r:id="rId2443" ref="E1380"/>
    <hyperlink r:id="rId2444" ref="D1381"/>
    <hyperlink r:id="rId2445" ref="E1381"/>
    <hyperlink r:id="rId2446" ref="D1382"/>
    <hyperlink r:id="rId2447" ref="E1382"/>
    <hyperlink r:id="rId2448" ref="D1383"/>
    <hyperlink r:id="rId2449" ref="E1383"/>
    <hyperlink r:id="rId2450" ref="D1384"/>
    <hyperlink r:id="rId2451" ref="E1384"/>
    <hyperlink r:id="rId2452" ref="D1385"/>
    <hyperlink r:id="rId2453" ref="E1385"/>
    <hyperlink r:id="rId2454" ref="D1386"/>
    <hyperlink r:id="rId2455" ref="E1386"/>
    <hyperlink r:id="rId2456" ref="D1387"/>
    <hyperlink r:id="rId2457" ref="E1387"/>
    <hyperlink r:id="rId2458" ref="D1388"/>
    <hyperlink r:id="rId2459" ref="E1388"/>
    <hyperlink r:id="rId2460" ref="D1389"/>
    <hyperlink r:id="rId2461" ref="D1390"/>
    <hyperlink r:id="rId2462" ref="E1390"/>
    <hyperlink r:id="rId2463" ref="D1391"/>
    <hyperlink r:id="rId2464" ref="E1391"/>
    <hyperlink r:id="rId2465" ref="D1392"/>
    <hyperlink r:id="rId2466" ref="E1392"/>
    <hyperlink r:id="rId2467" ref="D1393"/>
    <hyperlink r:id="rId2468" ref="E1393"/>
    <hyperlink r:id="rId2469" ref="D1394"/>
    <hyperlink r:id="rId2470" ref="E1394"/>
    <hyperlink r:id="rId2471" ref="D1395"/>
    <hyperlink r:id="rId2472" ref="E1395"/>
    <hyperlink r:id="rId2473" ref="D1396"/>
    <hyperlink r:id="rId2474" ref="E1396"/>
    <hyperlink r:id="rId2475" ref="D1397"/>
    <hyperlink r:id="rId2476" ref="E1397"/>
    <hyperlink r:id="rId2477" ref="D1398"/>
    <hyperlink r:id="rId2478" ref="E1398"/>
    <hyperlink r:id="rId2479" ref="D1399"/>
    <hyperlink r:id="rId2480" ref="E1399"/>
    <hyperlink r:id="rId2481" ref="D1400"/>
    <hyperlink r:id="rId2482" ref="E1400"/>
    <hyperlink r:id="rId2483" ref="D1401"/>
    <hyperlink r:id="rId2484" ref="E1401"/>
    <hyperlink r:id="rId2485" ref="D1402"/>
    <hyperlink r:id="rId2486" ref="E1402"/>
    <hyperlink r:id="rId2487" ref="D1403"/>
    <hyperlink r:id="rId2488" ref="E1403"/>
    <hyperlink r:id="rId2489" ref="D1404"/>
    <hyperlink r:id="rId2490" ref="E1404"/>
    <hyperlink r:id="rId2491" ref="D1405"/>
    <hyperlink r:id="rId2492" ref="E1405"/>
    <hyperlink r:id="rId2493" ref="D1406"/>
    <hyperlink r:id="rId2494" ref="E1406"/>
    <hyperlink r:id="rId2495" ref="D1407"/>
    <hyperlink r:id="rId2496" ref="E1407"/>
    <hyperlink r:id="rId2497" ref="D1408"/>
    <hyperlink r:id="rId2498" ref="E1408"/>
    <hyperlink r:id="rId2499" ref="D1409"/>
    <hyperlink r:id="rId2500" ref="E1409"/>
    <hyperlink r:id="rId2501" ref="D1410"/>
    <hyperlink r:id="rId2502" ref="E1410"/>
    <hyperlink r:id="rId2503" ref="D1411"/>
    <hyperlink r:id="rId2504" ref="E1411"/>
    <hyperlink r:id="rId2505" ref="D1412"/>
    <hyperlink r:id="rId2506" ref="E1412"/>
    <hyperlink r:id="rId2507" ref="D1413"/>
    <hyperlink r:id="rId2508" ref="E1413"/>
    <hyperlink r:id="rId2509" ref="D1414"/>
    <hyperlink r:id="rId2510" ref="E1414"/>
    <hyperlink r:id="rId2511" ref="D1415"/>
    <hyperlink r:id="rId2512" ref="E1415"/>
    <hyperlink r:id="rId2513" ref="D1416"/>
    <hyperlink r:id="rId2514" ref="E1416"/>
    <hyperlink r:id="rId2515" ref="D1417"/>
    <hyperlink r:id="rId2516" ref="E1417"/>
    <hyperlink r:id="rId2517" ref="D1418"/>
    <hyperlink r:id="rId2518" ref="E1418"/>
    <hyperlink r:id="rId2519" ref="D1419"/>
    <hyperlink r:id="rId2520" ref="E1419"/>
    <hyperlink r:id="rId2521" ref="D1420"/>
    <hyperlink r:id="rId2522" ref="E1420"/>
    <hyperlink r:id="rId2523" ref="D1421"/>
    <hyperlink r:id="rId2524" ref="E1421"/>
    <hyperlink r:id="rId2525" ref="E1422"/>
    <hyperlink r:id="rId2526" ref="D1423"/>
    <hyperlink r:id="rId2527" ref="E1423"/>
    <hyperlink r:id="rId2528" ref="D1424"/>
    <hyperlink r:id="rId2529" ref="E1424"/>
    <hyperlink r:id="rId2530" ref="E1425"/>
    <hyperlink r:id="rId2531" ref="D1426"/>
    <hyperlink r:id="rId2532" ref="E1426"/>
    <hyperlink r:id="rId2533" ref="D1427"/>
    <hyperlink r:id="rId2534" ref="E1427"/>
    <hyperlink r:id="rId2535" ref="D1428"/>
    <hyperlink r:id="rId2536" ref="E1428"/>
    <hyperlink r:id="rId2537" ref="D1429"/>
    <hyperlink r:id="rId2538" ref="E1429"/>
    <hyperlink r:id="rId2539" ref="D1430"/>
    <hyperlink r:id="rId2540" ref="E1430"/>
    <hyperlink r:id="rId2541" ref="D1431"/>
    <hyperlink r:id="rId2542" ref="E1431"/>
    <hyperlink r:id="rId2543" ref="D1432"/>
    <hyperlink r:id="rId2544" ref="E1432"/>
    <hyperlink r:id="rId2545" ref="D1433"/>
    <hyperlink r:id="rId2546" ref="E1433"/>
    <hyperlink r:id="rId2547" ref="D1434"/>
    <hyperlink r:id="rId2548" ref="E1434"/>
    <hyperlink r:id="rId2549" ref="D1435"/>
    <hyperlink r:id="rId2550" ref="E1435"/>
    <hyperlink r:id="rId2551" ref="D1436"/>
    <hyperlink r:id="rId2552" ref="E1436"/>
    <hyperlink r:id="rId2553" ref="D1437"/>
    <hyperlink r:id="rId2554" ref="E1437"/>
    <hyperlink r:id="rId2555" ref="D1438"/>
    <hyperlink r:id="rId2556" ref="E1438"/>
    <hyperlink r:id="rId2557" ref="E1439"/>
    <hyperlink r:id="rId2558" ref="D1440"/>
    <hyperlink r:id="rId2559" ref="E1440"/>
    <hyperlink r:id="rId2560" ref="D1441"/>
    <hyperlink r:id="rId2561" ref="D1442"/>
    <hyperlink r:id="rId2562" ref="E1442"/>
    <hyperlink r:id="rId2563" ref="D1443"/>
    <hyperlink r:id="rId2564" ref="D1444"/>
    <hyperlink r:id="rId2565" ref="E1444"/>
    <hyperlink r:id="rId2566" ref="D1445"/>
    <hyperlink r:id="rId2567" ref="E1445"/>
    <hyperlink r:id="rId2568" ref="D1446"/>
    <hyperlink r:id="rId2569" ref="E1446"/>
    <hyperlink r:id="rId2570" ref="D1447"/>
    <hyperlink r:id="rId2571" ref="E1447"/>
    <hyperlink r:id="rId2572" ref="D1448"/>
    <hyperlink r:id="rId2573" ref="E1448"/>
    <hyperlink r:id="rId2574" ref="D1449"/>
    <hyperlink r:id="rId2575" ref="E1449"/>
    <hyperlink r:id="rId2576" ref="D1450"/>
    <hyperlink r:id="rId2577" ref="E1450"/>
    <hyperlink r:id="rId2578" ref="D1451"/>
    <hyperlink r:id="rId2579" ref="E1451"/>
    <hyperlink r:id="rId2580" ref="D1452"/>
    <hyperlink r:id="rId2581" ref="E1452"/>
    <hyperlink r:id="rId2582" ref="D1453"/>
    <hyperlink r:id="rId2583" ref="E1453"/>
    <hyperlink r:id="rId2584" ref="D1454"/>
    <hyperlink r:id="rId2585" ref="E1454"/>
    <hyperlink r:id="rId2586" ref="D1455"/>
    <hyperlink r:id="rId2587" ref="E1455"/>
    <hyperlink r:id="rId2588" ref="D1456"/>
    <hyperlink r:id="rId2589" ref="E1456"/>
    <hyperlink r:id="rId2590" ref="D1457"/>
    <hyperlink r:id="rId2591" ref="E1457"/>
    <hyperlink r:id="rId2592" ref="D1458"/>
    <hyperlink r:id="rId2593" ref="E1458"/>
    <hyperlink r:id="rId2594" ref="D1459"/>
    <hyperlink r:id="rId2595" ref="E1459"/>
    <hyperlink r:id="rId2596" ref="D1460"/>
    <hyperlink r:id="rId2597" ref="E1460"/>
    <hyperlink r:id="rId2598" ref="D1461"/>
    <hyperlink r:id="rId2599" ref="E1461"/>
    <hyperlink r:id="rId2600" ref="D1462"/>
    <hyperlink r:id="rId2601" ref="E1462"/>
    <hyperlink r:id="rId2602" ref="D1463"/>
    <hyperlink r:id="rId2603" ref="E1463"/>
    <hyperlink r:id="rId2604" ref="D1464"/>
    <hyperlink r:id="rId2605" ref="E1464"/>
    <hyperlink r:id="rId2606" ref="D1465"/>
    <hyperlink r:id="rId2607" ref="E1465"/>
    <hyperlink r:id="rId2608" ref="D1466"/>
    <hyperlink r:id="rId2609" ref="E1466"/>
    <hyperlink r:id="rId2610" ref="D1467"/>
    <hyperlink r:id="rId2611" ref="E1467"/>
    <hyperlink r:id="rId2612" ref="D1468"/>
    <hyperlink r:id="rId2613" ref="E1468"/>
    <hyperlink r:id="rId2614" ref="D1469"/>
    <hyperlink r:id="rId2615" ref="D1470"/>
    <hyperlink r:id="rId2616" ref="D1471"/>
    <hyperlink r:id="rId2617" ref="E1471"/>
    <hyperlink r:id="rId2618" ref="D1472"/>
    <hyperlink r:id="rId2619" ref="E1472"/>
    <hyperlink r:id="rId2620" ref="D1473"/>
    <hyperlink r:id="rId2621" ref="E1473"/>
    <hyperlink r:id="rId2622" ref="D1474"/>
    <hyperlink r:id="rId2623" ref="E1474"/>
    <hyperlink r:id="rId2624" ref="D1475"/>
    <hyperlink r:id="rId2625" ref="E1475"/>
    <hyperlink r:id="rId2626" ref="D1476"/>
    <hyperlink r:id="rId2627" ref="E1476"/>
    <hyperlink r:id="rId2628" ref="D1477"/>
    <hyperlink r:id="rId2629" ref="E1477"/>
    <hyperlink r:id="rId2630" ref="D1478"/>
    <hyperlink r:id="rId2631" ref="E1478"/>
    <hyperlink r:id="rId2632" ref="D1479"/>
    <hyperlink r:id="rId2633" ref="E1479"/>
    <hyperlink r:id="rId2634" ref="D1480"/>
    <hyperlink r:id="rId2635" ref="E1480"/>
    <hyperlink r:id="rId2636" ref="D1481"/>
    <hyperlink r:id="rId2637" ref="E1481"/>
    <hyperlink r:id="rId2638" ref="D1482"/>
    <hyperlink r:id="rId2639" ref="E1482"/>
    <hyperlink r:id="rId2640" ref="D1483"/>
    <hyperlink r:id="rId2641" ref="E1483"/>
    <hyperlink r:id="rId2642" ref="D1484"/>
    <hyperlink r:id="rId2643" ref="E1484"/>
    <hyperlink r:id="rId2644" ref="D1485"/>
    <hyperlink r:id="rId2645" ref="D1486"/>
    <hyperlink r:id="rId2646" ref="E1486"/>
    <hyperlink r:id="rId2647" ref="D1487"/>
    <hyperlink r:id="rId2648" ref="E1487"/>
    <hyperlink r:id="rId2649" ref="D1488"/>
    <hyperlink r:id="rId2650" ref="E1488"/>
    <hyperlink r:id="rId2651" ref="D1489"/>
    <hyperlink r:id="rId2652" ref="E1489"/>
    <hyperlink r:id="rId2653" ref="D1490"/>
    <hyperlink r:id="rId2654" ref="E1490"/>
    <hyperlink r:id="rId2655" ref="D1491"/>
    <hyperlink r:id="rId2656" ref="E1491"/>
    <hyperlink r:id="rId2657" ref="D1492"/>
    <hyperlink r:id="rId2658" ref="E1492"/>
    <hyperlink r:id="rId2659" ref="D1493"/>
    <hyperlink r:id="rId2660" ref="E1493"/>
    <hyperlink r:id="rId2661" ref="D1494"/>
    <hyperlink r:id="rId2662" ref="E1494"/>
    <hyperlink r:id="rId2663" ref="D1495"/>
    <hyperlink r:id="rId2664" ref="E1495"/>
    <hyperlink r:id="rId2665" ref="D1496"/>
    <hyperlink r:id="rId2666" ref="E1496"/>
    <hyperlink r:id="rId2667" ref="D1497"/>
    <hyperlink r:id="rId2668" ref="E1497"/>
    <hyperlink r:id="rId2669" ref="D1498"/>
    <hyperlink r:id="rId2670" ref="E1498"/>
    <hyperlink r:id="rId2671" ref="D1499"/>
    <hyperlink r:id="rId2672" ref="E1499"/>
    <hyperlink r:id="rId2673" ref="D1500"/>
    <hyperlink r:id="rId2674" ref="E1500"/>
    <hyperlink r:id="rId2675" ref="D1501"/>
    <hyperlink r:id="rId2676" ref="E1501"/>
    <hyperlink r:id="rId2677" ref="D1502"/>
    <hyperlink r:id="rId2678" ref="E1502"/>
    <hyperlink r:id="rId2679" ref="D1503"/>
    <hyperlink r:id="rId2680" ref="E1503"/>
    <hyperlink r:id="rId2681" ref="D1504"/>
    <hyperlink r:id="rId2682" ref="E1504"/>
    <hyperlink r:id="rId2683" ref="D1505"/>
    <hyperlink r:id="rId2684" ref="E1505"/>
    <hyperlink r:id="rId2685" ref="D1506"/>
    <hyperlink r:id="rId2686" ref="E1506"/>
    <hyperlink r:id="rId2687" ref="E1507"/>
    <hyperlink r:id="rId2688" ref="D1508"/>
    <hyperlink r:id="rId2689" ref="E1508"/>
    <hyperlink r:id="rId2690" ref="D1509"/>
    <hyperlink r:id="rId2691" ref="E1509"/>
    <hyperlink r:id="rId2692" ref="D1510"/>
    <hyperlink r:id="rId2693" ref="D1511"/>
    <hyperlink r:id="rId2694" ref="D1512"/>
    <hyperlink r:id="rId2695" ref="E1512"/>
    <hyperlink r:id="rId2696" ref="D1513"/>
    <hyperlink r:id="rId2697" ref="E1513"/>
    <hyperlink r:id="rId2698" ref="D1514"/>
    <hyperlink r:id="rId2699" ref="E1514"/>
    <hyperlink r:id="rId2700" ref="D1515"/>
    <hyperlink r:id="rId2701" ref="E1515"/>
    <hyperlink r:id="rId2702" ref="D1516"/>
    <hyperlink r:id="rId2703" ref="E1516"/>
    <hyperlink r:id="rId2704" ref="D1517"/>
    <hyperlink r:id="rId2705" ref="D1518"/>
    <hyperlink r:id="rId2706" ref="E1518"/>
    <hyperlink r:id="rId2707" ref="D1519"/>
    <hyperlink r:id="rId2708" ref="E1519"/>
    <hyperlink r:id="rId2709" ref="D1520"/>
    <hyperlink r:id="rId2710" ref="E1520"/>
    <hyperlink r:id="rId2711" ref="D1521"/>
    <hyperlink r:id="rId2712" ref="E1521"/>
    <hyperlink r:id="rId2713" ref="D1522"/>
    <hyperlink r:id="rId2714" ref="E1522"/>
    <hyperlink r:id="rId2715" ref="D1523"/>
    <hyperlink r:id="rId2716" ref="E1523"/>
    <hyperlink r:id="rId2717" ref="D1524"/>
    <hyperlink r:id="rId2718" ref="E1524"/>
    <hyperlink r:id="rId2719" ref="D1525"/>
    <hyperlink r:id="rId2720" ref="E1525"/>
    <hyperlink r:id="rId2721" ref="D1526"/>
    <hyperlink r:id="rId2722" ref="E1526"/>
    <hyperlink r:id="rId2723" ref="D1527"/>
    <hyperlink r:id="rId2724" ref="E1527"/>
    <hyperlink r:id="rId2725" ref="D1528"/>
    <hyperlink r:id="rId2726" ref="E1528"/>
    <hyperlink r:id="rId2727" ref="D1529"/>
    <hyperlink r:id="rId2728" ref="E1529"/>
    <hyperlink r:id="rId2729" ref="D1530"/>
    <hyperlink r:id="rId2730" ref="E1530"/>
    <hyperlink r:id="rId2731" ref="D1531"/>
    <hyperlink r:id="rId2732" ref="E1531"/>
    <hyperlink r:id="rId2733" ref="D1532"/>
    <hyperlink r:id="rId2734" ref="E1532"/>
    <hyperlink r:id="rId2735" ref="D1533"/>
    <hyperlink r:id="rId2736" ref="E1533"/>
    <hyperlink r:id="rId2737" ref="D1534"/>
    <hyperlink r:id="rId2738" ref="E1534"/>
    <hyperlink r:id="rId2739" ref="D1535"/>
    <hyperlink r:id="rId2740" ref="E1535"/>
    <hyperlink r:id="rId2741" ref="D1536"/>
    <hyperlink r:id="rId2742" ref="E1536"/>
    <hyperlink r:id="rId2743" ref="D1537"/>
    <hyperlink r:id="rId2744" ref="E1537"/>
    <hyperlink r:id="rId2745" ref="D1538"/>
    <hyperlink r:id="rId2746" ref="E1538"/>
    <hyperlink r:id="rId2747" ref="D1539"/>
    <hyperlink r:id="rId2748" ref="E1539"/>
    <hyperlink r:id="rId2749" ref="D1540"/>
    <hyperlink r:id="rId2750" ref="E1540"/>
    <hyperlink r:id="rId2751" ref="D1541"/>
    <hyperlink r:id="rId2752" ref="E1541"/>
    <hyperlink r:id="rId2753" ref="D1542"/>
    <hyperlink r:id="rId2754" ref="E1542"/>
    <hyperlink r:id="rId2755" ref="D1543"/>
    <hyperlink r:id="rId2756" ref="E1543"/>
    <hyperlink r:id="rId2757" ref="D1544"/>
    <hyperlink r:id="rId2758" ref="E1544"/>
    <hyperlink r:id="rId2759" ref="D1545"/>
    <hyperlink r:id="rId2760" ref="E1545"/>
    <hyperlink r:id="rId2761" ref="D1546"/>
    <hyperlink r:id="rId2762" ref="E1546"/>
    <hyperlink r:id="rId2763" ref="D1547"/>
    <hyperlink r:id="rId2764" ref="E1547"/>
    <hyperlink r:id="rId2765" ref="D1548"/>
    <hyperlink r:id="rId2766" ref="E1548"/>
    <hyperlink r:id="rId2767" ref="D1549"/>
    <hyperlink r:id="rId2768" ref="E1549"/>
    <hyperlink r:id="rId2769" ref="D1550"/>
    <hyperlink r:id="rId2770" ref="E1550"/>
    <hyperlink r:id="rId2771" ref="D1551"/>
    <hyperlink r:id="rId2772" ref="E1551"/>
    <hyperlink r:id="rId2773" ref="D1552"/>
    <hyperlink r:id="rId2774" ref="E1552"/>
    <hyperlink r:id="rId2775" ref="D1553"/>
    <hyperlink r:id="rId2776" ref="E1553"/>
    <hyperlink r:id="rId2777" ref="D1554"/>
    <hyperlink r:id="rId2778" ref="E1554"/>
    <hyperlink r:id="rId2779" ref="D1555"/>
    <hyperlink r:id="rId2780" ref="E1555"/>
    <hyperlink r:id="rId2781" ref="D1556"/>
    <hyperlink r:id="rId2782" ref="E1556"/>
    <hyperlink r:id="rId2783" ref="D1557"/>
    <hyperlink r:id="rId2784" ref="E1557"/>
    <hyperlink r:id="rId2785" ref="D1558"/>
    <hyperlink r:id="rId2786" ref="E1558"/>
    <hyperlink r:id="rId2787" ref="D1559"/>
    <hyperlink r:id="rId2788" ref="E1559"/>
    <hyperlink r:id="rId2789" ref="D1560"/>
    <hyperlink r:id="rId2790" ref="E1560"/>
    <hyperlink r:id="rId2791" ref="D1561"/>
    <hyperlink r:id="rId2792" ref="E1561"/>
    <hyperlink r:id="rId2793" ref="D1562"/>
    <hyperlink r:id="rId2794" ref="E1562"/>
    <hyperlink r:id="rId2795" ref="D1563"/>
    <hyperlink r:id="rId2796" ref="E1563"/>
    <hyperlink r:id="rId2797" ref="D1564"/>
    <hyperlink r:id="rId2798" ref="E1564"/>
    <hyperlink r:id="rId2799" ref="D1565"/>
    <hyperlink r:id="rId2800" ref="E1565"/>
    <hyperlink r:id="rId2801" ref="D1566"/>
    <hyperlink r:id="rId2802" ref="E1566"/>
    <hyperlink r:id="rId2803" ref="D1567"/>
    <hyperlink r:id="rId2804" ref="E1567"/>
    <hyperlink r:id="rId2805" ref="D1568"/>
    <hyperlink r:id="rId2806" ref="E1568"/>
    <hyperlink r:id="rId2807" ref="D1569"/>
    <hyperlink r:id="rId2808" ref="E1569"/>
    <hyperlink r:id="rId2809" ref="D1570"/>
    <hyperlink r:id="rId2810" ref="E1570"/>
    <hyperlink r:id="rId2811" ref="D1571"/>
    <hyperlink r:id="rId2812" ref="E1571"/>
    <hyperlink r:id="rId2813" ref="D1572"/>
    <hyperlink r:id="rId2814" ref="E1572"/>
    <hyperlink r:id="rId2815" ref="D1573"/>
    <hyperlink r:id="rId2816" ref="E1573"/>
    <hyperlink r:id="rId2817" ref="D1574"/>
    <hyperlink r:id="rId2818" ref="E1574"/>
    <hyperlink r:id="rId2819" ref="D1575"/>
    <hyperlink r:id="rId2820" ref="E1575"/>
    <hyperlink r:id="rId2821" ref="D1576"/>
    <hyperlink r:id="rId2822" ref="E1576"/>
    <hyperlink r:id="rId2823" ref="D1577"/>
    <hyperlink r:id="rId2824" ref="E1577"/>
    <hyperlink r:id="rId2825" ref="D1578"/>
    <hyperlink r:id="rId2826" ref="D1579"/>
    <hyperlink r:id="rId2827" ref="E1579"/>
    <hyperlink r:id="rId2828" ref="D1580"/>
    <hyperlink r:id="rId2829" ref="E1580"/>
    <hyperlink r:id="rId2830" ref="D1582"/>
    <hyperlink r:id="rId2831" ref="E1582"/>
    <hyperlink r:id="rId2832" ref="D1583"/>
    <hyperlink r:id="rId2833" ref="E1583"/>
    <hyperlink r:id="rId2834" ref="D1584"/>
    <hyperlink r:id="rId2835" ref="E1584"/>
    <hyperlink r:id="rId2836" ref="D1585"/>
    <hyperlink r:id="rId2837" ref="E1585"/>
    <hyperlink r:id="rId2838" ref="D1586"/>
    <hyperlink r:id="rId2839" ref="E1586"/>
    <hyperlink r:id="rId2840" ref="D1587"/>
    <hyperlink r:id="rId2841" ref="E1587"/>
    <hyperlink r:id="rId2842" ref="E1588"/>
    <hyperlink r:id="rId2843" ref="D1589"/>
    <hyperlink r:id="rId2844" ref="E1589"/>
    <hyperlink r:id="rId2845" ref="D1590"/>
    <hyperlink r:id="rId2846" ref="E1590"/>
    <hyperlink r:id="rId2847" ref="D1592"/>
    <hyperlink r:id="rId2848" ref="E1592"/>
    <hyperlink r:id="rId2849" ref="D1593"/>
    <hyperlink r:id="rId2850" ref="E1593"/>
    <hyperlink r:id="rId2851" ref="D1594"/>
    <hyperlink r:id="rId2852" ref="E1594"/>
    <hyperlink r:id="rId2853" ref="D1595"/>
    <hyperlink r:id="rId2854" ref="E1595"/>
    <hyperlink r:id="rId2855" ref="D1596"/>
    <hyperlink r:id="rId2856" ref="D1597"/>
    <hyperlink r:id="rId2857" ref="E1597"/>
    <hyperlink r:id="rId2858" ref="E1598"/>
    <hyperlink r:id="rId2859" ref="D1599"/>
    <hyperlink r:id="rId2860" ref="E1599"/>
    <hyperlink r:id="rId2861" ref="D1600"/>
    <hyperlink r:id="rId2862" ref="E1600"/>
    <hyperlink r:id="rId2863" ref="D1601"/>
    <hyperlink r:id="rId2864" ref="E1601"/>
    <hyperlink r:id="rId2865" ref="D1602"/>
    <hyperlink r:id="rId2866" ref="E1602"/>
    <hyperlink r:id="rId2867" ref="D1603"/>
    <hyperlink r:id="rId2868" ref="E1603"/>
    <hyperlink r:id="rId2869" ref="D1604"/>
    <hyperlink r:id="rId2870" ref="E1604"/>
    <hyperlink r:id="rId2871" ref="D1605"/>
    <hyperlink r:id="rId2872" ref="E1605"/>
    <hyperlink r:id="rId2873" ref="D1606"/>
    <hyperlink r:id="rId2874" ref="E1606"/>
    <hyperlink r:id="rId2875" ref="D1607"/>
    <hyperlink r:id="rId2876" ref="E1607"/>
    <hyperlink r:id="rId2877" ref="D1608"/>
    <hyperlink r:id="rId2878" ref="E1608"/>
    <hyperlink r:id="rId2879" ref="D1609"/>
    <hyperlink r:id="rId2880" ref="E1609"/>
    <hyperlink r:id="rId2881" ref="D1610"/>
    <hyperlink r:id="rId2882" ref="E1610"/>
    <hyperlink r:id="rId2883" ref="D1611"/>
    <hyperlink r:id="rId2884" ref="E1611"/>
    <hyperlink r:id="rId2885" ref="D1612"/>
    <hyperlink r:id="rId2886" ref="E1612"/>
    <hyperlink r:id="rId2887" ref="D1613"/>
    <hyperlink r:id="rId2888" ref="E1613"/>
    <hyperlink r:id="rId2889" ref="D1614"/>
    <hyperlink r:id="rId2890" ref="E1614"/>
    <hyperlink r:id="rId2891" ref="D1615"/>
    <hyperlink r:id="rId2892" ref="E1615"/>
    <hyperlink r:id="rId2893" ref="D1616"/>
    <hyperlink r:id="rId2894" ref="E1616"/>
    <hyperlink r:id="rId2895" ref="D1617"/>
    <hyperlink r:id="rId2896" ref="E1617"/>
    <hyperlink r:id="rId2897" ref="D1618"/>
    <hyperlink r:id="rId2898" ref="E1618"/>
    <hyperlink r:id="rId2899" ref="D1619"/>
    <hyperlink r:id="rId2900" ref="E1619"/>
    <hyperlink r:id="rId2901" ref="D1620"/>
    <hyperlink r:id="rId2902" ref="E1620"/>
    <hyperlink r:id="rId2903" ref="D1621"/>
    <hyperlink r:id="rId2904" ref="E1621"/>
    <hyperlink r:id="rId2905" ref="D1622"/>
    <hyperlink r:id="rId2906" ref="E1622"/>
    <hyperlink r:id="rId2907" ref="D1623"/>
    <hyperlink r:id="rId2908" ref="E1623"/>
    <hyperlink r:id="rId2909" ref="D1624"/>
    <hyperlink r:id="rId2910" ref="E1624"/>
    <hyperlink r:id="rId2911" ref="D1625"/>
    <hyperlink r:id="rId2912" ref="E1625"/>
    <hyperlink r:id="rId2913" ref="D1626"/>
    <hyperlink r:id="rId2914" ref="E1626"/>
    <hyperlink r:id="rId2915" ref="D1627"/>
    <hyperlink r:id="rId2916" ref="E1627"/>
    <hyperlink r:id="rId2917" ref="D1628"/>
    <hyperlink r:id="rId2918" ref="E1628"/>
    <hyperlink r:id="rId2919" ref="D1629"/>
    <hyperlink r:id="rId2920" ref="E1629"/>
    <hyperlink r:id="rId2921" ref="D1630"/>
    <hyperlink r:id="rId2922" ref="E1630"/>
    <hyperlink r:id="rId2923" ref="D1631"/>
    <hyperlink r:id="rId2924" ref="E1631"/>
    <hyperlink r:id="rId2925" ref="D1632"/>
    <hyperlink r:id="rId2926" ref="E1632"/>
    <hyperlink r:id="rId2927" ref="D1633"/>
    <hyperlink r:id="rId2928" ref="E1633"/>
    <hyperlink r:id="rId2929" ref="D1634"/>
    <hyperlink r:id="rId2930" ref="E1635"/>
    <hyperlink r:id="rId2931" ref="D1636"/>
    <hyperlink r:id="rId2932" ref="E1636"/>
    <hyperlink r:id="rId2933" ref="D1637"/>
    <hyperlink r:id="rId2934" ref="E1637"/>
    <hyperlink r:id="rId2935" ref="D1638"/>
    <hyperlink r:id="rId2936" ref="E1638"/>
    <hyperlink r:id="rId2937" ref="D1641"/>
    <hyperlink r:id="rId2938" ref="E1641"/>
    <hyperlink r:id="rId2939" ref="D1642"/>
    <hyperlink r:id="rId2940" ref="E1642"/>
    <hyperlink r:id="rId2941" ref="D1643"/>
    <hyperlink r:id="rId2942" ref="E1643"/>
    <hyperlink r:id="rId2943" ref="D1644"/>
    <hyperlink r:id="rId2944" ref="E1644"/>
    <hyperlink r:id="rId2945" ref="D1645"/>
    <hyperlink r:id="rId2946" ref="E1645"/>
    <hyperlink r:id="rId2947" ref="D1646"/>
    <hyperlink r:id="rId2948" ref="E1646"/>
    <hyperlink r:id="rId2949" ref="D1647"/>
    <hyperlink r:id="rId2950" ref="E1647"/>
    <hyperlink r:id="rId2951" ref="D1648"/>
    <hyperlink r:id="rId2952" ref="E1648"/>
    <hyperlink r:id="rId2953" ref="D1649"/>
    <hyperlink r:id="rId2954" ref="E1649"/>
    <hyperlink r:id="rId2955" ref="D1650"/>
    <hyperlink r:id="rId2956" ref="E1650"/>
    <hyperlink r:id="rId2957" ref="D1651"/>
    <hyperlink r:id="rId2958" ref="E1651"/>
    <hyperlink r:id="rId2959" ref="D1652"/>
    <hyperlink r:id="rId2960" ref="E1652"/>
    <hyperlink r:id="rId2961" ref="D1653"/>
    <hyperlink r:id="rId2962" ref="E1653"/>
    <hyperlink r:id="rId2963" ref="D1654"/>
    <hyperlink r:id="rId2964" ref="E1654"/>
    <hyperlink r:id="rId2965" ref="D1655"/>
    <hyperlink r:id="rId2966" ref="E1655"/>
    <hyperlink r:id="rId2967" ref="D1656"/>
    <hyperlink r:id="rId2968" ref="E1656"/>
    <hyperlink r:id="rId2969" ref="D1658"/>
    <hyperlink r:id="rId2970" ref="E1658"/>
    <hyperlink r:id="rId2971" ref="D1659"/>
    <hyperlink r:id="rId2972" ref="E1659"/>
    <hyperlink r:id="rId2973" ref="D1660"/>
    <hyperlink r:id="rId2974" ref="E1660"/>
    <hyperlink r:id="rId2975" ref="D1661"/>
    <hyperlink r:id="rId2976" ref="E1661"/>
    <hyperlink r:id="rId2977" ref="D1662"/>
    <hyperlink r:id="rId2978" ref="E1662"/>
    <hyperlink r:id="rId2979" ref="D1663"/>
    <hyperlink r:id="rId2980" ref="E1663"/>
    <hyperlink r:id="rId2981" ref="D1664"/>
    <hyperlink r:id="rId2982" ref="E1664"/>
    <hyperlink r:id="rId2983" ref="D1665"/>
    <hyperlink r:id="rId2984" ref="E1665"/>
    <hyperlink r:id="rId2985" ref="D1666"/>
    <hyperlink r:id="rId2986" ref="E1666"/>
    <hyperlink r:id="rId2987" ref="D1667"/>
    <hyperlink r:id="rId2988" ref="E1667"/>
    <hyperlink r:id="rId2989" ref="D1668"/>
    <hyperlink r:id="rId2990" ref="E1668"/>
    <hyperlink r:id="rId2991" ref="D1669"/>
    <hyperlink r:id="rId2992" ref="E1669"/>
    <hyperlink r:id="rId2993" ref="E1670"/>
    <hyperlink r:id="rId2994" ref="D1671"/>
    <hyperlink r:id="rId2995" ref="E1671"/>
    <hyperlink r:id="rId2996" ref="D1672"/>
    <hyperlink r:id="rId2997" ref="E1672"/>
    <hyperlink r:id="rId2998" ref="D1674"/>
    <hyperlink r:id="rId2999" ref="E1674"/>
    <hyperlink r:id="rId3000" ref="D1675"/>
    <hyperlink r:id="rId3001" ref="E1675"/>
    <hyperlink r:id="rId3002" ref="D1676"/>
    <hyperlink r:id="rId3003" ref="E1676"/>
    <hyperlink r:id="rId3004" ref="D1677"/>
    <hyperlink r:id="rId3005" ref="E1677"/>
    <hyperlink r:id="rId3006" ref="D1678"/>
    <hyperlink r:id="rId3007" ref="E1678"/>
    <hyperlink r:id="rId3008" ref="D1679"/>
    <hyperlink r:id="rId3009" ref="E1679"/>
    <hyperlink r:id="rId3010" ref="D1680"/>
    <hyperlink r:id="rId3011" ref="E1680"/>
    <hyperlink r:id="rId3012" ref="D1681"/>
    <hyperlink r:id="rId3013" ref="E1681"/>
    <hyperlink r:id="rId3014" ref="D1682"/>
    <hyperlink r:id="rId3015" ref="E1682"/>
    <hyperlink r:id="rId3016" ref="D1683"/>
    <hyperlink r:id="rId3017" ref="E1683"/>
    <hyperlink r:id="rId3018" ref="D1684"/>
    <hyperlink r:id="rId3019" ref="E1684"/>
    <hyperlink r:id="rId3020" ref="D1685"/>
    <hyperlink r:id="rId3021" ref="E1685"/>
    <hyperlink r:id="rId3022" ref="D1687"/>
    <hyperlink r:id="rId3023" ref="E1687"/>
    <hyperlink r:id="rId3024" ref="D1688"/>
    <hyperlink r:id="rId3025" ref="E1688"/>
    <hyperlink r:id="rId3026" ref="D1689"/>
    <hyperlink r:id="rId3027" ref="E1689"/>
    <hyperlink r:id="rId3028" ref="D1690"/>
    <hyperlink r:id="rId3029" ref="E1690"/>
    <hyperlink r:id="rId3030" ref="D1691"/>
    <hyperlink r:id="rId3031" ref="E1691"/>
    <hyperlink r:id="rId3032" ref="D1692"/>
    <hyperlink r:id="rId3033" ref="E1692"/>
    <hyperlink r:id="rId3034" ref="D1693"/>
    <hyperlink r:id="rId3035" ref="E1693"/>
    <hyperlink r:id="rId3036" ref="D1694"/>
    <hyperlink r:id="rId3037" ref="E1694"/>
    <hyperlink r:id="rId3038" ref="D1695"/>
    <hyperlink r:id="rId3039" ref="E1695"/>
    <hyperlink r:id="rId3040" ref="D1696"/>
    <hyperlink r:id="rId3041" ref="E1696"/>
    <hyperlink r:id="rId3042" ref="D1697"/>
    <hyperlink r:id="rId3043" ref="E1697"/>
    <hyperlink r:id="rId3044" ref="D1698"/>
    <hyperlink r:id="rId3045" ref="E1698"/>
    <hyperlink r:id="rId3046" ref="D1699"/>
    <hyperlink r:id="rId3047" ref="E1699"/>
    <hyperlink r:id="rId3048" ref="D1700"/>
    <hyperlink r:id="rId3049" ref="E1700"/>
    <hyperlink r:id="rId3050" ref="D1701"/>
    <hyperlink r:id="rId3051" ref="E1701"/>
    <hyperlink r:id="rId3052" ref="D1702"/>
    <hyperlink r:id="rId3053" ref="E1702"/>
    <hyperlink r:id="rId3054" ref="E1703"/>
    <hyperlink r:id="rId3055" ref="D1704"/>
    <hyperlink r:id="rId3056" ref="E1704"/>
    <hyperlink r:id="rId3057" ref="E1705"/>
    <hyperlink r:id="rId3058" ref="D1706"/>
    <hyperlink r:id="rId3059" ref="E1706"/>
    <hyperlink r:id="rId3060" ref="E1708"/>
    <hyperlink r:id="rId3061" ref="D1709"/>
    <hyperlink r:id="rId3062" ref="E1709"/>
    <hyperlink r:id="rId3063" ref="D1710"/>
    <hyperlink r:id="rId3064" ref="E1710"/>
    <hyperlink r:id="rId3065" ref="D1711"/>
    <hyperlink r:id="rId3066" ref="E1711"/>
    <hyperlink r:id="rId3067" ref="D1715"/>
    <hyperlink r:id="rId3068" ref="E1715"/>
    <hyperlink r:id="rId3069" ref="E1716"/>
    <hyperlink r:id="rId3070" ref="D1717"/>
    <hyperlink r:id="rId3071" ref="E1717"/>
    <hyperlink r:id="rId3072" ref="D1718"/>
    <hyperlink r:id="rId3073" ref="E1718"/>
    <hyperlink r:id="rId3074" ref="D1719"/>
    <hyperlink r:id="rId3075" ref="E1719"/>
    <hyperlink r:id="rId3076" ref="D1720"/>
    <hyperlink r:id="rId3077" ref="E1720"/>
    <hyperlink r:id="rId3078" ref="D1721"/>
    <hyperlink r:id="rId3079" ref="E1721"/>
    <hyperlink r:id="rId3080" ref="D1723"/>
    <hyperlink r:id="rId3081" ref="E1723"/>
    <hyperlink r:id="rId3082" ref="D1724"/>
    <hyperlink r:id="rId3083" ref="E1724"/>
    <hyperlink r:id="rId3084" ref="D1725"/>
    <hyperlink r:id="rId3085" ref="E1725"/>
    <hyperlink r:id="rId3086" ref="D1726"/>
    <hyperlink r:id="rId3087" ref="E1726"/>
    <hyperlink r:id="rId3088" ref="D1727"/>
    <hyperlink r:id="rId3089" ref="E1727"/>
    <hyperlink r:id="rId3090" ref="D1728"/>
    <hyperlink r:id="rId3091" ref="E1728"/>
    <hyperlink r:id="rId3092" ref="D1729"/>
    <hyperlink r:id="rId3093" ref="E1729"/>
    <hyperlink r:id="rId3094" ref="D1730"/>
    <hyperlink r:id="rId3095" ref="E1730"/>
    <hyperlink r:id="rId3096" ref="D1731"/>
    <hyperlink r:id="rId3097" ref="E1731"/>
    <hyperlink r:id="rId3098" ref="D1732"/>
    <hyperlink r:id="rId3099" ref="E1732"/>
    <hyperlink r:id="rId3100" ref="D1733"/>
    <hyperlink r:id="rId3101" ref="E1733"/>
    <hyperlink r:id="rId3102" ref="D1734"/>
    <hyperlink r:id="rId3103" ref="E1734"/>
    <hyperlink r:id="rId3104" ref="D1735"/>
    <hyperlink r:id="rId3105" ref="E1735"/>
    <hyperlink r:id="rId3106" ref="D1736"/>
    <hyperlink r:id="rId3107" ref="E1736"/>
    <hyperlink r:id="rId3108" ref="D1737"/>
    <hyperlink r:id="rId3109" ref="E1737"/>
    <hyperlink r:id="rId3110" ref="D1738"/>
    <hyperlink r:id="rId3111" ref="E1738"/>
    <hyperlink r:id="rId3112" ref="D1740"/>
    <hyperlink r:id="rId3113" ref="E1740"/>
    <hyperlink r:id="rId3114" ref="D1741"/>
    <hyperlink r:id="rId3115" ref="E1741"/>
    <hyperlink r:id="rId3116" ref="D1742"/>
    <hyperlink r:id="rId3117" ref="E1742"/>
    <hyperlink r:id="rId3118" ref="D1743"/>
    <hyperlink r:id="rId3119" ref="E1743"/>
    <hyperlink r:id="rId3120" ref="D1744"/>
    <hyperlink r:id="rId3121" ref="E1744"/>
    <hyperlink r:id="rId3122" ref="D1745"/>
    <hyperlink r:id="rId3123" ref="E1745"/>
    <hyperlink r:id="rId3124" ref="D1746"/>
    <hyperlink r:id="rId3125" ref="E1746"/>
    <hyperlink r:id="rId3126" ref="D1747"/>
    <hyperlink r:id="rId3127" ref="E1747"/>
    <hyperlink r:id="rId3128" ref="E1748"/>
    <hyperlink r:id="rId3129" ref="D1749"/>
    <hyperlink r:id="rId3130" ref="E1749"/>
    <hyperlink r:id="rId3131" ref="E1750"/>
    <hyperlink r:id="rId3132" ref="D1751"/>
    <hyperlink r:id="rId3133" ref="E1751"/>
    <hyperlink r:id="rId3134" ref="D1752"/>
    <hyperlink r:id="rId3135" ref="E1752"/>
    <hyperlink r:id="rId3136" ref="D1753"/>
    <hyperlink r:id="rId3137" ref="E1753"/>
    <hyperlink r:id="rId3138" ref="D1754"/>
    <hyperlink r:id="rId3139" ref="E1754"/>
    <hyperlink r:id="rId3140" ref="D1755"/>
    <hyperlink r:id="rId3141" ref="E1755"/>
    <hyperlink r:id="rId3142" ref="D1756"/>
    <hyperlink r:id="rId3143" ref="E1756"/>
    <hyperlink r:id="rId3144" ref="D1757"/>
    <hyperlink r:id="rId3145" ref="E1757"/>
    <hyperlink r:id="rId3146" ref="D1758"/>
    <hyperlink r:id="rId3147" ref="E1758"/>
    <hyperlink r:id="rId3148" ref="D1759"/>
    <hyperlink r:id="rId3149" ref="E1759"/>
    <hyperlink r:id="rId3150" ref="D1760"/>
    <hyperlink r:id="rId3151" ref="E1760"/>
    <hyperlink r:id="rId3152" ref="D1761"/>
    <hyperlink r:id="rId3153" ref="E1761"/>
    <hyperlink r:id="rId3154" ref="D1762"/>
    <hyperlink r:id="rId3155" ref="E1762"/>
    <hyperlink r:id="rId3156" ref="E1763"/>
    <hyperlink r:id="rId3157" ref="D1764"/>
    <hyperlink r:id="rId3158" ref="E1764"/>
    <hyperlink r:id="rId3159" ref="D1765"/>
    <hyperlink r:id="rId3160" ref="E1765"/>
    <hyperlink r:id="rId3161" ref="D1766"/>
    <hyperlink r:id="rId3162" ref="E1766"/>
    <hyperlink r:id="rId3163" ref="D1767"/>
    <hyperlink r:id="rId3164" ref="E1767"/>
    <hyperlink r:id="rId3165" ref="D1768"/>
    <hyperlink r:id="rId3166" ref="E1768"/>
    <hyperlink r:id="rId3167" ref="D1769"/>
    <hyperlink r:id="rId3168" ref="E1769"/>
    <hyperlink r:id="rId3169" ref="D1770"/>
    <hyperlink r:id="rId3170" ref="E1770"/>
    <hyperlink r:id="rId3171" ref="D1771"/>
    <hyperlink r:id="rId3172" ref="E1771"/>
    <hyperlink r:id="rId3173" ref="D1772"/>
    <hyperlink r:id="rId3174" ref="E1772"/>
    <hyperlink r:id="rId3175" ref="D1773"/>
    <hyperlink r:id="rId3176" ref="E1773"/>
    <hyperlink r:id="rId3177" ref="D1774"/>
    <hyperlink r:id="rId3178" ref="E1774"/>
    <hyperlink r:id="rId3179" ref="D1775"/>
    <hyperlink r:id="rId3180" ref="E1775"/>
    <hyperlink r:id="rId3181" ref="D1776"/>
    <hyperlink r:id="rId3182" ref="E1776"/>
    <hyperlink r:id="rId3183" ref="D1777"/>
    <hyperlink r:id="rId3184" ref="E1777"/>
    <hyperlink r:id="rId3185" ref="D1778"/>
    <hyperlink r:id="rId3186" ref="E1778"/>
    <hyperlink r:id="rId3187" ref="E1780"/>
    <hyperlink r:id="rId3188" ref="E1781"/>
    <hyperlink r:id="rId3189" ref="D1782"/>
    <hyperlink r:id="rId3190" ref="E1782"/>
    <hyperlink r:id="rId3191" ref="D1783"/>
    <hyperlink r:id="rId3192" ref="E1783"/>
    <hyperlink r:id="rId3193" ref="D1784"/>
    <hyperlink r:id="rId3194" ref="E1784"/>
    <hyperlink r:id="rId3195" ref="D1785"/>
    <hyperlink r:id="rId3196" ref="E1785"/>
    <hyperlink r:id="rId3197" ref="D1786"/>
    <hyperlink r:id="rId3198" ref="E1786"/>
    <hyperlink r:id="rId3199" ref="D1787"/>
    <hyperlink r:id="rId3200" ref="E1787"/>
    <hyperlink r:id="rId3201" ref="D1788"/>
    <hyperlink r:id="rId3202" ref="E1788"/>
    <hyperlink r:id="rId3203" ref="D1789"/>
    <hyperlink r:id="rId3204" ref="E1789"/>
    <hyperlink r:id="rId3205" ref="D1790"/>
    <hyperlink r:id="rId3206" ref="E1790"/>
    <hyperlink r:id="rId3207" ref="D1791"/>
    <hyperlink r:id="rId3208" ref="E1791"/>
    <hyperlink r:id="rId3209" ref="E1792"/>
    <hyperlink r:id="rId3210" ref="D1793"/>
    <hyperlink r:id="rId3211" ref="E1793"/>
    <hyperlink r:id="rId3212" ref="D1794"/>
    <hyperlink r:id="rId3213" ref="E1794"/>
    <hyperlink r:id="rId3214" ref="D1795"/>
    <hyperlink r:id="rId3215" ref="E1795"/>
    <hyperlink r:id="rId3216" ref="D1796"/>
    <hyperlink r:id="rId3217" ref="E1796"/>
    <hyperlink r:id="rId3218" ref="D1797"/>
    <hyperlink r:id="rId3219" ref="E1797"/>
    <hyperlink r:id="rId3220" ref="D1798"/>
    <hyperlink r:id="rId3221" ref="E1798"/>
    <hyperlink r:id="rId3222" ref="D1799"/>
    <hyperlink r:id="rId3223" ref="E1799"/>
    <hyperlink r:id="rId3224" ref="D1800"/>
    <hyperlink r:id="rId3225" ref="E1800"/>
    <hyperlink r:id="rId3226" ref="D1801"/>
    <hyperlink r:id="rId3227" ref="E1801"/>
    <hyperlink r:id="rId3228" ref="D1802"/>
    <hyperlink r:id="rId3229" ref="E1802"/>
    <hyperlink r:id="rId3230" ref="E1803"/>
    <hyperlink r:id="rId3231" ref="D1804"/>
    <hyperlink r:id="rId3232" ref="E1804"/>
    <hyperlink r:id="rId3233" ref="D1805"/>
    <hyperlink r:id="rId3234" ref="E1805"/>
    <hyperlink r:id="rId3235" ref="D1806"/>
    <hyperlink r:id="rId3236" ref="E1806"/>
    <hyperlink r:id="rId3237" ref="D1807"/>
    <hyperlink r:id="rId3238" ref="E1807"/>
    <hyperlink r:id="rId3239" ref="D1808"/>
    <hyperlink r:id="rId3240" ref="E1808"/>
    <hyperlink r:id="rId3241" ref="D1809"/>
    <hyperlink r:id="rId3242" ref="E1809"/>
    <hyperlink r:id="rId3243" ref="D1810"/>
    <hyperlink r:id="rId3244" ref="E1810"/>
    <hyperlink r:id="rId3245" ref="D1811"/>
    <hyperlink r:id="rId3246" ref="E1811"/>
    <hyperlink r:id="rId3247" ref="D1812"/>
    <hyperlink r:id="rId3248" ref="E1812"/>
    <hyperlink r:id="rId3249" ref="D1813"/>
    <hyperlink r:id="rId3250" ref="E1813"/>
    <hyperlink r:id="rId3251" ref="D1814"/>
    <hyperlink r:id="rId3252" ref="D1815"/>
    <hyperlink r:id="rId3253" ref="E1815"/>
    <hyperlink r:id="rId3254" ref="D1816"/>
    <hyperlink r:id="rId3255" ref="E1816"/>
    <hyperlink r:id="rId3256" ref="D1817"/>
    <hyperlink r:id="rId3257" ref="E1817"/>
    <hyperlink r:id="rId3258" ref="D1818"/>
    <hyperlink r:id="rId3259" ref="E1818"/>
    <hyperlink r:id="rId3260" ref="D1819"/>
    <hyperlink r:id="rId3261" ref="E1819"/>
    <hyperlink r:id="rId3262" ref="D1820"/>
    <hyperlink r:id="rId3263" ref="E1820"/>
    <hyperlink r:id="rId3264" ref="D1821"/>
    <hyperlink r:id="rId3265" ref="E1821"/>
    <hyperlink r:id="rId3266" ref="D1822"/>
    <hyperlink r:id="rId3267" ref="E1822"/>
    <hyperlink r:id="rId3268" ref="D1823"/>
    <hyperlink r:id="rId3269" ref="E1823"/>
    <hyperlink r:id="rId3270" ref="D1824"/>
    <hyperlink r:id="rId3271" ref="E1824"/>
    <hyperlink r:id="rId3272" ref="D1825"/>
    <hyperlink r:id="rId3273" ref="E1825"/>
    <hyperlink r:id="rId3274" ref="D1826"/>
    <hyperlink r:id="rId3275" ref="E1826"/>
    <hyperlink r:id="rId3276" ref="D1827"/>
    <hyperlink r:id="rId3277" ref="E1827"/>
    <hyperlink r:id="rId3278" ref="D1828"/>
    <hyperlink r:id="rId3279" ref="E1828"/>
    <hyperlink r:id="rId3280" ref="D1829"/>
    <hyperlink r:id="rId3281" ref="E1829"/>
    <hyperlink r:id="rId3282" ref="D1830"/>
    <hyperlink r:id="rId3283" ref="E1830"/>
    <hyperlink r:id="rId3284" ref="D1831"/>
    <hyperlink r:id="rId3285" ref="E1831"/>
    <hyperlink r:id="rId3286" ref="D1832"/>
    <hyperlink r:id="rId3287" ref="E1832"/>
    <hyperlink r:id="rId3288" ref="D1833"/>
    <hyperlink r:id="rId3289" ref="E1833"/>
    <hyperlink r:id="rId3290" ref="D1834"/>
    <hyperlink r:id="rId3291" ref="E1834"/>
    <hyperlink r:id="rId3292" ref="D1835"/>
    <hyperlink r:id="rId3293" ref="E1835"/>
    <hyperlink r:id="rId3294" ref="D1836"/>
    <hyperlink r:id="rId3295" ref="E1836"/>
    <hyperlink r:id="rId3296" ref="D1837"/>
    <hyperlink r:id="rId3297" ref="E1837"/>
    <hyperlink r:id="rId3298" ref="D1838"/>
    <hyperlink r:id="rId3299" ref="E1838"/>
    <hyperlink r:id="rId3300" ref="D1839"/>
    <hyperlink r:id="rId3301" ref="E1839"/>
    <hyperlink r:id="rId3302" ref="D1840"/>
    <hyperlink r:id="rId3303" ref="E1840"/>
    <hyperlink r:id="rId3304" ref="D1841"/>
    <hyperlink r:id="rId3305" ref="E1841"/>
    <hyperlink r:id="rId3306" ref="D1842"/>
    <hyperlink r:id="rId3307" ref="E1842"/>
    <hyperlink r:id="rId3308" ref="D1843"/>
    <hyperlink r:id="rId3309" ref="E1843"/>
    <hyperlink r:id="rId3310" ref="D1844"/>
    <hyperlink r:id="rId3311" ref="E1844"/>
    <hyperlink r:id="rId3312" ref="D1845"/>
    <hyperlink r:id="rId3313" ref="E1845"/>
    <hyperlink r:id="rId3314" ref="D1846"/>
    <hyperlink r:id="rId3315" ref="D1847"/>
    <hyperlink r:id="rId3316" ref="E1847"/>
    <hyperlink r:id="rId3317" ref="D1848"/>
    <hyperlink r:id="rId3318" ref="E1848"/>
    <hyperlink r:id="rId3319" ref="D1849"/>
    <hyperlink r:id="rId3320" ref="E1849"/>
    <hyperlink r:id="rId3321" ref="D1850"/>
    <hyperlink r:id="rId3322" ref="E1850"/>
    <hyperlink r:id="rId3323" ref="D1851"/>
    <hyperlink r:id="rId3324" ref="E1851"/>
    <hyperlink r:id="rId3325" ref="D1852"/>
    <hyperlink r:id="rId3326" ref="E1852"/>
    <hyperlink r:id="rId3327" ref="D1853"/>
    <hyperlink r:id="rId3328" ref="E1853"/>
    <hyperlink r:id="rId3329" ref="D1854"/>
    <hyperlink r:id="rId3330" ref="E1854"/>
    <hyperlink r:id="rId3331" ref="D1855"/>
    <hyperlink r:id="rId3332" ref="E1855"/>
    <hyperlink r:id="rId3333" ref="D1856"/>
    <hyperlink r:id="rId3334" ref="E1856"/>
    <hyperlink r:id="rId3335" ref="D1857"/>
    <hyperlink r:id="rId3336" ref="E1857"/>
    <hyperlink r:id="rId3337" ref="D1858"/>
    <hyperlink r:id="rId3338" ref="E1858"/>
    <hyperlink r:id="rId3339" ref="D1859"/>
    <hyperlink r:id="rId3340" ref="E1859"/>
    <hyperlink r:id="rId3341" ref="D1860"/>
    <hyperlink r:id="rId3342" ref="E1860"/>
    <hyperlink r:id="rId3343" ref="D1861"/>
    <hyperlink r:id="rId3344" ref="E1861"/>
    <hyperlink r:id="rId3345" ref="D1862"/>
    <hyperlink r:id="rId3346" ref="E1862"/>
    <hyperlink r:id="rId3347" ref="D1863"/>
    <hyperlink r:id="rId3348" ref="E1863"/>
    <hyperlink r:id="rId3349" ref="D1864"/>
    <hyperlink r:id="rId3350" ref="E1864"/>
    <hyperlink r:id="rId3351" ref="D1865"/>
    <hyperlink r:id="rId3352" ref="E1865"/>
    <hyperlink r:id="rId3353" ref="D1866"/>
    <hyperlink r:id="rId3354" ref="E1866"/>
    <hyperlink r:id="rId3355" ref="D1867"/>
    <hyperlink r:id="rId3356" ref="E1867"/>
    <hyperlink r:id="rId3357" ref="D1868"/>
    <hyperlink r:id="rId3358" ref="E1868"/>
    <hyperlink r:id="rId3359" ref="D1869"/>
    <hyperlink r:id="rId3360" ref="E1869"/>
    <hyperlink r:id="rId3361" ref="D1870"/>
    <hyperlink r:id="rId3362" ref="D1871"/>
    <hyperlink r:id="rId3363" ref="E1871"/>
    <hyperlink r:id="rId3364" ref="D1872"/>
    <hyperlink r:id="rId3365" ref="E1872"/>
    <hyperlink r:id="rId3366" ref="D1873"/>
    <hyperlink r:id="rId3367" ref="E1873"/>
    <hyperlink r:id="rId3368" ref="D1874"/>
    <hyperlink r:id="rId3369" ref="E1874"/>
    <hyperlink r:id="rId3370" ref="D1875"/>
    <hyperlink r:id="rId3371" ref="E1875"/>
    <hyperlink r:id="rId3372" ref="D1876"/>
    <hyperlink r:id="rId3373" ref="D1877"/>
    <hyperlink r:id="rId3374" ref="E1877"/>
    <hyperlink r:id="rId3375" ref="D1878"/>
    <hyperlink r:id="rId3376" ref="E1878"/>
    <hyperlink r:id="rId3377" ref="D1879"/>
    <hyperlink r:id="rId3378" ref="E1879"/>
    <hyperlink r:id="rId3379" ref="D1880"/>
    <hyperlink r:id="rId3380" ref="E1880"/>
    <hyperlink r:id="rId3381" ref="D1881"/>
    <hyperlink r:id="rId3382" ref="E1881"/>
    <hyperlink r:id="rId3383" ref="D1882"/>
    <hyperlink r:id="rId3384" ref="E1882"/>
    <hyperlink r:id="rId3385" ref="D1883"/>
    <hyperlink r:id="rId3386" ref="E1883"/>
    <hyperlink r:id="rId3387" ref="D1884"/>
    <hyperlink r:id="rId3388" ref="E1884"/>
    <hyperlink r:id="rId3389" ref="D1885"/>
    <hyperlink r:id="rId3390" ref="E1885"/>
    <hyperlink r:id="rId3391" ref="D1886"/>
    <hyperlink r:id="rId3392" ref="E1886"/>
    <hyperlink r:id="rId3393" ref="D1887"/>
    <hyperlink r:id="rId3394" ref="E1887"/>
    <hyperlink r:id="rId3395" ref="D1888"/>
    <hyperlink r:id="rId3396" ref="E1888"/>
    <hyperlink r:id="rId3397" ref="D1889"/>
    <hyperlink r:id="rId3398" ref="E1889"/>
    <hyperlink r:id="rId3399" ref="D1890"/>
    <hyperlink r:id="rId3400" ref="E1890"/>
    <hyperlink r:id="rId3401" ref="D1891"/>
    <hyperlink r:id="rId3402" ref="E1891"/>
    <hyperlink r:id="rId3403" ref="D1892"/>
    <hyperlink r:id="rId3404" ref="E1892"/>
    <hyperlink r:id="rId3405" ref="D1893"/>
    <hyperlink r:id="rId3406" ref="E1893"/>
    <hyperlink r:id="rId3407" ref="E1895"/>
    <hyperlink r:id="rId3408" ref="D1899"/>
    <hyperlink r:id="rId3409" ref="E1899"/>
    <hyperlink r:id="rId3410" ref="D1900"/>
    <hyperlink r:id="rId3411" ref="E1900"/>
    <hyperlink r:id="rId3412" ref="D1902"/>
    <hyperlink r:id="rId3413" ref="E1902"/>
    <hyperlink r:id="rId3414" ref="E1903"/>
    <hyperlink r:id="rId3415" ref="E1906"/>
    <hyperlink r:id="rId3416" ref="D1907"/>
    <hyperlink r:id="rId3417" ref="D1908"/>
    <hyperlink r:id="rId3418" ref="E1908"/>
    <hyperlink r:id="rId3419" ref="E1910"/>
    <hyperlink r:id="rId3420" ref="D1911"/>
    <hyperlink r:id="rId3421" ref="E1911"/>
    <hyperlink r:id="rId3422" ref="D1912"/>
    <hyperlink r:id="rId3423" ref="E1912"/>
    <hyperlink r:id="rId3424" ref="D1913"/>
    <hyperlink r:id="rId3425" ref="E1913"/>
    <hyperlink r:id="rId3426" ref="E1914"/>
    <hyperlink r:id="rId3427" ref="E1915"/>
    <hyperlink r:id="rId3428" ref="D1916"/>
    <hyperlink r:id="rId3429" ref="E1916"/>
    <hyperlink r:id="rId3430" ref="D1917"/>
    <hyperlink r:id="rId3431" ref="E1917"/>
    <hyperlink r:id="rId3432" ref="D1918"/>
    <hyperlink r:id="rId3433" ref="E1918"/>
    <hyperlink r:id="rId3434" ref="E1919"/>
    <hyperlink r:id="rId3435" ref="D1920"/>
    <hyperlink r:id="rId3436" ref="E1920"/>
    <hyperlink r:id="rId3437" ref="D1921"/>
    <hyperlink r:id="rId3438" ref="E1921"/>
    <hyperlink r:id="rId3439" ref="D1922"/>
    <hyperlink r:id="rId3440" ref="E1922"/>
    <hyperlink r:id="rId3441" ref="E1923"/>
    <hyperlink r:id="rId3442" ref="D1924"/>
    <hyperlink r:id="rId3443" ref="E1924"/>
    <hyperlink r:id="rId3444" ref="D1925"/>
    <hyperlink r:id="rId3445" ref="E1925"/>
    <hyperlink r:id="rId3446" ref="D1926"/>
    <hyperlink r:id="rId3447" ref="E1926"/>
    <hyperlink r:id="rId3448" ref="D1927"/>
    <hyperlink r:id="rId3449" ref="E1927"/>
    <hyperlink r:id="rId3450" ref="D1928"/>
    <hyperlink r:id="rId3451" ref="E1928"/>
    <hyperlink r:id="rId3452" ref="D1929"/>
    <hyperlink r:id="rId3453" ref="E1929"/>
    <hyperlink r:id="rId3454" ref="D1930"/>
    <hyperlink r:id="rId3455" ref="E1930"/>
    <hyperlink r:id="rId3456" ref="D1931"/>
    <hyperlink r:id="rId3457" ref="E1931"/>
    <hyperlink r:id="rId3458" ref="D1933"/>
    <hyperlink r:id="rId3459" ref="E1933"/>
    <hyperlink r:id="rId3460" ref="D1934"/>
    <hyperlink r:id="rId3461" ref="E1934"/>
    <hyperlink r:id="rId3462" ref="D1935"/>
    <hyperlink r:id="rId3463" ref="E1935"/>
    <hyperlink r:id="rId3464" ref="E1936"/>
    <hyperlink r:id="rId3465" ref="D1937"/>
    <hyperlink r:id="rId3466" ref="D1938"/>
    <hyperlink r:id="rId3467" ref="E1938"/>
    <hyperlink r:id="rId3468" ref="D1939"/>
    <hyperlink r:id="rId3469" ref="E1939"/>
    <hyperlink r:id="rId3470" ref="D1940"/>
    <hyperlink r:id="rId3471" ref="E1940"/>
    <hyperlink r:id="rId3472" ref="D1941"/>
    <hyperlink r:id="rId3473" ref="E1941"/>
    <hyperlink r:id="rId3474" ref="D1942"/>
    <hyperlink r:id="rId3475" ref="E1942"/>
    <hyperlink r:id="rId3476" ref="D1943"/>
    <hyperlink r:id="rId3477" ref="E1943"/>
    <hyperlink r:id="rId3478" ref="D1944"/>
    <hyperlink r:id="rId3479" ref="D1945"/>
    <hyperlink r:id="rId3480" ref="E1945"/>
    <hyperlink r:id="rId3481" ref="D1946"/>
    <hyperlink r:id="rId3482" ref="E1946"/>
    <hyperlink r:id="rId3483" ref="D1947"/>
    <hyperlink r:id="rId3484" ref="E1947"/>
    <hyperlink r:id="rId3485" ref="D1948"/>
    <hyperlink r:id="rId3486" ref="E1948"/>
    <hyperlink r:id="rId3487" ref="D1949"/>
    <hyperlink r:id="rId3488" ref="E1949"/>
    <hyperlink r:id="rId3489" ref="D1950"/>
    <hyperlink r:id="rId3490" ref="E1950"/>
    <hyperlink r:id="rId3491" ref="D1951"/>
    <hyperlink r:id="rId3492" ref="E1951"/>
    <hyperlink r:id="rId3493" ref="D1952"/>
    <hyperlink r:id="rId3494" ref="E1952"/>
    <hyperlink r:id="rId3495" ref="D1953"/>
    <hyperlink r:id="rId3496" ref="E1953"/>
    <hyperlink r:id="rId3497" ref="D1954"/>
    <hyperlink r:id="rId3498" ref="E1954"/>
    <hyperlink r:id="rId3499" ref="D1955"/>
    <hyperlink r:id="rId3500" ref="E1955"/>
    <hyperlink r:id="rId3501" ref="D1956"/>
    <hyperlink r:id="rId3502" ref="E1956"/>
    <hyperlink r:id="rId3503" ref="D1957"/>
    <hyperlink r:id="rId3504" ref="E1957"/>
    <hyperlink r:id="rId3505" ref="D1958"/>
    <hyperlink r:id="rId3506" ref="E1958"/>
    <hyperlink r:id="rId3507" ref="E1959"/>
    <hyperlink r:id="rId3508" ref="D1960"/>
    <hyperlink r:id="rId3509" ref="E1960"/>
    <hyperlink r:id="rId3510" ref="D1961"/>
    <hyperlink r:id="rId3511" ref="E1961"/>
    <hyperlink r:id="rId3512" ref="D1962"/>
    <hyperlink r:id="rId3513" ref="E1962"/>
    <hyperlink r:id="rId3514" ref="D1963"/>
    <hyperlink r:id="rId3515" ref="E1963"/>
    <hyperlink r:id="rId3516" ref="D1964"/>
    <hyperlink r:id="rId3517" ref="E1964"/>
  </hyperlinks>
  <drawing r:id="rId35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9.63"/>
    <col customWidth="1" min="3" max="3" width="15.13"/>
    <col customWidth="1" min="4" max="4" width="19.75"/>
    <col customWidth="1" min="5" max="5" width="19.25"/>
    <col customWidth="1" min="6" max="6" width="22.13"/>
    <col customWidth="1" min="7" max="7" width="27.13"/>
    <col customWidth="1" min="8" max="8" width="21.5"/>
    <col customWidth="1" min="9" max="9" width="30.75"/>
    <col customWidth="1" min="11" max="11" width="37.25"/>
  </cols>
  <sheetData>
    <row r="1">
      <c r="A1" s="31" t="s">
        <v>8515</v>
      </c>
      <c r="E1" s="31"/>
      <c r="F1" s="32" t="s">
        <v>8516</v>
      </c>
      <c r="H1" s="32" t="s">
        <v>8517</v>
      </c>
    </row>
    <row r="2">
      <c r="A2" s="33" t="s">
        <v>8518</v>
      </c>
      <c r="B2" s="34" t="s">
        <v>8519</v>
      </c>
      <c r="C2" s="34" t="s">
        <v>8520</v>
      </c>
      <c r="F2" s="34" t="s">
        <v>8521</v>
      </c>
      <c r="G2" s="34" t="s">
        <v>8518</v>
      </c>
      <c r="H2" s="34" t="s">
        <v>8521</v>
      </c>
      <c r="I2" s="34" t="s">
        <v>8518</v>
      </c>
    </row>
    <row r="3">
      <c r="A3" s="35">
        <f>COUNTIF(raw_data!A:A,"*")-1</f>
        <v>1009</v>
      </c>
      <c r="B3" s="11">
        <f>COUNTIF(church_list!G2:G1965,"&gt;0")</f>
        <v>1528</v>
      </c>
      <c r="C3" s="11">
        <v>1964.0</v>
      </c>
      <c r="F3" s="36" t="str">
        <f>IFERROR(__xludf.DUMMYFUNCTION("INDEX(QUERY(TRIM(FLATTEN(IFERROR(SPLIT(bucketed_data!E2:E1081, "","")))), ""select Col1,count(Col1) where Col1 is not null group by Col1 order by count(Col1) desc label count(Col1)''""))"),"Deaconess")</f>
        <v>Deaconess</v>
      </c>
      <c r="G3" s="37">
        <f>IFERROR(__xludf.DUMMYFUNCTION("""COMPUTED_VALUE"""),372.0)</f>
        <v>372</v>
      </c>
      <c r="H3" s="36" t="str">
        <f>IFERROR(__xludf.DUMMYFUNCTION("INDEX(QUERY(TRIM(FLATTEN(IFERROR(SPLIT(raw_data!E2:E1276, "","")))), ""select Col1,count(Col1) where Col1 is not null group by Col1 order by count(Col1) desc label count(Col1)''""))"),"Deaconess")</f>
        <v>Deaconess</v>
      </c>
      <c r="I3" s="37">
        <f>IFERROR(__xludf.DUMMYFUNCTION("""COMPUTED_VALUE"""),284.0)</f>
        <v>284</v>
      </c>
    </row>
    <row r="4">
      <c r="F4" s="36" t="str">
        <f>IFERROR(__xludf.DUMMYFUNCTION("""COMPUTED_VALUE"""),"Women's Councilmember")</f>
        <v>Women's Councilmember</v>
      </c>
      <c r="G4" s="37">
        <f>IFERROR(__xludf.DUMMYFUNCTION("""COMPUTED_VALUE"""),98.0)</f>
        <v>98</v>
      </c>
      <c r="H4" s="36" t="str">
        <f>IFERROR(__xludf.DUMMYFUNCTION("""COMPUTED_VALUE"""),"Women Shepherd")</f>
        <v>Women Shepherd</v>
      </c>
      <c r="I4" s="37">
        <f>IFERROR(__xludf.DUMMYFUNCTION("""COMPUTED_VALUE"""),41.0)</f>
        <v>41</v>
      </c>
    </row>
    <row r="5">
      <c r="A5" s="31" t="s">
        <v>8522</v>
      </c>
      <c r="E5" s="31"/>
      <c r="F5" s="36" t="str">
        <f>IFERROR(__xludf.DUMMYFUNCTION("""COMPUTED_VALUE"""),"Women's Leadership Team/Council")</f>
        <v>Women's Leadership Team/Council</v>
      </c>
      <c r="G5" s="37">
        <f>IFERROR(__xludf.DUMMYFUNCTION("""COMPUTED_VALUE"""),64.0)</f>
        <v>64</v>
      </c>
      <c r="H5" s="36" t="str">
        <f>IFERROR(__xludf.DUMMYFUNCTION("""COMPUTED_VALUE"""),"Women's Council")</f>
        <v>Women's Council</v>
      </c>
      <c r="I5" s="37">
        <f>IFERROR(__xludf.DUMMYFUNCTION("""COMPUTED_VALUE"""),38.0)</f>
        <v>38</v>
      </c>
      <c r="M5" s="38"/>
    </row>
    <row r="6">
      <c r="A6" s="4" t="s">
        <v>8523</v>
      </c>
      <c r="B6" s="4" t="s">
        <v>8524</v>
      </c>
      <c r="C6" s="4" t="s">
        <v>8525</v>
      </c>
      <c r="F6" s="36" t="str">
        <f>IFERROR(__xludf.DUMMYFUNCTION("""COMPUTED_VALUE"""),"Women Shepherd")</f>
        <v>Women Shepherd</v>
      </c>
      <c r="G6" s="37">
        <f>IFERROR(__xludf.DUMMYFUNCTION("""COMPUTED_VALUE"""),42.0)</f>
        <v>42</v>
      </c>
      <c r="H6" s="36" t="str">
        <f>IFERROR(__xludf.DUMMYFUNCTION("""COMPUTED_VALUE"""),"Diaconate")</f>
        <v>Diaconate</v>
      </c>
      <c r="I6" s="37">
        <f>IFERROR(__xludf.DUMMYFUNCTION("""COMPUTED_VALUE"""),37.0)</f>
        <v>37</v>
      </c>
    </row>
    <row r="7">
      <c r="A7" s="37">
        <f>COUNTIF(church_list!M2:M1965,"Functional")</f>
        <v>1528</v>
      </c>
      <c r="B7" s="37">
        <f>COUNTIF(church_list!M2:M1965,"No Website")</f>
        <v>145</v>
      </c>
      <c r="C7" s="37">
        <f>COUNTIF(church_list!M2:M1965,"Broken")</f>
        <v>67</v>
      </c>
      <c r="F7" s="36" t="str">
        <f>IFERROR(__xludf.DUMMYFUNCTION("""COMPUTED_VALUE"""),"Elder Advisor")</f>
        <v>Elder Advisor</v>
      </c>
      <c r="G7" s="37">
        <f>IFERROR(__xludf.DUMMYFUNCTION("""COMPUTED_VALUE"""),41.0)</f>
        <v>41</v>
      </c>
      <c r="H7" s="36" t="str">
        <f>IFERROR(__xludf.DUMMYFUNCTION("""COMPUTED_VALUE"""),"Shepherdess")</f>
        <v>Shepherdess</v>
      </c>
      <c r="I7" s="37">
        <f>IFERROR(__xludf.DUMMYFUNCTION("""COMPUTED_VALUE"""),32.0)</f>
        <v>32</v>
      </c>
      <c r="M7" s="38"/>
    </row>
    <row r="8">
      <c r="A8" s="39">
        <f t="shared" ref="A8:C8" si="1">A7/$C$3</f>
        <v>0.7780040733</v>
      </c>
      <c r="B8" s="39">
        <f t="shared" si="1"/>
        <v>0.07382892057</v>
      </c>
      <c r="C8" s="39">
        <f t="shared" si="1"/>
        <v>0.03411405295</v>
      </c>
      <c r="F8" s="36" t="str">
        <f>IFERROR(__xludf.DUMMYFUNCTION("""COMPUTED_VALUE"""),"Shepherdess")</f>
        <v>Shepherdess</v>
      </c>
      <c r="G8" s="37">
        <f>IFERROR(__xludf.DUMMYFUNCTION("""COMPUTED_VALUE"""),34.0)</f>
        <v>34</v>
      </c>
      <c r="H8" s="36" t="str">
        <f>IFERROR(__xludf.DUMMYFUNCTION("""COMPUTED_VALUE"""),"Women's Leadership Team")</f>
        <v>Women's Leadership Team</v>
      </c>
      <c r="I8" s="37">
        <f>IFERROR(__xludf.DUMMYFUNCTION("""COMPUTED_VALUE"""),27.0)</f>
        <v>27</v>
      </c>
    </row>
    <row r="9">
      <c r="A9" s="4" t="s">
        <v>8526</v>
      </c>
      <c r="B9" s="4" t="s">
        <v>8527</v>
      </c>
      <c r="C9" s="4" t="s">
        <v>8528</v>
      </c>
      <c r="D9" s="4" t="s">
        <v>8529</v>
      </c>
      <c r="F9" s="36" t="str">
        <f>IFERROR(__xludf.DUMMYFUNCTION("""COMPUTED_VALUE"""),"Women's Shepherding Team")</f>
        <v>Women's Shepherding Team</v>
      </c>
      <c r="G9" s="37">
        <f>IFERROR(__xludf.DUMMYFUNCTION("""COMPUTED_VALUE"""),33.0)</f>
        <v>33</v>
      </c>
      <c r="H9" s="36" t="str">
        <f>IFERROR(__xludf.DUMMYFUNCTION("""COMPUTED_VALUE"""),"Women's Councilmember")</f>
        <v>Women's Councilmember</v>
      </c>
      <c r="I9" s="37">
        <f>IFERROR(__xludf.DUMMYFUNCTION("""COMPUTED_VALUE"""),23.0)</f>
        <v>23</v>
      </c>
      <c r="M9" s="38"/>
    </row>
    <row r="10">
      <c r="A10" s="11">
        <f>COUNTIFS(church_list!M2:M1965,"&lt;&gt;Functional*",church_list!M2:M1965,"&lt;&gt;Broken*",church_list!M2:M1965,"&lt;&gt;No Website*")</f>
        <v>224</v>
      </c>
      <c r="B10" s="37">
        <f>COUNTIFS(church_list!H:H,"N",church_list!I:I,"N")</f>
        <v>369</v>
      </c>
      <c r="C10" s="37">
        <f>COUNTIF(church_list!J:J,"N")</f>
        <v>560</v>
      </c>
      <c r="D10" s="37">
        <f>COUNTIFS(church_list!H:H,"N",church_list!I:I,"N", church_list!J:J,"N")</f>
        <v>239</v>
      </c>
      <c r="F10" s="36" t="str">
        <f>IFERROR(__xludf.DUMMYFUNCTION("""COMPUTED_VALUE"""),"Women's Care Team")</f>
        <v>Women's Care Team</v>
      </c>
      <c r="G10" s="37">
        <f>IFERROR(__xludf.DUMMYFUNCTION("""COMPUTED_VALUE"""),18.0)</f>
        <v>18</v>
      </c>
      <c r="H10" s="36" t="str">
        <f>IFERROR(__xludf.DUMMYFUNCTION("""COMPUTED_VALUE"""),"Women's Leadership Council")</f>
        <v>Women's Leadership Council</v>
      </c>
      <c r="I10" s="37">
        <f>IFERROR(__xludf.DUMMYFUNCTION("""COMPUTED_VALUE"""),23.0)</f>
        <v>23</v>
      </c>
    </row>
    <row r="11">
      <c r="A11" s="39">
        <f>A10/$C$3</f>
        <v>0.1140529532</v>
      </c>
      <c r="B11" s="39">
        <f t="shared" ref="B11:D11" si="2">B10/$B$3</f>
        <v>0.2414921466</v>
      </c>
      <c r="C11" s="39">
        <f t="shared" si="2"/>
        <v>0.3664921466</v>
      </c>
      <c r="D11" s="39">
        <f t="shared" si="2"/>
        <v>0.1564136126</v>
      </c>
      <c r="F11" s="36" t="str">
        <f>IFERROR(__xludf.DUMMYFUNCTION("""COMPUTED_VALUE"""),"Mercy Team")</f>
        <v>Mercy Team</v>
      </c>
      <c r="G11" s="37">
        <f>IFERROR(__xludf.DUMMYFUNCTION("""COMPUTED_VALUE"""),15.0)</f>
        <v>15</v>
      </c>
      <c r="H11" s="36" t="str">
        <f>IFERROR(__xludf.DUMMYFUNCTION("""COMPUTED_VALUE"""),"Women's Session")</f>
        <v>Women's Session</v>
      </c>
      <c r="I11" s="37">
        <f>IFERROR(__xludf.DUMMYFUNCTION("""COMPUTED_VALUE"""),21.0)</f>
        <v>21</v>
      </c>
      <c r="M11" s="38"/>
    </row>
    <row r="12">
      <c r="F12" s="36" t="str">
        <f>IFERROR(__xludf.DUMMYFUNCTION("""COMPUTED_VALUE"""),"Women's Board")</f>
        <v>Women's Board</v>
      </c>
      <c r="G12" s="37">
        <f>IFERROR(__xludf.DUMMYFUNCTION("""COMPUTED_VALUE"""),15.0)</f>
        <v>15</v>
      </c>
      <c r="H12" s="36" t="str">
        <f>IFERROR(__xludf.DUMMYFUNCTION("""COMPUTED_VALUE"""),"Women's Care Team")</f>
        <v>Women's Care Team</v>
      </c>
      <c r="I12" s="37">
        <f>IFERROR(__xludf.DUMMYFUNCTION("""COMPUTED_VALUE"""),18.0)</f>
        <v>18</v>
      </c>
    </row>
    <row r="13">
      <c r="A13" s="31" t="s">
        <v>8530</v>
      </c>
      <c r="F13" s="36" t="str">
        <f>IFERROR(__xludf.DUMMYFUNCTION("""COMPUTED_VALUE"""),"Care Team")</f>
        <v>Care Team</v>
      </c>
      <c r="G13" s="37">
        <f>IFERROR(__xludf.DUMMYFUNCTION("""COMPUTED_VALUE"""),14.0)</f>
        <v>14</v>
      </c>
      <c r="H13" s="36" t="str">
        <f>IFERROR(__xludf.DUMMYFUNCTION("""COMPUTED_VALUE"""),"Women's Shepherding Team")</f>
        <v>Women's Shepherding Team</v>
      </c>
      <c r="I13" s="37">
        <f>IFERROR(__xludf.DUMMYFUNCTION("""COMPUTED_VALUE"""),18.0)</f>
        <v>18</v>
      </c>
      <c r="M13" s="38"/>
    </row>
    <row r="14">
      <c r="A14" s="4" t="s">
        <v>8531</v>
      </c>
      <c r="B14" s="37">
        <f>COUNTIF(church_list!K:K,"Y")</f>
        <v>34</v>
      </c>
      <c r="C14" s="40">
        <f t="shared" ref="C14:C16" si="3">B14/$B$3</f>
        <v>0.0222513089</v>
      </c>
      <c r="F14" s="36" t="str">
        <f>IFERROR(__xludf.DUMMYFUNCTION("""COMPUTED_VALUE"""),"Director of Community")</f>
        <v>Director of Community</v>
      </c>
      <c r="G14" s="37">
        <f>IFERROR(__xludf.DUMMYFUNCTION("""COMPUTED_VALUE"""),14.0)</f>
        <v>14</v>
      </c>
      <c r="H14" s="36" t="str">
        <f>IFERROR(__xludf.DUMMYFUNCTION("""COMPUTED_VALUE"""),"Deacon")</f>
        <v>Deacon</v>
      </c>
      <c r="I14" s="37">
        <f>IFERROR(__xludf.DUMMYFUNCTION("""COMPUTED_VALUE"""),16.0)</f>
        <v>16</v>
      </c>
      <c r="M14" s="38"/>
    </row>
    <row r="15">
      <c r="A15" s="4" t="s">
        <v>8532</v>
      </c>
      <c r="B15" s="11">
        <f>COUNTIF(church_list!L:L,"Y")</f>
        <v>91</v>
      </c>
      <c r="C15" s="40">
        <f t="shared" si="3"/>
        <v>0.05955497382</v>
      </c>
      <c r="D15" s="31"/>
      <c r="F15" s="36" t="str">
        <f>IFERROR(__xludf.DUMMYFUNCTION("""COMPUTED_VALUE"""),"Shepherding Associate")</f>
        <v>Shepherding Associate</v>
      </c>
      <c r="G15" s="37">
        <f>IFERROR(__xludf.DUMMYFUNCTION("""COMPUTED_VALUE"""),12.0)</f>
        <v>12</v>
      </c>
      <c r="H15" s="36" t="str">
        <f>IFERROR(__xludf.DUMMYFUNCTION("""COMPUTED_VALUE"""),"Mercy Team")</f>
        <v>Mercy Team</v>
      </c>
      <c r="I15" s="37">
        <f>IFERROR(__xludf.DUMMYFUNCTION("""COMPUTED_VALUE"""),15.0)</f>
        <v>15</v>
      </c>
    </row>
    <row r="16">
      <c r="A16" s="4" t="s">
        <v>8533</v>
      </c>
      <c r="B16" s="37">
        <f>B14+B15-B20</f>
        <v>111</v>
      </c>
      <c r="C16" s="40">
        <f t="shared" si="3"/>
        <v>0.07264397906</v>
      </c>
      <c r="F16" s="36" t="str">
        <f>IFERROR(__xludf.DUMMYFUNCTION("""COMPUTED_VALUE"""),"Women's Ministry")</f>
        <v>Women's Ministry</v>
      </c>
      <c r="G16" s="37">
        <f>IFERROR(__xludf.DUMMYFUNCTION("""COMPUTED_VALUE"""),12.0)</f>
        <v>12</v>
      </c>
      <c r="H16" s="36" t="str">
        <f>IFERROR(__xludf.DUMMYFUNCTION("""COMPUTED_VALUE"""),"Women's Board")</f>
        <v>Women's Board</v>
      </c>
      <c r="I16" s="37">
        <f>IFERROR(__xludf.DUMMYFUNCTION("""COMPUTED_VALUE"""),15.0)</f>
        <v>15</v>
      </c>
    </row>
    <row r="17">
      <c r="C17" s="40"/>
      <c r="F17" s="36" t="str">
        <f>IFERROR(__xludf.DUMMYFUNCTION("""COMPUTED_VALUE"""),"Director of Ministry")</f>
        <v>Director of Ministry</v>
      </c>
      <c r="G17" s="37">
        <f>IFERROR(__xludf.DUMMYFUNCTION("""COMPUTED_VALUE"""),11.0)</f>
        <v>11</v>
      </c>
      <c r="H17" s="36" t="str">
        <f>IFERROR(__xludf.DUMMYFUNCTION("""COMPUTED_VALUE"""),"Care Team")</f>
        <v>Care Team</v>
      </c>
      <c r="I17" s="37">
        <f>IFERROR(__xludf.DUMMYFUNCTION("""COMPUTED_VALUE"""),14.0)</f>
        <v>14</v>
      </c>
    </row>
    <row r="18" ht="24.75" customHeight="1">
      <c r="A18" s="41" t="s">
        <v>8534</v>
      </c>
      <c r="B18" s="42">
        <f>COUNTIFS(church_list!K2:K1965,"Y",church_list!M2:M1965,"&lt;&gt;Y*",church_list!L2:L1965,"&lt;&gt;Y*")</f>
        <v>20</v>
      </c>
      <c r="C18" s="40">
        <f t="shared" ref="C18:C20" si="4">B18/$B$3</f>
        <v>0.01308900524</v>
      </c>
      <c r="F18" s="36" t="str">
        <f>IFERROR(__xludf.DUMMYFUNCTION("""COMPUTED_VALUE"""),"Director of Missions")</f>
        <v>Director of Missions</v>
      </c>
      <c r="G18" s="37">
        <f>IFERROR(__xludf.DUMMYFUNCTION("""COMPUTED_VALUE"""),10.0)</f>
        <v>10</v>
      </c>
      <c r="H18" s="36" t="str">
        <f>IFERROR(__xludf.DUMMYFUNCTION("""COMPUTED_VALUE"""),"Legacy Council")</f>
        <v>Legacy Council</v>
      </c>
      <c r="I18" s="37">
        <f>IFERROR(__xludf.DUMMYFUNCTION("""COMPUTED_VALUE"""),12.0)</f>
        <v>12</v>
      </c>
    </row>
    <row r="19" ht="24.75" customHeight="1">
      <c r="A19" s="41" t="s">
        <v>8535</v>
      </c>
      <c r="B19" s="42">
        <f>COUNTIFS(church_list!L2:L1965,"Y",church_list!M2:M1965,"&lt;&gt;Y*",church_list!K2:K1965,"&lt;&gt;Y*")</f>
        <v>77</v>
      </c>
      <c r="C19" s="40">
        <f t="shared" si="4"/>
        <v>0.05039267016</v>
      </c>
      <c r="F19" s="36" t="str">
        <f>IFERROR(__xludf.DUMMYFUNCTION("""COMPUTED_VALUE"""),"Pastor Assistant")</f>
        <v>Pastor Assistant</v>
      </c>
      <c r="G19" s="37">
        <f>IFERROR(__xludf.DUMMYFUNCTION("""COMPUTED_VALUE"""),10.0)</f>
        <v>10</v>
      </c>
      <c r="H19" s="36" t="str">
        <f>IFERROR(__xludf.DUMMYFUNCTION("""COMPUTED_VALUE"""),"Elder Advisor")</f>
        <v>Elder Advisor</v>
      </c>
      <c r="I19" s="37">
        <f>IFERROR(__xludf.DUMMYFUNCTION("""COMPUTED_VALUE"""),11.0)</f>
        <v>11</v>
      </c>
    </row>
    <row r="20" ht="24.75" customHeight="1">
      <c r="A20" s="41" t="s">
        <v>8536</v>
      </c>
      <c r="B20" s="42">
        <f>COUNTIFS(church_list!K:K,"Y",church_list!L:L,"Y")</f>
        <v>14</v>
      </c>
      <c r="C20" s="40">
        <f t="shared" si="4"/>
        <v>0.009162303665</v>
      </c>
      <c r="F20" s="36" t="str">
        <f>IFERROR(__xludf.DUMMYFUNCTION("""COMPUTED_VALUE"""),"Women's Ministry Leadership")</f>
        <v>Women's Ministry Leadership</v>
      </c>
      <c r="G20" s="37">
        <f>IFERROR(__xludf.DUMMYFUNCTION("""COMPUTED_VALUE"""),9.0)</f>
        <v>9</v>
      </c>
      <c r="H20" s="36" t="str">
        <f>IFERROR(__xludf.DUMMYFUNCTION("""COMPUTED_VALUE"""),"Shepherding Associate")</f>
        <v>Shepherding Associate</v>
      </c>
      <c r="I20" s="37">
        <f>IFERROR(__xludf.DUMMYFUNCTION("""COMPUTED_VALUE"""),11.0)</f>
        <v>11</v>
      </c>
    </row>
    <row r="21" ht="24.75" customHeight="1">
      <c r="F21" s="36" t="str">
        <f>IFERROR(__xludf.DUMMYFUNCTION("""COMPUTED_VALUE"""),"Director of Discipleship")</f>
        <v>Director of Discipleship</v>
      </c>
      <c r="G21" s="37">
        <f>IFERROR(__xludf.DUMMYFUNCTION("""COMPUTED_VALUE"""),8.0)</f>
        <v>8</v>
      </c>
      <c r="H21" s="36" t="str">
        <f>IFERROR(__xludf.DUMMYFUNCTION("""COMPUTED_VALUE"""),"Shepherding Team")</f>
        <v>Shepherding Team</v>
      </c>
      <c r="I21" s="37">
        <f>IFERROR(__xludf.DUMMYFUNCTION("""COMPUTED_VALUE"""),9.0)</f>
        <v>9</v>
      </c>
    </row>
    <row r="22" ht="24.75" customHeight="1">
      <c r="F22" s="36" t="str">
        <f>IFERROR(__xludf.DUMMYFUNCTION("""COMPUTED_VALUE"""),"Director of Operations")</f>
        <v>Director of Operations</v>
      </c>
      <c r="G22" s="37">
        <f>IFERROR(__xludf.DUMMYFUNCTION("""COMPUTED_VALUE"""),8.0)</f>
        <v>8</v>
      </c>
      <c r="H22" s="36" t="str">
        <f>IFERROR(__xludf.DUMMYFUNCTION("""COMPUTED_VALUE"""),"Women's Ministry Leadership")</f>
        <v>Women's Ministry Leadership</v>
      </c>
      <c r="I22" s="37">
        <f>IFERROR(__xludf.DUMMYFUNCTION("""COMPUTED_VALUE"""),9.0)</f>
        <v>9</v>
      </c>
    </row>
    <row r="23" ht="24.75" customHeight="1">
      <c r="F23" s="36" t="str">
        <f>IFERROR(__xludf.DUMMYFUNCTION("""COMPUTED_VALUE"""),"Director of Spiritual Formation")</f>
        <v>Director of Spiritual Formation</v>
      </c>
      <c r="G23" s="37">
        <f>IFERROR(__xludf.DUMMYFUNCTION("""COMPUTED_VALUE"""),8.0)</f>
        <v>8</v>
      </c>
      <c r="H23" s="36" t="str">
        <f>IFERROR(__xludf.DUMMYFUNCTION("""COMPUTED_VALUE"""),"Advisor")</f>
        <v>Advisor</v>
      </c>
      <c r="I23" s="37">
        <f>IFERROR(__xludf.DUMMYFUNCTION("""COMPUTED_VALUE"""),8.0)</f>
        <v>8</v>
      </c>
    </row>
    <row r="24" ht="24.75" customHeight="1">
      <c r="F24" s="36" t="str">
        <f>IFERROR(__xludf.DUMMYFUNCTION("""COMPUTED_VALUE"""),"Director/Coordinator of Church Life")</f>
        <v>Director/Coordinator of Church Life</v>
      </c>
      <c r="G24" s="37">
        <f>IFERROR(__xludf.DUMMYFUNCTION("""COMPUTED_VALUE"""),8.0)</f>
        <v>8</v>
      </c>
      <c r="H24" s="36" t="str">
        <f>IFERROR(__xludf.DUMMYFUNCTION("""COMPUTED_VALUE"""),"Deaconal Ministry Team")</f>
        <v>Deaconal Ministry Team</v>
      </c>
      <c r="I24" s="37">
        <f>IFERROR(__xludf.DUMMYFUNCTION("""COMPUTED_VALUE"""),8.0)</f>
        <v>8</v>
      </c>
    </row>
    <row r="25">
      <c r="F25" s="36" t="str">
        <f>IFERROR(__xludf.DUMMYFUNCTION("""COMPUTED_VALUE"""),"Director/Coordinator of Communications")</f>
        <v>Director/Coordinator of Communications</v>
      </c>
      <c r="G25" s="37">
        <f>IFERROR(__xludf.DUMMYFUNCTION("""COMPUTED_VALUE"""),7.0)</f>
        <v>7</v>
      </c>
      <c r="H25" s="36" t="str">
        <f>IFERROR(__xludf.DUMMYFUNCTION("""COMPUTED_VALUE"""),"Women's Ministry")</f>
        <v>Women's Ministry</v>
      </c>
      <c r="I25" s="37">
        <f>IFERROR(__xludf.DUMMYFUNCTION("""COMPUTED_VALUE"""),8.0)</f>
        <v>8</v>
      </c>
    </row>
    <row r="26">
      <c r="F26" s="36" t="str">
        <f>IFERROR(__xludf.DUMMYFUNCTION("""COMPUTED_VALUE"""),"Mercy Ministry")</f>
        <v>Mercy Ministry</v>
      </c>
      <c r="G26" s="37">
        <f>IFERROR(__xludf.DUMMYFUNCTION("""COMPUTED_VALUE"""),7.0)</f>
        <v>7</v>
      </c>
      <c r="H26" s="36" t="str">
        <f>IFERROR(__xludf.DUMMYFUNCTION("""COMPUTED_VALUE"""),"Women's Committee Member")</f>
        <v>Women's Committee Member</v>
      </c>
      <c r="I26" s="37">
        <f>IFERROR(__xludf.DUMMYFUNCTION("""COMPUTED_VALUE"""),7.0)</f>
        <v>7</v>
      </c>
    </row>
    <row r="27">
      <c r="F27" s="36" t="str">
        <f>IFERROR(__xludf.DUMMYFUNCTION("""COMPUTED_VALUE"""),"Ministry Coordinator")</f>
        <v>Ministry Coordinator</v>
      </c>
      <c r="G27" s="37">
        <f>IFERROR(__xludf.DUMMYFUNCTION("""COMPUTED_VALUE"""),7.0)</f>
        <v>7</v>
      </c>
      <c r="H27" s="36" t="str">
        <f>IFERROR(__xludf.DUMMYFUNCTION("""COMPUTED_VALUE"""),"Commissioned Deaconess")</f>
        <v>Commissioned Deaconess</v>
      </c>
      <c r="I27" s="37">
        <f>IFERROR(__xludf.DUMMYFUNCTION("""COMPUTED_VALUE"""),6.0)</f>
        <v>6</v>
      </c>
    </row>
    <row r="28">
      <c r="F28" s="36" t="str">
        <f>IFERROR(__xludf.DUMMYFUNCTION("""COMPUTED_VALUE"""),"Women's Committee Member")</f>
        <v>Women's Committee Member</v>
      </c>
      <c r="G28" s="37">
        <f>IFERROR(__xludf.DUMMYFUNCTION("""COMPUTED_VALUE"""),7.0)</f>
        <v>7</v>
      </c>
      <c r="H28" s="36" t="str">
        <f>IFERROR(__xludf.DUMMYFUNCTION("""COMPUTED_VALUE"""),"Diaconate Member")</f>
        <v>Diaconate Member</v>
      </c>
      <c r="I28" s="37">
        <f>IFERROR(__xludf.DUMMYFUNCTION("""COMPUTED_VALUE"""),6.0)</f>
        <v>6</v>
      </c>
    </row>
    <row r="29">
      <c r="F29" s="36" t="str">
        <f>IFERROR(__xludf.DUMMYFUNCTION("""COMPUTED_VALUE"""),"Director of Congregational Care")</f>
        <v>Director of Congregational Care</v>
      </c>
      <c r="G29" s="37">
        <f>IFERROR(__xludf.DUMMYFUNCTION("""COMPUTED_VALUE"""),6.0)</f>
        <v>6</v>
      </c>
      <c r="H29" s="36" t="str">
        <f>IFERROR(__xludf.DUMMYFUNCTION("""COMPUTED_VALUE"""),"Serve Team")</f>
        <v>Serve Team</v>
      </c>
      <c r="I29" s="37">
        <f>IFERROR(__xludf.DUMMYFUNCTION("""COMPUTED_VALUE"""),6.0)</f>
        <v>6</v>
      </c>
    </row>
    <row r="30">
      <c r="F30" s="36" t="str">
        <f>IFERROR(__xludf.DUMMYFUNCTION("""COMPUTED_VALUE"""),"Hospitality Director/Leader")</f>
        <v>Hospitality Director/Leader</v>
      </c>
      <c r="G30" s="37">
        <f>IFERROR(__xludf.DUMMYFUNCTION("""COMPUTED_VALUE"""),6.0)</f>
        <v>6</v>
      </c>
      <c r="H30" s="36" t="str">
        <f>IFERROR(__xludf.DUMMYFUNCTION("""COMPUTED_VALUE"""),"Women's Diaconal Team Member")</f>
        <v>Women's Diaconal Team Member</v>
      </c>
      <c r="I30" s="37">
        <f>IFERROR(__xludf.DUMMYFUNCTION("""COMPUTED_VALUE"""),6.0)</f>
        <v>6</v>
      </c>
    </row>
    <row r="31">
      <c r="F31" s="36" t="str">
        <f>IFERROR(__xludf.DUMMYFUNCTION("""COMPUTED_VALUE"""),"Servant Leader")</f>
        <v>Servant Leader</v>
      </c>
      <c r="G31" s="37">
        <f>IFERROR(__xludf.DUMMYFUNCTION("""COMPUTED_VALUE"""),6.0)</f>
        <v>6</v>
      </c>
      <c r="H31" s="36" t="str">
        <f>IFERROR(__xludf.DUMMYFUNCTION("""COMPUTED_VALUE"""),"Women's Ministry Coordinator")</f>
        <v>Women's Ministry Coordinator</v>
      </c>
      <c r="I31" s="37">
        <f>IFERROR(__xludf.DUMMYFUNCTION("""COMPUTED_VALUE"""),6.0)</f>
        <v>6</v>
      </c>
    </row>
    <row r="32">
      <c r="F32" s="36" t="str">
        <f>IFERROR(__xludf.DUMMYFUNCTION("""COMPUTED_VALUE"""),"Serve Team")</f>
        <v>Serve Team</v>
      </c>
      <c r="G32" s="37">
        <f>IFERROR(__xludf.DUMMYFUNCTION("""COMPUTED_VALUE"""),6.0)</f>
        <v>6</v>
      </c>
      <c r="H32" s="36" t="str">
        <f>IFERROR(__xludf.DUMMYFUNCTION("""COMPUTED_VALUE"""),"Women’s Council")</f>
        <v>Women’s Council</v>
      </c>
      <c r="I32" s="37">
        <f>IFERROR(__xludf.DUMMYFUNCTION("""COMPUTED_VALUE"""),6.0)</f>
        <v>6</v>
      </c>
    </row>
    <row r="33">
      <c r="F33" s="36" t="str">
        <f>IFERROR(__xludf.DUMMYFUNCTION("""COMPUTED_VALUE"""),"Co-Laborer")</f>
        <v>Co-Laborer</v>
      </c>
      <c r="G33" s="37">
        <f>IFERROR(__xludf.DUMMYFUNCTION("""COMPUTED_VALUE"""),5.0)</f>
        <v>5</v>
      </c>
      <c r="H33" s="36" t="str">
        <f>IFERROR(__xludf.DUMMYFUNCTION("""COMPUTED_VALUE"""),"Co-Laborer")</f>
        <v>Co-Laborer</v>
      </c>
      <c r="I33" s="37">
        <f>IFERROR(__xludf.DUMMYFUNCTION("""COMPUTED_VALUE"""),5.0)</f>
        <v>5</v>
      </c>
    </row>
    <row r="34">
      <c r="F34" s="36" t="str">
        <f>IFERROR(__xludf.DUMMYFUNCTION("""COMPUTED_VALUE"""),"Discipleship Committee")</f>
        <v>Discipleship Committee</v>
      </c>
      <c r="G34" s="37">
        <f>IFERROR(__xludf.DUMMYFUNCTION("""COMPUTED_VALUE"""),5.0)</f>
        <v>5</v>
      </c>
      <c r="H34" s="36" t="str">
        <f>IFERROR(__xludf.DUMMYFUNCTION("""COMPUTED_VALUE"""),"Deaconness")</f>
        <v>Deaconness</v>
      </c>
      <c r="I34" s="37">
        <f>IFERROR(__xludf.DUMMYFUNCTION("""COMPUTED_VALUE"""),5.0)</f>
        <v>5</v>
      </c>
    </row>
    <row r="35">
      <c r="F35" s="36" t="str">
        <f>IFERROR(__xludf.DUMMYFUNCTION("""COMPUTED_VALUE"""),"Executive Director")</f>
        <v>Executive Director</v>
      </c>
      <c r="G35" s="37">
        <f>IFERROR(__xludf.DUMMYFUNCTION("""COMPUTED_VALUE"""),5.0)</f>
        <v>5</v>
      </c>
      <c r="H35" s="36" t="str">
        <f>IFERROR(__xludf.DUMMYFUNCTION("""COMPUTED_VALUE"""),"Ministry Coordinator")</f>
        <v>Ministry Coordinator</v>
      </c>
      <c r="I35" s="37">
        <f>IFERROR(__xludf.DUMMYFUNCTION("""COMPUTED_VALUE"""),5.0)</f>
        <v>5</v>
      </c>
    </row>
    <row r="36">
      <c r="F36" s="36" t="str">
        <f>IFERROR(__xludf.DUMMYFUNCTION("""COMPUTED_VALUE"""),"Leadership")</f>
        <v>Leadership</v>
      </c>
      <c r="G36" s="37">
        <f>IFERROR(__xludf.DUMMYFUNCTION("""COMPUTED_VALUE"""),5.0)</f>
        <v>5</v>
      </c>
      <c r="H36" s="36" t="str">
        <f>IFERROR(__xludf.DUMMYFUNCTION("""COMPUTED_VALUE"""),"Parakaleo Team")</f>
        <v>Parakaleo Team</v>
      </c>
      <c r="I36" s="37">
        <f>IFERROR(__xludf.DUMMYFUNCTION("""COMPUTED_VALUE"""),5.0)</f>
        <v>5</v>
      </c>
    </row>
    <row r="37">
      <c r="F37" s="36" t="str">
        <f>IFERROR(__xludf.DUMMYFUNCTION("""COMPUTED_VALUE"""),"College Minister")</f>
        <v>College Minister</v>
      </c>
      <c r="G37" s="37">
        <f>IFERROR(__xludf.DUMMYFUNCTION("""COMPUTED_VALUE"""),4.0)</f>
        <v>4</v>
      </c>
      <c r="H37" s="36" t="str">
        <f>IFERROR(__xludf.DUMMYFUNCTION("""COMPUTED_VALUE"""),"Session Advisory Board")</f>
        <v>Session Advisory Board</v>
      </c>
      <c r="I37" s="37">
        <f>IFERROR(__xludf.DUMMYFUNCTION("""COMPUTED_VALUE"""),5.0)</f>
        <v>5</v>
      </c>
    </row>
    <row r="38">
      <c r="F38" s="36" t="str">
        <f>IFERROR(__xludf.DUMMYFUNCTION("""COMPUTED_VALUE"""),"Director of Christian Education")</f>
        <v>Director of Christian Education</v>
      </c>
      <c r="G38" s="37">
        <f>IFERROR(__xludf.DUMMYFUNCTION("""COMPUTED_VALUE"""),4.0)</f>
        <v>4</v>
      </c>
      <c r="H38" s="36" t="str">
        <f>IFERROR(__xludf.DUMMYFUNCTION("""COMPUTED_VALUE"""),"Session Advisory Team Member")</f>
        <v>Session Advisory Team Member</v>
      </c>
      <c r="I38" s="37">
        <f>IFERROR(__xludf.DUMMYFUNCTION("""COMPUTED_VALUE"""),5.0)</f>
        <v>5</v>
      </c>
    </row>
    <row r="39">
      <c r="F39" s="36" t="str">
        <f>IFERROR(__xludf.DUMMYFUNCTION("""COMPUTED_VALUE"""),"Inreach Team")</f>
        <v>Inreach Team</v>
      </c>
      <c r="G39" s="37">
        <f>IFERROR(__xludf.DUMMYFUNCTION("""COMPUTED_VALUE"""),4.0)</f>
        <v>4</v>
      </c>
      <c r="H39" s="36" t="str">
        <f>IFERROR(__xludf.DUMMYFUNCTION("""COMPUTED_VALUE"""),"Session Women’s Advisory Team")</f>
        <v>Session Women’s Advisory Team</v>
      </c>
      <c r="I39" s="37">
        <f>IFERROR(__xludf.DUMMYFUNCTION("""COMPUTED_VALUE"""),5.0)</f>
        <v>5</v>
      </c>
    </row>
    <row r="40">
      <c r="F40" s="36" t="str">
        <f>IFERROR(__xludf.DUMMYFUNCTION("""COMPUTED_VALUE"""),"Pastoral Intern")</f>
        <v>Pastoral Intern</v>
      </c>
      <c r="G40" s="37">
        <f>IFERROR(__xludf.DUMMYFUNCTION("""COMPUTED_VALUE"""),4.0)</f>
        <v>4</v>
      </c>
      <c r="H40" s="36" t="str">
        <f>IFERROR(__xludf.DUMMYFUNCTION("""COMPUTED_VALUE"""),"Women's Ministry Council")</f>
        <v>Women's Ministry Council</v>
      </c>
      <c r="I40" s="37">
        <f>IFERROR(__xludf.DUMMYFUNCTION("""COMPUTED_VALUE"""),5.0)</f>
        <v>5</v>
      </c>
    </row>
    <row r="41">
      <c r="F41" s="36" t="str">
        <f>IFERROR(__xludf.DUMMYFUNCTION("""COMPUTED_VALUE"""),"Biblical Counselor")</f>
        <v>Biblical Counselor</v>
      </c>
      <c r="G41" s="37">
        <f>IFERROR(__xludf.DUMMYFUNCTION("""COMPUTED_VALUE"""),3.0)</f>
        <v>3</v>
      </c>
      <c r="H41" s="36" t="str">
        <f>IFERROR(__xludf.DUMMYFUNCTION("""COMPUTED_VALUE"""),"Women’s Shepherd")</f>
        <v>Women’s Shepherd</v>
      </c>
      <c r="I41" s="37">
        <f>IFERROR(__xludf.DUMMYFUNCTION("""COMPUTED_VALUE"""),5.0)</f>
        <v>5</v>
      </c>
    </row>
    <row r="42">
      <c r="F42" s="36" t="str">
        <f>IFERROR(__xludf.DUMMYFUNCTION("""COMPUTED_VALUE"""),"Director of Care")</f>
        <v>Director of Care</v>
      </c>
      <c r="G42" s="37">
        <f>IFERROR(__xludf.DUMMYFUNCTION("""COMPUTED_VALUE"""),3.0)</f>
        <v>3</v>
      </c>
      <c r="H42" s="36" t="str">
        <f>IFERROR(__xludf.DUMMYFUNCTION("""COMPUTED_VALUE"""),"Bible Study Leader")</f>
        <v>Bible Study Leader</v>
      </c>
      <c r="I42" s="37">
        <f>IFERROR(__xludf.DUMMYFUNCTION("""COMPUTED_VALUE"""),4.0)</f>
        <v>4</v>
      </c>
    </row>
    <row r="43">
      <c r="F43" s="36" t="str">
        <f>IFERROR(__xludf.DUMMYFUNCTION("""COMPUTED_VALUE"""),"Ezer")</f>
        <v>Ezer</v>
      </c>
      <c r="G43" s="37">
        <f>IFERROR(__xludf.DUMMYFUNCTION("""COMPUTED_VALUE"""),3.0)</f>
        <v>3</v>
      </c>
      <c r="H43" s="36" t="str">
        <f>IFERROR(__xludf.DUMMYFUNCTION("""COMPUTED_VALUE"""),"Director of Discipleship")</f>
        <v>Director of Discipleship</v>
      </c>
      <c r="I43" s="37">
        <f>IFERROR(__xludf.DUMMYFUNCTION("""COMPUTED_VALUE"""),4.0)</f>
        <v>4</v>
      </c>
    </row>
    <row r="44">
      <c r="F44" s="36" t="str">
        <f>IFERROR(__xludf.DUMMYFUNCTION("""COMPUTED_VALUE"""),"Ministry Intern")</f>
        <v>Ministry Intern</v>
      </c>
      <c r="G44" s="37">
        <f>IFERROR(__xludf.DUMMYFUNCTION("""COMPUTED_VALUE"""),3.0)</f>
        <v>3</v>
      </c>
      <c r="H44" s="36" t="str">
        <f>IFERROR(__xludf.DUMMYFUNCTION("""COMPUTED_VALUE"""),"Discipleship Committee")</f>
        <v>Discipleship Committee</v>
      </c>
      <c r="I44" s="37">
        <f>IFERROR(__xludf.DUMMYFUNCTION("""COMPUTED_VALUE"""),4.0)</f>
        <v>4</v>
      </c>
    </row>
    <row r="45">
      <c r="F45" s="36" t="str">
        <f>IFERROR(__xludf.DUMMYFUNCTION("""COMPUTED_VALUE"""),"Prayer Ministry Leader/Coordinator")</f>
        <v>Prayer Ministry Leader/Coordinator</v>
      </c>
      <c r="G45" s="37">
        <f>IFERROR(__xludf.DUMMYFUNCTION("""COMPUTED_VALUE"""),3.0)</f>
        <v>3</v>
      </c>
      <c r="H45" s="36" t="str">
        <f>IFERROR(__xludf.DUMMYFUNCTION("""COMPUTED_VALUE"""),"Executive Director")</f>
        <v>Executive Director</v>
      </c>
      <c r="I45" s="37">
        <f>IFERROR(__xludf.DUMMYFUNCTION("""COMPUTED_VALUE"""),4.0)</f>
        <v>4</v>
      </c>
    </row>
    <row r="46">
      <c r="F46" s="36" t="str">
        <f>IFERROR(__xludf.DUMMYFUNCTION("""COMPUTED_VALUE"""),"Church Administration Director")</f>
        <v>Church Administration Director</v>
      </c>
      <c r="G46" s="37">
        <f>IFERROR(__xludf.DUMMYFUNCTION("""COMPUTED_VALUE"""),2.0)</f>
        <v>2</v>
      </c>
      <c r="H46" s="36" t="str">
        <f>IFERROR(__xludf.DUMMYFUNCTION("""COMPUTED_VALUE"""),"Inreach Team")</f>
        <v>Inreach Team</v>
      </c>
      <c r="I46" s="37">
        <f>IFERROR(__xludf.DUMMYFUNCTION("""COMPUTED_VALUE"""),4.0)</f>
        <v>4</v>
      </c>
    </row>
    <row r="47">
      <c r="F47" s="36" t="str">
        <f>IFERROR(__xludf.DUMMYFUNCTION("""COMPUTED_VALUE"""),"Director of Assimilation")</f>
        <v>Director of Assimilation</v>
      </c>
      <c r="G47" s="37">
        <f>IFERROR(__xludf.DUMMYFUNCTION("""COMPUTED_VALUE"""),2.0)</f>
        <v>2</v>
      </c>
      <c r="H47" s="36" t="str">
        <f>IFERROR(__xludf.DUMMYFUNCTION("""COMPUTED_VALUE"""),"Mercy Ministry Team Member")</f>
        <v>Mercy Ministry Team Member</v>
      </c>
      <c r="I47" s="37">
        <f>IFERROR(__xludf.DUMMYFUNCTION("""COMPUTED_VALUE"""),4.0)</f>
        <v>4</v>
      </c>
    </row>
    <row r="48">
      <c r="F48" s="36" t="str">
        <f>IFERROR(__xludf.DUMMYFUNCTION("""COMPUTED_VALUE"""),"Director of Family Ministry")</f>
        <v>Director of Family Ministry</v>
      </c>
      <c r="G48" s="37">
        <f>IFERROR(__xludf.DUMMYFUNCTION("""COMPUTED_VALUE"""),2.0)</f>
        <v>2</v>
      </c>
      <c r="H48" s="36" t="str">
        <f>IFERROR(__xludf.DUMMYFUNCTION("""COMPUTED_VALUE"""),"Pastoral Intern")</f>
        <v>Pastoral Intern</v>
      </c>
      <c r="I48" s="37">
        <f>IFERROR(__xludf.DUMMYFUNCTION("""COMPUTED_VALUE"""),4.0)</f>
        <v>4</v>
      </c>
    </row>
    <row r="49">
      <c r="F49" s="36" t="str">
        <f>IFERROR(__xludf.DUMMYFUNCTION("""COMPUTED_VALUE"""),"Director of Soul Care")</f>
        <v>Director of Soul Care</v>
      </c>
      <c r="G49" s="37">
        <f>IFERROR(__xludf.DUMMYFUNCTION("""COMPUTED_VALUE"""),2.0)</f>
        <v>2</v>
      </c>
      <c r="H49" s="36" t="str">
        <f>IFERROR(__xludf.DUMMYFUNCTION("""COMPUTED_VALUE"""),"Women's Diaconate")</f>
        <v>Women's Diaconate</v>
      </c>
      <c r="I49" s="37">
        <f>IFERROR(__xludf.DUMMYFUNCTION("""COMPUTED_VALUE"""),4.0)</f>
        <v>4</v>
      </c>
    </row>
    <row r="50">
      <c r="F50" s="36" t="str">
        <f>IFERROR(__xludf.DUMMYFUNCTION("""COMPUTED_VALUE"""),"Director of Staff")</f>
        <v>Director of Staff</v>
      </c>
      <c r="G50" s="37">
        <f>IFERROR(__xludf.DUMMYFUNCTION("""COMPUTED_VALUE"""),2.0)</f>
        <v>2</v>
      </c>
      <c r="H50" s="36" t="str">
        <f>IFERROR(__xludf.DUMMYFUNCTION("""COMPUTED_VALUE"""),"Women’s Advisory Committee Member")</f>
        <v>Women’s Advisory Committee Member</v>
      </c>
      <c r="I50" s="37">
        <f>IFERROR(__xludf.DUMMYFUNCTION("""COMPUTED_VALUE"""),4.0)</f>
        <v>4</v>
      </c>
    </row>
    <row r="51">
      <c r="F51" s="36" t="str">
        <f>IFERROR(__xludf.DUMMYFUNCTION("""COMPUTED_VALUE"""),"Ministry Assistant")</f>
        <v>Ministry Assistant</v>
      </c>
      <c r="G51" s="37">
        <f>IFERROR(__xludf.DUMMYFUNCTION("""COMPUTED_VALUE"""),2.0)</f>
        <v>2</v>
      </c>
      <c r="H51" s="36" t="str">
        <f>IFERROR(__xludf.DUMMYFUNCTION("""COMPUTED_VALUE"""),"Church Life Coordinator")</f>
        <v>Church Life Coordinator</v>
      </c>
      <c r="I51" s="37">
        <f>IFERROR(__xludf.DUMMYFUNCTION("""COMPUTED_VALUE"""),3.0)</f>
        <v>3</v>
      </c>
    </row>
    <row r="52">
      <c r="F52" s="36" t="str">
        <f>IFERROR(__xludf.DUMMYFUNCTION("""COMPUTED_VALUE"""),"Women's Leader")</f>
        <v>Women's Leader</v>
      </c>
      <c r="G52" s="37">
        <f>IFERROR(__xludf.DUMMYFUNCTION("""COMPUTED_VALUE"""),2.0)</f>
        <v>2</v>
      </c>
      <c r="H52" s="36" t="str">
        <f>IFERROR(__xludf.DUMMYFUNCTION("""COMPUTED_VALUE"""),"Director of Community Life")</f>
        <v>Director of Community Life</v>
      </c>
      <c r="I52" s="37">
        <f>IFERROR(__xludf.DUMMYFUNCTION("""COMPUTED_VALUE"""),3.0)</f>
        <v>3</v>
      </c>
    </row>
    <row r="53">
      <c r="F53" s="36" t="str">
        <f>IFERROR(__xludf.DUMMYFUNCTION("""COMPUTED_VALUE"""),"Administrator")</f>
        <v>Administrator</v>
      </c>
      <c r="G53" s="37">
        <f>IFERROR(__xludf.DUMMYFUNCTION("""COMPUTED_VALUE"""),1.0)</f>
        <v>1</v>
      </c>
      <c r="H53" s="36" t="str">
        <f>IFERROR(__xludf.DUMMYFUNCTION("""COMPUTED_VALUE"""),"Director of Congregational Life")</f>
        <v>Director of Congregational Life</v>
      </c>
      <c r="I53" s="37">
        <f>IFERROR(__xludf.DUMMYFUNCTION("""COMPUTED_VALUE"""),3.0)</f>
        <v>3</v>
      </c>
    </row>
    <row r="54">
      <c r="F54" s="36" t="str">
        <f>IFERROR(__xludf.DUMMYFUNCTION("""COMPUTED_VALUE"""),"CG Strategy Manager")</f>
        <v>CG Strategy Manager</v>
      </c>
      <c r="G54" s="37">
        <f>IFERROR(__xludf.DUMMYFUNCTION("""COMPUTED_VALUE"""),1.0)</f>
        <v>1</v>
      </c>
      <c r="H54" s="36" t="str">
        <f>IFERROR(__xludf.DUMMYFUNCTION("""COMPUTED_VALUE"""),"Director of Ministry")</f>
        <v>Director of Ministry</v>
      </c>
      <c r="I54" s="37">
        <f>IFERROR(__xludf.DUMMYFUNCTION("""COMPUTED_VALUE"""),3.0)</f>
        <v>3</v>
      </c>
    </row>
    <row r="55">
      <c r="F55" s="36" t="str">
        <f>IFERROR(__xludf.DUMMYFUNCTION("""COMPUTED_VALUE"""),"Circle Chair")</f>
        <v>Circle Chair</v>
      </c>
      <c r="G55" s="37">
        <f>IFERROR(__xludf.DUMMYFUNCTION("""COMPUTED_VALUE"""),1.0)</f>
        <v>1</v>
      </c>
      <c r="H55" s="36" t="str">
        <f>IFERROR(__xludf.DUMMYFUNCTION("""COMPUTED_VALUE"""),"Ezer")</f>
        <v>Ezer</v>
      </c>
      <c r="I55" s="37">
        <f>IFERROR(__xludf.DUMMYFUNCTION("""COMPUTED_VALUE"""),3.0)</f>
        <v>3</v>
      </c>
    </row>
    <row r="56">
      <c r="F56" s="36" t="str">
        <f>IFERROR(__xludf.DUMMYFUNCTION("""COMPUTED_VALUE"""),"Director of City Engagement")</f>
        <v>Director of City Engagement</v>
      </c>
      <c r="G56" s="37">
        <f>IFERROR(__xludf.DUMMYFUNCTION("""COMPUTED_VALUE"""),1.0)</f>
        <v>1</v>
      </c>
      <c r="H56" s="36" t="str">
        <f>IFERROR(__xludf.DUMMYFUNCTION("""COMPUTED_VALUE"""),"Leadership")</f>
        <v>Leadership</v>
      </c>
      <c r="I56" s="37">
        <f>IFERROR(__xludf.DUMMYFUNCTION("""COMPUTED_VALUE"""),3.0)</f>
        <v>3</v>
      </c>
    </row>
    <row r="57">
      <c r="F57" s="36" t="str">
        <f>IFERROR(__xludf.DUMMYFUNCTION("""COMPUTED_VALUE"""),"Director of Counseling")</f>
        <v>Director of Counseling</v>
      </c>
      <c r="G57" s="37">
        <f>IFERROR(__xludf.DUMMYFUNCTION("""COMPUTED_VALUE"""),1.0)</f>
        <v>1</v>
      </c>
      <c r="H57" s="36" t="str">
        <f>IFERROR(__xludf.DUMMYFUNCTION("""COMPUTED_VALUE"""),"Ministry Intern")</f>
        <v>Ministry Intern</v>
      </c>
      <c r="I57" s="37">
        <f>IFERROR(__xludf.DUMMYFUNCTION("""COMPUTED_VALUE"""),3.0)</f>
        <v>3</v>
      </c>
    </row>
    <row r="58">
      <c r="F58" s="36" t="str">
        <f>IFERROR(__xludf.DUMMYFUNCTION("""COMPUTED_VALUE"""),"Director of Integration")</f>
        <v>Director of Integration</v>
      </c>
      <c r="G58" s="37">
        <f>IFERROR(__xludf.DUMMYFUNCTION("""COMPUTED_VALUE"""),1.0)</f>
        <v>1</v>
      </c>
      <c r="H58" s="36" t="str">
        <f>IFERROR(__xludf.DUMMYFUNCTION("""COMPUTED_VALUE"""),"Missions Committee")</f>
        <v>Missions Committee</v>
      </c>
      <c r="I58" s="37">
        <f>IFERROR(__xludf.DUMMYFUNCTION("""COMPUTED_VALUE"""),3.0)</f>
        <v>3</v>
      </c>
    </row>
    <row r="59">
      <c r="F59" s="36" t="str">
        <f>IFERROR(__xludf.DUMMYFUNCTION("""COMPUTED_VALUE"""),"Director of Justice and Mercy Ministries")</f>
        <v>Director of Justice and Mercy Ministries</v>
      </c>
      <c r="G59" s="37">
        <f>IFERROR(__xludf.DUMMYFUNCTION("""COMPUTED_VALUE"""),1.0)</f>
        <v>1</v>
      </c>
      <c r="H59" s="36" t="str">
        <f>IFERROR(__xludf.DUMMYFUNCTION("""COMPUTED_VALUE"""),"Office Administrator")</f>
        <v>Office Administrator</v>
      </c>
      <c r="I59" s="37">
        <f>IFERROR(__xludf.DUMMYFUNCTION("""COMPUTED_VALUE"""),3.0)</f>
        <v>3</v>
      </c>
    </row>
    <row r="60">
      <c r="F60" s="36" t="str">
        <f>IFERROR(__xludf.DUMMYFUNCTION("""COMPUTED_VALUE"""),"Director of Latino Ministries")</f>
        <v>Director of Latino Ministries</v>
      </c>
      <c r="G60" s="37">
        <f>IFERROR(__xludf.DUMMYFUNCTION("""COMPUTED_VALUE"""),1.0)</f>
        <v>1</v>
      </c>
      <c r="H60" s="36" t="str">
        <f>IFERROR(__xludf.DUMMYFUNCTION("""COMPUTED_VALUE"""),"Servant Leader")</f>
        <v>Servant Leader</v>
      </c>
      <c r="I60" s="37">
        <f>IFERROR(__xludf.DUMMYFUNCTION("""COMPUTED_VALUE"""),3.0)</f>
        <v>3</v>
      </c>
    </row>
    <row r="61">
      <c r="F61" s="36" t="str">
        <f>IFERROR(__xludf.DUMMYFUNCTION("""COMPUTED_VALUE"""),"Director of Parish Formation")</f>
        <v>Director of Parish Formation</v>
      </c>
      <c r="G61" s="37">
        <f>IFERROR(__xludf.DUMMYFUNCTION("""COMPUTED_VALUE"""),1.0)</f>
        <v>1</v>
      </c>
      <c r="H61" s="36" t="str">
        <f>IFERROR(__xludf.DUMMYFUNCTION("""COMPUTED_VALUE"""),"Servant Leaders")</f>
        <v>Servant Leaders</v>
      </c>
      <c r="I61" s="37">
        <f>IFERROR(__xludf.DUMMYFUNCTION("""COMPUTED_VALUE"""),3.0)</f>
        <v>3</v>
      </c>
    </row>
    <row r="62">
      <c r="F62" s="36" t="str">
        <f>IFERROR(__xludf.DUMMYFUNCTION("""COMPUTED_VALUE"""),"Faithful Presence Coordinator")</f>
        <v>Faithful Presence Coordinator</v>
      </c>
      <c r="G62" s="37">
        <f>IFERROR(__xludf.DUMMYFUNCTION("""COMPUTED_VALUE"""),1.0)</f>
        <v>1</v>
      </c>
      <c r="H62" s="36" t="str">
        <f>IFERROR(__xludf.DUMMYFUNCTION("""COMPUTED_VALUE"""),"Women's Ministry Board")</f>
        <v>Women's Ministry Board</v>
      </c>
      <c r="I62" s="37">
        <f>IFERROR(__xludf.DUMMYFUNCTION("""COMPUTED_VALUE"""),3.0)</f>
        <v>3</v>
      </c>
    </row>
    <row r="63">
      <c r="F63" s="36" t="str">
        <f>IFERROR(__xludf.DUMMYFUNCTION("""COMPUTED_VALUE"""),"First Lady")</f>
        <v>First Lady</v>
      </c>
      <c r="G63" s="37">
        <f>IFERROR(__xludf.DUMMYFUNCTION("""COMPUTED_VALUE"""),1.0)</f>
        <v>1</v>
      </c>
      <c r="H63" s="36" t="str">
        <f>IFERROR(__xludf.DUMMYFUNCTION("""COMPUTED_VALUE"""),"Worship Director")</f>
        <v>Worship Director</v>
      </c>
      <c r="I63" s="37">
        <f>IFERROR(__xludf.DUMMYFUNCTION("""COMPUTED_VALUE"""),3.0)</f>
        <v>3</v>
      </c>
    </row>
    <row r="64">
      <c r="F64" s="36" t="str">
        <f>IFERROR(__xludf.DUMMYFUNCTION("""COMPUTED_VALUE"""),"Lead Pastor")</f>
        <v>Lead Pastor</v>
      </c>
      <c r="G64" s="37">
        <f>IFERROR(__xludf.DUMMYFUNCTION("""COMPUTED_VALUE"""),1.0)</f>
        <v>1</v>
      </c>
      <c r="H64" s="36" t="str">
        <f>IFERROR(__xludf.DUMMYFUNCTION("""COMPUTED_VALUE"""),"Adult Ministries Director")</f>
        <v>Adult Ministries Director</v>
      </c>
      <c r="I64" s="37">
        <f>IFERROR(__xludf.DUMMYFUNCTION("""COMPUTED_VALUE"""),2.0)</f>
        <v>2</v>
      </c>
    </row>
    <row r="65">
      <c r="F65" s="36" t="str">
        <f>IFERROR(__xludf.DUMMYFUNCTION("""COMPUTED_VALUE"""),"Lead Planter")</f>
        <v>Lead Planter</v>
      </c>
      <c r="G65" s="37">
        <f>IFERROR(__xludf.DUMMYFUNCTION("""COMPUTED_VALUE"""),1.0)</f>
        <v>1</v>
      </c>
      <c r="H65" s="36" t="str">
        <f>IFERROR(__xludf.DUMMYFUNCTION("""COMPUTED_VALUE"""),"Assistant to the Senior Pastor")</f>
        <v>Assistant to the Senior Pastor</v>
      </c>
      <c r="I65" s="37">
        <f>IFERROR(__xludf.DUMMYFUNCTION("""COMPUTED_VALUE"""),2.0)</f>
        <v>2</v>
      </c>
    </row>
    <row r="66">
      <c r="F66" s="36" t="str">
        <f>IFERROR(__xludf.DUMMYFUNCTION("""COMPUTED_VALUE"""),"Leadership Coordinator")</f>
        <v>Leadership Coordinator</v>
      </c>
      <c r="G66" s="37">
        <f>IFERROR(__xludf.DUMMYFUNCTION("""COMPUTED_VALUE"""),1.0)</f>
        <v>1</v>
      </c>
      <c r="H66" s="36" t="str">
        <f>IFERROR(__xludf.DUMMYFUNCTION("""COMPUTED_VALUE"""),"Biblical Counselor")</f>
        <v>Biblical Counselor</v>
      </c>
      <c r="I66" s="37">
        <f>IFERROR(__xludf.DUMMYFUNCTION("""COMPUTED_VALUE"""),2.0)</f>
        <v>2</v>
      </c>
    </row>
    <row r="67">
      <c r="F67" s="36" t="str">
        <f>IFERROR(__xludf.DUMMYFUNCTION("""COMPUTED_VALUE"""),"Ministry Leader")</f>
        <v>Ministry Leader</v>
      </c>
      <c r="G67" s="37">
        <f>IFERROR(__xludf.DUMMYFUNCTION("""COMPUTED_VALUE"""),1.0)</f>
        <v>1</v>
      </c>
      <c r="H67" s="36" t="str">
        <f>IFERROR(__xludf.DUMMYFUNCTION("""COMPUTED_VALUE"""),"Church Administrator")</f>
        <v>Church Administrator</v>
      </c>
      <c r="I67" s="37">
        <f>IFERROR(__xludf.DUMMYFUNCTION("""COMPUTED_VALUE"""),2.0)</f>
        <v>2</v>
      </c>
    </row>
    <row r="68">
      <c r="F68" s="36" t="str">
        <f>IFERROR(__xludf.DUMMYFUNCTION("""COMPUTED_VALUE"""),"Misc.")</f>
        <v>Misc.</v>
      </c>
      <c r="G68" s="37">
        <f>IFERROR(__xludf.DUMMYFUNCTION("""COMPUTED_VALUE"""),1.0)</f>
        <v>1</v>
      </c>
      <c r="H68" s="36" t="str">
        <f>IFERROR(__xludf.DUMMYFUNCTION("""COMPUTED_VALUE"""),"Director of Business Operations")</f>
        <v>Director of Business Operations</v>
      </c>
      <c r="I68" s="37">
        <f>IFERROR(__xludf.DUMMYFUNCTION("""COMPUTED_VALUE"""),2.0)</f>
        <v>2</v>
      </c>
    </row>
    <row r="69">
      <c r="F69" s="36" t="str">
        <f>IFERROR(__xludf.DUMMYFUNCTION("""COMPUTED_VALUE"""),"Senior Adults Ministry Director")</f>
        <v>Senior Adults Ministry Director</v>
      </c>
      <c r="G69" s="37">
        <f>IFERROR(__xludf.DUMMYFUNCTION("""COMPUTED_VALUE"""),1.0)</f>
        <v>1</v>
      </c>
      <c r="H69" s="36" t="str">
        <f>IFERROR(__xludf.DUMMYFUNCTION("""COMPUTED_VALUE"""),"Director of Community and Care")</f>
        <v>Director of Community and Care</v>
      </c>
      <c r="I69" s="37">
        <f>IFERROR(__xludf.DUMMYFUNCTION("""COMPUTED_VALUE"""),2.0)</f>
        <v>2</v>
      </c>
    </row>
    <row r="70">
      <c r="F70" s="36" t="str">
        <f>IFERROR(__xludf.DUMMYFUNCTION("""COMPUTED_VALUE"""),"Small Group Coordinator")</f>
        <v>Small Group Coordinator</v>
      </c>
      <c r="G70" s="37">
        <f>IFERROR(__xludf.DUMMYFUNCTION("""COMPUTED_VALUE"""),1.0)</f>
        <v>1</v>
      </c>
      <c r="H70" s="36" t="str">
        <f>IFERROR(__xludf.DUMMYFUNCTION("""COMPUTED_VALUE"""),"Director of Finance")</f>
        <v>Director of Finance</v>
      </c>
      <c r="I70" s="37">
        <f>IFERROR(__xludf.DUMMYFUNCTION("""COMPUTED_VALUE"""),2.0)</f>
        <v>2</v>
      </c>
    </row>
    <row r="71">
      <c r="F71" s="36" t="str">
        <f>IFERROR(__xludf.DUMMYFUNCTION("""COMPUTED_VALUE"""),"Strategic Implementation Director")</f>
        <v>Strategic Implementation Director</v>
      </c>
      <c r="G71" s="37">
        <f>IFERROR(__xludf.DUMMYFUNCTION("""COMPUTED_VALUE"""),1.0)</f>
        <v>1</v>
      </c>
      <c r="H71" s="36" t="str">
        <f>IFERROR(__xludf.DUMMYFUNCTION("""COMPUTED_VALUE"""),"Director of Formation")</f>
        <v>Director of Formation</v>
      </c>
      <c r="I71" s="37">
        <f>IFERROR(__xludf.DUMMYFUNCTION("""COMPUTED_VALUE"""),2.0)</f>
        <v>2</v>
      </c>
    </row>
    <row r="72">
      <c r="F72" s="36" t="str">
        <f>IFERROR(__xludf.DUMMYFUNCTION("""COMPUTED_VALUE"""),"Supply Preacher")</f>
        <v>Supply Preacher</v>
      </c>
      <c r="G72" s="37">
        <f>IFERROR(__xludf.DUMMYFUNCTION("""COMPUTED_VALUE"""),1.0)</f>
        <v>1</v>
      </c>
      <c r="H72" s="36" t="str">
        <f>IFERROR(__xludf.DUMMYFUNCTION("""COMPUTED_VALUE"""),"Director of Missions")</f>
        <v>Director of Missions</v>
      </c>
      <c r="I72" s="37">
        <f>IFERROR(__xludf.DUMMYFUNCTION("""COMPUTED_VALUE"""),2.0)</f>
        <v>2</v>
      </c>
    </row>
    <row r="73">
      <c r="F73" s="36" t="str">
        <f>IFERROR(__xludf.DUMMYFUNCTION("""COMPUTED_VALUE"""),"Team Leader")</f>
        <v>Team Leader</v>
      </c>
      <c r="G73" s="37">
        <f>IFERROR(__xludf.DUMMYFUNCTION("""COMPUTED_VALUE"""),1.0)</f>
        <v>1</v>
      </c>
      <c r="H73" s="36" t="str">
        <f>IFERROR(__xludf.DUMMYFUNCTION("""COMPUTED_VALUE"""),"Director of Spiritual Formation")</f>
        <v>Director of Spiritual Formation</v>
      </c>
      <c r="I73" s="37">
        <f>IFERROR(__xludf.DUMMYFUNCTION("""COMPUTED_VALUE"""),2.0)</f>
        <v>2</v>
      </c>
    </row>
    <row r="74">
      <c r="F74" s="36" t="str">
        <f>IFERROR(__xludf.DUMMYFUNCTION("""COMPUTED_VALUE"""),"Trustee")</f>
        <v>Trustee</v>
      </c>
      <c r="G74" s="37">
        <f>IFERROR(__xludf.DUMMYFUNCTION("""COMPUTED_VALUE"""),1.0)</f>
        <v>1</v>
      </c>
      <c r="H74" s="36" t="str">
        <f>IFERROR(__xludf.DUMMYFUNCTION("""COMPUTED_VALUE"""),"Director of Women's Ministry")</f>
        <v>Director of Women's Ministry</v>
      </c>
      <c r="I74" s="37">
        <f>IFERROR(__xludf.DUMMYFUNCTION("""COMPUTED_VALUE"""),2.0)</f>
        <v>2</v>
      </c>
    </row>
    <row r="75">
      <c r="F75" s="36" t="str">
        <f>IFERROR(__xludf.DUMMYFUNCTION("""COMPUTED_VALUE"""),"Wise Counselor")</f>
        <v>Wise Counselor</v>
      </c>
      <c r="G75" s="37">
        <f>IFERROR(__xludf.DUMMYFUNCTION("""COMPUTED_VALUE"""),1.0)</f>
        <v>1</v>
      </c>
      <c r="H75" s="36" t="str">
        <f>IFERROR(__xludf.DUMMYFUNCTION("""COMPUTED_VALUE"""),"Executive Administrator")</f>
        <v>Executive Administrator</v>
      </c>
      <c r="I75" s="37">
        <f>IFERROR(__xludf.DUMMYFUNCTION("""COMPUTED_VALUE"""),2.0)</f>
        <v>2</v>
      </c>
    </row>
    <row r="76">
      <c r="F76" s="36"/>
      <c r="H76" s="36" t="str">
        <f>IFERROR(__xludf.DUMMYFUNCTION("""COMPUTED_VALUE"""),"Leadership Team")</f>
        <v>Leadership Team</v>
      </c>
      <c r="I76" s="37">
        <f>IFERROR(__xludf.DUMMYFUNCTION("""COMPUTED_VALUE"""),2.0)</f>
        <v>2</v>
      </c>
    </row>
    <row r="77">
      <c r="F77" s="36"/>
      <c r="H77" s="36" t="str">
        <f>IFERROR(__xludf.DUMMYFUNCTION("""COMPUTED_VALUE"""),"Ministry Director")</f>
        <v>Ministry Director</v>
      </c>
      <c r="I77" s="37">
        <f>IFERROR(__xludf.DUMMYFUNCTION("""COMPUTED_VALUE"""),2.0)</f>
        <v>2</v>
      </c>
    </row>
    <row r="78">
      <c r="H78" s="36" t="str">
        <f>IFERROR(__xludf.DUMMYFUNCTION("""COMPUTED_VALUE"""),"Pastoral Assistant")</f>
        <v>Pastoral Assistant</v>
      </c>
      <c r="I78" s="37">
        <f>IFERROR(__xludf.DUMMYFUNCTION("""COMPUTED_VALUE"""),2.0)</f>
        <v>2</v>
      </c>
    </row>
    <row r="79">
      <c r="H79" s="36" t="str">
        <f>IFERROR(__xludf.DUMMYFUNCTION("""COMPUTED_VALUE"""),"Session Advisor")</f>
        <v>Session Advisor</v>
      </c>
      <c r="I79" s="37">
        <f>IFERROR(__xludf.DUMMYFUNCTION("""COMPUTED_VALUE"""),2.0)</f>
        <v>2</v>
      </c>
    </row>
    <row r="80">
      <c r="H80" s="36" t="str">
        <f>IFERROR(__xludf.DUMMYFUNCTION("""COMPUTED_VALUE"""),"Soul Care Director")</f>
        <v>Soul Care Director</v>
      </c>
      <c r="I80" s="37">
        <f>IFERROR(__xludf.DUMMYFUNCTION("""COMPUTED_VALUE"""),2.0)</f>
        <v>2</v>
      </c>
    </row>
    <row r="81">
      <c r="H81" s="36" t="str">
        <f>IFERROR(__xludf.DUMMYFUNCTION("""COMPUTED_VALUE"""),"Women's Bible Study Leader")</f>
        <v>Women's Bible Study Leader</v>
      </c>
      <c r="I81" s="37">
        <f>IFERROR(__xludf.DUMMYFUNCTION("""COMPUTED_VALUE"""),2.0)</f>
        <v>2</v>
      </c>
    </row>
    <row r="82">
      <c r="H82" s="36" t="str">
        <f>IFERROR(__xludf.DUMMYFUNCTION("""COMPUTED_VALUE"""),"Women's Leadership")</f>
        <v>Women's Leadership</v>
      </c>
      <c r="I82" s="37">
        <f>IFERROR(__xludf.DUMMYFUNCTION("""COMPUTED_VALUE"""),2.0)</f>
        <v>2</v>
      </c>
    </row>
    <row r="83">
      <c r="H83" s="36" t="str">
        <f>IFERROR(__xludf.DUMMYFUNCTION("""COMPUTED_VALUE"""),"Women's Ministry Director")</f>
        <v>Women's Ministry Director</v>
      </c>
      <c r="I83" s="37">
        <f>IFERROR(__xludf.DUMMYFUNCTION("""COMPUTED_VALUE"""),2.0)</f>
        <v>2</v>
      </c>
    </row>
    <row r="84">
      <c r="H84" s="36" t="str">
        <f>IFERROR(__xludf.DUMMYFUNCTION("""COMPUTED_VALUE"""),"Administrative Assistant")</f>
        <v>Administrative Assistant</v>
      </c>
      <c r="I84" s="37">
        <f>IFERROR(__xludf.DUMMYFUNCTION("""COMPUTED_VALUE"""),1.0)</f>
        <v>1</v>
      </c>
    </row>
    <row r="85">
      <c r="H85" s="36" t="str">
        <f>IFERROR(__xludf.DUMMYFUNCTION("""COMPUTED_VALUE"""),"Administrator")</f>
        <v>Administrator</v>
      </c>
      <c r="I85" s="37">
        <f>IFERROR(__xludf.DUMMYFUNCTION("""COMPUTED_VALUE"""),1.0)</f>
        <v>1</v>
      </c>
    </row>
    <row r="86">
      <c r="H86" s="36" t="str">
        <f>IFERROR(__xludf.DUMMYFUNCTION("""COMPUTED_VALUE"""),"Adult Discipleship Coordinator")</f>
        <v>Adult Discipleship Coordinator</v>
      </c>
      <c r="I86" s="37">
        <f>IFERROR(__xludf.DUMMYFUNCTION("""COMPUTED_VALUE"""),1.0)</f>
        <v>1</v>
      </c>
    </row>
    <row r="87">
      <c r="H87" s="36" t="str">
        <f>IFERROR(__xludf.DUMMYFUNCTION("""COMPUTED_VALUE"""),"Adult Ministry Coordinator")</f>
        <v>Adult Ministry Coordinator</v>
      </c>
      <c r="I87" s="37">
        <f>IFERROR(__xludf.DUMMYFUNCTION("""COMPUTED_VALUE"""),1.0)</f>
        <v>1</v>
      </c>
    </row>
    <row r="88">
      <c r="H88" s="36" t="str">
        <f>IFERROR(__xludf.DUMMYFUNCTION("""COMPUTED_VALUE"""),"Assistant Director of World Missions")</f>
        <v>Assistant Director of World Missions</v>
      </c>
      <c r="I88" s="37">
        <f>IFERROR(__xludf.DUMMYFUNCTION("""COMPUTED_VALUE"""),1.0)</f>
        <v>1</v>
      </c>
    </row>
    <row r="89">
      <c r="H89" s="36" t="str">
        <f>IFERROR(__xludf.DUMMYFUNCTION("""COMPUTED_VALUE"""),"Assistant to the Pastor")</f>
        <v>Assistant to the Pastor</v>
      </c>
      <c r="I89" s="37">
        <f>IFERROR(__xludf.DUMMYFUNCTION("""COMPUTED_VALUE"""),1.0)</f>
        <v>1</v>
      </c>
    </row>
    <row r="90">
      <c r="H90" s="36" t="str">
        <f>IFERROR(__xludf.DUMMYFUNCTION("""COMPUTED_VALUE"""),"Assistant to the Pastors")</f>
        <v>Assistant to the Pastors</v>
      </c>
      <c r="I90" s="37">
        <f>IFERROR(__xludf.DUMMYFUNCTION("""COMPUTED_VALUE"""),1.0)</f>
        <v>1</v>
      </c>
    </row>
    <row r="91">
      <c r="H91" s="36" t="str">
        <f>IFERROR(__xludf.DUMMYFUNCTION("""COMPUTED_VALUE"""),"Associate Director of Community Life")</f>
        <v>Associate Director of Community Life</v>
      </c>
      <c r="I91" s="37">
        <f>IFERROR(__xludf.DUMMYFUNCTION("""COMPUTED_VALUE"""),1.0)</f>
        <v>1</v>
      </c>
    </row>
    <row r="92">
      <c r="H92" s="36" t="str">
        <f>IFERROR(__xludf.DUMMYFUNCTION("""COMPUTED_VALUE"""),"Associate Director of Welcome and Assimilation")</f>
        <v>Associate Director of Welcome and Assimilation</v>
      </c>
      <c r="I92" s="37">
        <f>IFERROR(__xludf.DUMMYFUNCTION("""COMPUTED_VALUE"""),1.0)</f>
        <v>1</v>
      </c>
    </row>
    <row r="93">
      <c r="H93" s="36" t="str">
        <f>IFERROR(__xludf.DUMMYFUNCTION("""COMPUTED_VALUE"""),"Biblical Counselor for Women")</f>
        <v>Biblical Counselor for Women</v>
      </c>
      <c r="I93" s="37">
        <f>IFERROR(__xludf.DUMMYFUNCTION("""COMPUTED_VALUE"""),1.0)</f>
        <v>1</v>
      </c>
    </row>
    <row r="94">
      <c r="H94" s="36" t="str">
        <f>IFERROR(__xludf.DUMMYFUNCTION("""COMPUTED_VALUE"""),"CG Strategy Manager")</f>
        <v>CG Strategy Manager</v>
      </c>
      <c r="I94" s="37">
        <f>IFERROR(__xludf.DUMMYFUNCTION("""COMPUTED_VALUE"""),1.0)</f>
        <v>1</v>
      </c>
    </row>
    <row r="95">
      <c r="H95" s="36" t="str">
        <f>IFERROR(__xludf.DUMMYFUNCTION("""COMPUTED_VALUE"""),"Care Coordinator")</f>
        <v>Care Coordinator</v>
      </c>
      <c r="I95" s="37">
        <f>IFERROR(__xludf.DUMMYFUNCTION("""COMPUTED_VALUE"""),1.0)</f>
        <v>1</v>
      </c>
    </row>
    <row r="96">
      <c r="H96" s="36" t="str">
        <f>IFERROR(__xludf.DUMMYFUNCTION("""COMPUTED_VALUE"""),"Christan Education")</f>
        <v>Christan Education</v>
      </c>
      <c r="I96" s="37">
        <f>IFERROR(__xludf.DUMMYFUNCTION("""COMPUTED_VALUE"""),1.0)</f>
        <v>1</v>
      </c>
    </row>
    <row r="97">
      <c r="H97" s="36" t="str">
        <f>IFERROR(__xludf.DUMMYFUNCTION("""COMPUTED_VALUE"""),"Christian Education Director")</f>
        <v>Christian Education Director</v>
      </c>
      <c r="I97" s="37">
        <f>IFERROR(__xludf.DUMMYFUNCTION("""COMPUTED_VALUE"""),1.0)</f>
        <v>1</v>
      </c>
    </row>
    <row r="98">
      <c r="H98" s="36" t="str">
        <f>IFERROR(__xludf.DUMMYFUNCTION("""COMPUTED_VALUE"""),"Church Administration Director")</f>
        <v>Church Administration Director</v>
      </c>
      <c r="I98" s="37">
        <f>IFERROR(__xludf.DUMMYFUNCTION("""COMPUTED_VALUE"""),1.0)</f>
        <v>1</v>
      </c>
    </row>
    <row r="99">
      <c r="H99" s="36" t="str">
        <f>IFERROR(__xludf.DUMMYFUNCTION("""COMPUTED_VALUE"""),"Church Life Administrator")</f>
        <v>Church Life Administrator</v>
      </c>
      <c r="I99" s="37">
        <f>IFERROR(__xludf.DUMMYFUNCTION("""COMPUTED_VALUE"""),1.0)</f>
        <v>1</v>
      </c>
    </row>
    <row r="100">
      <c r="H100" s="36" t="str">
        <f>IFERROR(__xludf.DUMMYFUNCTION("""COMPUTED_VALUE"""),"Church Life Director")</f>
        <v>Church Life Director</v>
      </c>
      <c r="I100" s="37">
        <f>IFERROR(__xludf.DUMMYFUNCTION("""COMPUTED_VALUE"""),1.0)</f>
        <v>1</v>
      </c>
    </row>
    <row r="101">
      <c r="H101" s="36" t="str">
        <f>IFERROR(__xludf.DUMMYFUNCTION("""COMPUTED_VALUE"""),"Circle Chair")</f>
        <v>Circle Chair</v>
      </c>
      <c r="I101" s="37">
        <f>IFERROR(__xludf.DUMMYFUNCTION("""COMPUTED_VALUE"""),1.0)</f>
        <v>1</v>
      </c>
    </row>
    <row r="102">
      <c r="H102" s="36" t="str">
        <f>IFERROR(__xludf.DUMMYFUNCTION("""COMPUTED_VALUE"""),"College Minister")</f>
        <v>College Minister</v>
      </c>
      <c r="I102" s="37">
        <f>IFERROR(__xludf.DUMMYFUNCTION("""COMPUTED_VALUE"""),1.0)</f>
        <v>1</v>
      </c>
    </row>
    <row r="103">
      <c r="H103" s="36" t="str">
        <f>IFERROR(__xludf.DUMMYFUNCTION("""COMPUTED_VALUE"""),"College Ministry Leader")</f>
        <v>College Ministry Leader</v>
      </c>
      <c r="I103" s="37">
        <f>IFERROR(__xludf.DUMMYFUNCTION("""COMPUTED_VALUE"""),1.0)</f>
        <v>1</v>
      </c>
    </row>
    <row r="104">
      <c r="H104" s="36" t="str">
        <f>IFERROR(__xludf.DUMMYFUNCTION("""COMPUTED_VALUE"""),"College Ministry and Hospitality")</f>
        <v>College Ministry and Hospitality</v>
      </c>
      <c r="I104" s="37">
        <f>IFERROR(__xludf.DUMMYFUNCTION("""COMPUTED_VALUE"""),1.0)</f>
        <v>1</v>
      </c>
    </row>
    <row r="105">
      <c r="H105" s="36" t="str">
        <f>IFERROR(__xludf.DUMMYFUNCTION("""COMPUTED_VALUE"""),"Communications Coordinator")</f>
        <v>Communications Coordinator</v>
      </c>
      <c r="I105" s="37">
        <f>IFERROR(__xludf.DUMMYFUNCTION("""COMPUTED_VALUE"""),1.0)</f>
        <v>1</v>
      </c>
    </row>
    <row r="106">
      <c r="H106" s="36" t="str">
        <f>IFERROR(__xludf.DUMMYFUNCTION("""COMPUTED_VALUE"""),"Community Engagement Specialist")</f>
        <v>Community Engagement Specialist</v>
      </c>
      <c r="I106" s="37">
        <f>IFERROR(__xludf.DUMMYFUNCTION("""COMPUTED_VALUE"""),1.0)</f>
        <v>1</v>
      </c>
    </row>
    <row r="107">
      <c r="H107" s="36" t="str">
        <f>IFERROR(__xludf.DUMMYFUNCTION("""COMPUTED_VALUE"""),"Community Life Coordinator")</f>
        <v>Community Life Coordinator</v>
      </c>
      <c r="I107" s="37">
        <f>IFERROR(__xludf.DUMMYFUNCTION("""COMPUTED_VALUE"""),1.0)</f>
        <v>1</v>
      </c>
    </row>
    <row r="108">
      <c r="H108" s="36" t="str">
        <f>IFERROR(__xludf.DUMMYFUNCTION("""COMPUTED_VALUE"""),"Coordinator for Missions and Church Planting")</f>
        <v>Coordinator for Missions and Church Planting</v>
      </c>
      <c r="I108" s="37">
        <f>IFERROR(__xludf.DUMMYFUNCTION("""COMPUTED_VALUE"""),1.0)</f>
        <v>1</v>
      </c>
    </row>
    <row r="109">
      <c r="H109" s="36" t="str">
        <f>IFERROR(__xludf.DUMMYFUNCTION("""COMPUTED_VALUE"""),"Coordinator to the Senior Pastor")</f>
        <v>Coordinator to the Senior Pastor</v>
      </c>
      <c r="I109" s="37">
        <f>IFERROR(__xludf.DUMMYFUNCTION("""COMPUTED_VALUE"""),1.0)</f>
        <v>1</v>
      </c>
    </row>
    <row r="110">
      <c r="H110" s="36" t="str">
        <f>IFERROR(__xludf.DUMMYFUNCTION("""COMPUTED_VALUE"""),"Diaconal Team")</f>
        <v>Diaconal Team</v>
      </c>
      <c r="I110" s="37">
        <f>IFERROR(__xludf.DUMMYFUNCTION("""COMPUTED_VALUE"""),1.0)</f>
        <v>1</v>
      </c>
    </row>
    <row r="111">
      <c r="H111" s="36" t="str">
        <f>IFERROR(__xludf.DUMMYFUNCTION("""COMPUTED_VALUE"""),"Director of Assimilation and Church Life")</f>
        <v>Director of Assimilation and Church Life</v>
      </c>
      <c r="I111" s="37">
        <f>IFERROR(__xludf.DUMMYFUNCTION("""COMPUTED_VALUE"""),1.0)</f>
        <v>1</v>
      </c>
    </row>
    <row r="112">
      <c r="H112" s="36" t="str">
        <f>IFERROR(__xludf.DUMMYFUNCTION("""COMPUTED_VALUE"""),"Director of Campus Ministry")</f>
        <v>Director of Campus Ministry</v>
      </c>
      <c r="I112" s="37">
        <f>IFERROR(__xludf.DUMMYFUNCTION("""COMPUTED_VALUE"""),1.0)</f>
        <v>1</v>
      </c>
    </row>
    <row r="113">
      <c r="H113" s="36" t="str">
        <f>IFERROR(__xludf.DUMMYFUNCTION("""COMPUTED_VALUE"""),"Director of Children and Family Ministry")</f>
        <v>Director of Children and Family Ministry</v>
      </c>
      <c r="I113" s="37">
        <f>IFERROR(__xludf.DUMMYFUNCTION("""COMPUTED_VALUE"""),1.0)</f>
        <v>1</v>
      </c>
    </row>
    <row r="114">
      <c r="H114" s="36" t="str">
        <f>IFERROR(__xludf.DUMMYFUNCTION("""COMPUTED_VALUE"""),"Director of Christian Education")</f>
        <v>Director of Christian Education</v>
      </c>
      <c r="I114" s="37">
        <f>IFERROR(__xludf.DUMMYFUNCTION("""COMPUTED_VALUE"""),1.0)</f>
        <v>1</v>
      </c>
    </row>
    <row r="115">
      <c r="H115" s="36" t="str">
        <f>IFERROR(__xludf.DUMMYFUNCTION("""COMPUTED_VALUE"""),"Director of Church and Community Engagment")</f>
        <v>Director of Church and Community Engagment</v>
      </c>
      <c r="I115" s="37">
        <f>IFERROR(__xludf.DUMMYFUNCTION("""COMPUTED_VALUE"""),1.0)</f>
        <v>1</v>
      </c>
    </row>
    <row r="116">
      <c r="H116" s="36" t="str">
        <f>IFERROR(__xludf.DUMMYFUNCTION("""COMPUTED_VALUE"""),"Director of City Engagement")</f>
        <v>Director of City Engagement</v>
      </c>
      <c r="I116" s="37">
        <f>IFERROR(__xludf.DUMMYFUNCTION("""COMPUTED_VALUE"""),1.0)</f>
        <v>1</v>
      </c>
    </row>
    <row r="117">
      <c r="H117" s="36" t="str">
        <f>IFERROR(__xludf.DUMMYFUNCTION("""COMPUTED_VALUE"""),"Director of Communications and Church Life")</f>
        <v>Director of Communications and Church Life</v>
      </c>
      <c r="I117" s="37">
        <f>IFERROR(__xludf.DUMMYFUNCTION("""COMPUTED_VALUE"""),1.0)</f>
        <v>1</v>
      </c>
    </row>
    <row r="118">
      <c r="H118" s="36" t="str">
        <f>IFERROR(__xludf.DUMMYFUNCTION("""COMPUTED_VALUE"""),"Director of Community")</f>
        <v>Director of Community</v>
      </c>
      <c r="I118" s="37">
        <f>IFERROR(__xludf.DUMMYFUNCTION("""COMPUTED_VALUE"""),1.0)</f>
        <v>1</v>
      </c>
    </row>
    <row r="119">
      <c r="H119" s="36" t="str">
        <f>IFERROR(__xludf.DUMMYFUNCTION("""COMPUTED_VALUE"""),"Director of Community Connection")</f>
        <v>Director of Community Connection</v>
      </c>
      <c r="I119" s="37">
        <f>IFERROR(__xludf.DUMMYFUNCTION("""COMPUTED_VALUE"""),1.0)</f>
        <v>1</v>
      </c>
    </row>
    <row r="120">
      <c r="H120" s="36" t="str">
        <f>IFERROR(__xludf.DUMMYFUNCTION("""COMPUTED_VALUE"""),"Director of Community Formation")</f>
        <v>Director of Community Formation</v>
      </c>
      <c r="I120" s="37">
        <f>IFERROR(__xludf.DUMMYFUNCTION("""COMPUTED_VALUE"""),1.0)</f>
        <v>1</v>
      </c>
    </row>
    <row r="121">
      <c r="H121" s="36" t="str">
        <f>IFERROR(__xludf.DUMMYFUNCTION("""COMPUTED_VALUE"""),"Director of Community and Discipleship")</f>
        <v>Director of Community and Discipleship</v>
      </c>
      <c r="I121" s="37">
        <f>IFERROR(__xludf.DUMMYFUNCTION("""COMPUTED_VALUE"""),1.0)</f>
        <v>1</v>
      </c>
    </row>
    <row r="122">
      <c r="H122" s="36" t="str">
        <f>IFERROR(__xludf.DUMMYFUNCTION("""COMPUTED_VALUE"""),"Director of Congregational Care")</f>
        <v>Director of Congregational Care</v>
      </c>
      <c r="I122" s="37">
        <f>IFERROR(__xludf.DUMMYFUNCTION("""COMPUTED_VALUE"""),1.0)</f>
        <v>1</v>
      </c>
    </row>
    <row r="123">
      <c r="H123" s="36" t="str">
        <f>IFERROR(__xludf.DUMMYFUNCTION("""COMPUTED_VALUE"""),"Director of Congregational Health")</f>
        <v>Director of Congregational Health</v>
      </c>
      <c r="I123" s="37">
        <f>IFERROR(__xludf.DUMMYFUNCTION("""COMPUTED_VALUE"""),1.0)</f>
        <v>1</v>
      </c>
    </row>
    <row r="124">
      <c r="H124" s="36" t="str">
        <f>IFERROR(__xludf.DUMMYFUNCTION("""COMPUTED_VALUE"""),"Director of Events")</f>
        <v>Director of Events</v>
      </c>
      <c r="I124" s="37">
        <f>IFERROR(__xludf.DUMMYFUNCTION("""COMPUTED_VALUE"""),1.0)</f>
        <v>1</v>
      </c>
    </row>
    <row r="125">
      <c r="H125" s="36" t="str">
        <f>IFERROR(__xludf.DUMMYFUNCTION("""COMPUTED_VALUE"""),"Director of Family Ministries")</f>
        <v>Director of Family Ministries</v>
      </c>
      <c r="I125" s="37">
        <f>IFERROR(__xludf.DUMMYFUNCTION("""COMPUTED_VALUE"""),1.0)</f>
        <v>1</v>
      </c>
    </row>
    <row r="126">
      <c r="H126" s="36" t="str">
        <f>IFERROR(__xludf.DUMMYFUNCTION("""COMPUTED_VALUE"""),"Director of Hope Ministries and Marketing")</f>
        <v>Director of Hope Ministries and Marketing</v>
      </c>
      <c r="I126" s="37">
        <f>IFERROR(__xludf.DUMMYFUNCTION("""COMPUTED_VALUE"""),1.0)</f>
        <v>1</v>
      </c>
    </row>
    <row r="127">
      <c r="H127" s="36" t="str">
        <f>IFERROR(__xludf.DUMMYFUNCTION("""COMPUTED_VALUE"""),"Director of Hospitality")</f>
        <v>Director of Hospitality</v>
      </c>
      <c r="I127" s="37">
        <f>IFERROR(__xludf.DUMMYFUNCTION("""COMPUTED_VALUE"""),1.0)</f>
        <v>1</v>
      </c>
    </row>
    <row r="128">
      <c r="H128" s="36" t="str">
        <f>IFERROR(__xludf.DUMMYFUNCTION("""COMPUTED_VALUE"""),"Director of Integration")</f>
        <v>Director of Integration</v>
      </c>
      <c r="I128" s="37">
        <f>IFERROR(__xludf.DUMMYFUNCTION("""COMPUTED_VALUE"""),1.0)</f>
        <v>1</v>
      </c>
    </row>
    <row r="129">
      <c r="H129" s="36" t="str">
        <f>IFERROR(__xludf.DUMMYFUNCTION("""COMPUTED_VALUE"""),"Director of Justice and Mercy Ministries")</f>
        <v>Director of Justice and Mercy Ministries</v>
      </c>
      <c r="I129" s="37">
        <f>IFERROR(__xludf.DUMMYFUNCTION("""COMPUTED_VALUE"""),1.0)</f>
        <v>1</v>
      </c>
    </row>
    <row r="130">
      <c r="H130" s="36" t="str">
        <f>IFERROR(__xludf.DUMMYFUNCTION("""COMPUTED_VALUE"""),"Director of Latino Ministries")</f>
        <v>Director of Latino Ministries</v>
      </c>
      <c r="I130" s="37">
        <f>IFERROR(__xludf.DUMMYFUNCTION("""COMPUTED_VALUE"""),1.0)</f>
        <v>1</v>
      </c>
    </row>
    <row r="131">
      <c r="H131" s="36" t="str">
        <f>IFERROR(__xludf.DUMMYFUNCTION("""COMPUTED_VALUE"""),"Director of Ministries")</f>
        <v>Director of Ministries</v>
      </c>
      <c r="I131" s="37">
        <f>IFERROR(__xludf.DUMMYFUNCTION("""COMPUTED_VALUE"""),1.0)</f>
        <v>1</v>
      </c>
    </row>
    <row r="132">
      <c r="H132" s="36" t="str">
        <f>IFERROR(__xludf.DUMMYFUNCTION("""COMPUTED_VALUE"""),"Director of Ministry Support")</f>
        <v>Director of Ministry Support</v>
      </c>
      <c r="I132" s="37">
        <f>IFERROR(__xludf.DUMMYFUNCTION("""COMPUTED_VALUE"""),1.0)</f>
        <v>1</v>
      </c>
    </row>
    <row r="133">
      <c r="H133" s="36" t="str">
        <f>IFERROR(__xludf.DUMMYFUNCTION("""COMPUTED_VALUE"""),"Director of Ministry and Hospitality")</f>
        <v>Director of Ministry and Hospitality</v>
      </c>
      <c r="I133" s="37">
        <f>IFERROR(__xludf.DUMMYFUNCTION("""COMPUTED_VALUE"""),1.0)</f>
        <v>1</v>
      </c>
    </row>
    <row r="134">
      <c r="H134" s="36" t="str">
        <f>IFERROR(__xludf.DUMMYFUNCTION("""COMPUTED_VALUE"""),"Director of Operations")</f>
        <v>Director of Operations</v>
      </c>
      <c r="I134" s="37">
        <f>IFERROR(__xludf.DUMMYFUNCTION("""COMPUTED_VALUE"""),1.0)</f>
        <v>1</v>
      </c>
    </row>
    <row r="135">
      <c r="H135" s="36" t="str">
        <f>IFERROR(__xludf.DUMMYFUNCTION("""COMPUTED_VALUE"""),"Director of Operations and Facilities")</f>
        <v>Director of Operations and Facilities</v>
      </c>
      <c r="I135" s="37">
        <f>IFERROR(__xludf.DUMMYFUNCTION("""COMPUTED_VALUE"""),1.0)</f>
        <v>1</v>
      </c>
    </row>
    <row r="136">
      <c r="H136" s="36" t="str">
        <f>IFERROR(__xludf.DUMMYFUNCTION("""COMPUTED_VALUE"""),"Director of Parish Formation")</f>
        <v>Director of Parish Formation</v>
      </c>
      <c r="I136" s="37">
        <f>IFERROR(__xludf.DUMMYFUNCTION("""COMPUTED_VALUE"""),1.0)</f>
        <v>1</v>
      </c>
    </row>
    <row r="137">
      <c r="H137" s="36" t="str">
        <f>IFERROR(__xludf.DUMMYFUNCTION("""COMPUTED_VALUE"""),"Director of Shepherding and Formation")</f>
        <v>Director of Shepherding and Formation</v>
      </c>
      <c r="I137" s="37">
        <f>IFERROR(__xludf.DUMMYFUNCTION("""COMPUTED_VALUE"""),1.0)</f>
        <v>1</v>
      </c>
    </row>
    <row r="138">
      <c r="H138" s="36" t="str">
        <f>IFERROR(__xludf.DUMMYFUNCTION("""COMPUTED_VALUE"""),"Director of Staff")</f>
        <v>Director of Staff</v>
      </c>
      <c r="I138" s="37">
        <f>IFERROR(__xludf.DUMMYFUNCTION("""COMPUTED_VALUE"""),1.0)</f>
        <v>1</v>
      </c>
    </row>
    <row r="139">
      <c r="H139" s="36" t="str">
        <f>IFERROR(__xludf.DUMMYFUNCTION("""COMPUTED_VALUE"""),"Director of Strategic Implementation")</f>
        <v>Director of Strategic Implementation</v>
      </c>
      <c r="I139" s="37">
        <f>IFERROR(__xludf.DUMMYFUNCTION("""COMPUTED_VALUE"""),1.0)</f>
        <v>1</v>
      </c>
    </row>
    <row r="140">
      <c r="H140" s="36" t="str">
        <f>IFERROR(__xludf.DUMMYFUNCTION("""COMPUTED_VALUE"""),"Director of W83 Staff and Programs")</f>
        <v>Director of W83 Staff and Programs</v>
      </c>
      <c r="I140" s="37">
        <f>IFERROR(__xludf.DUMMYFUNCTION("""COMPUTED_VALUE"""),1.0)</f>
        <v>1</v>
      </c>
    </row>
    <row r="141">
      <c r="H141" s="36" t="str">
        <f>IFERROR(__xludf.DUMMYFUNCTION("""COMPUTED_VALUE"""),"Director of Women's Ministry and Community Life")</f>
        <v>Director of Women's Ministry and Community Life</v>
      </c>
      <c r="I141" s="37">
        <f>IFERROR(__xludf.DUMMYFUNCTION("""COMPUTED_VALUE"""),1.0)</f>
        <v>1</v>
      </c>
    </row>
    <row r="142">
      <c r="H142" s="36" t="str">
        <f>IFERROR(__xludf.DUMMYFUNCTION("""COMPUTED_VALUE"""),"Director of Worship")</f>
        <v>Director of Worship</v>
      </c>
      <c r="I142" s="37">
        <f>IFERROR(__xludf.DUMMYFUNCTION("""COMPUTED_VALUE"""),1.0)</f>
        <v>1</v>
      </c>
    </row>
    <row r="143">
      <c r="H143" s="36" t="str">
        <f>IFERROR(__xludf.DUMMYFUNCTION("""COMPUTED_VALUE"""),"Discipleship Committee Vice Chair")</f>
        <v>Discipleship Committee Vice Chair</v>
      </c>
      <c r="I143" s="37">
        <f>IFERROR(__xludf.DUMMYFUNCTION("""COMPUTED_VALUE"""),1.0)</f>
        <v>1</v>
      </c>
    </row>
    <row r="144">
      <c r="H144" s="36" t="str">
        <f>IFERROR(__xludf.DUMMYFUNCTION("""COMPUTED_VALUE"""),"Discipleship Director")</f>
        <v>Discipleship Director</v>
      </c>
      <c r="I144" s="37">
        <f>IFERROR(__xludf.DUMMYFUNCTION("""COMPUTED_VALUE"""),1.0)</f>
        <v>1</v>
      </c>
    </row>
    <row r="145">
      <c r="H145" s="36" t="str">
        <f>IFERROR(__xludf.DUMMYFUNCTION("""COMPUTED_VALUE"""),"Discipleship Minsitry")</f>
        <v>Discipleship Minsitry</v>
      </c>
      <c r="I145" s="37">
        <f>IFERROR(__xludf.DUMMYFUNCTION("""COMPUTED_VALUE"""),1.0)</f>
        <v>1</v>
      </c>
    </row>
    <row r="146">
      <c r="H146" s="36" t="str">
        <f>IFERROR(__xludf.DUMMYFUNCTION("""COMPUTED_VALUE"""),"Events Coordinator")</f>
        <v>Events Coordinator</v>
      </c>
      <c r="I146" s="37">
        <f>IFERROR(__xludf.DUMMYFUNCTION("""COMPUTED_VALUE"""),1.0)</f>
        <v>1</v>
      </c>
    </row>
    <row r="147">
      <c r="H147" s="36" t="str">
        <f>IFERROR(__xludf.DUMMYFUNCTION("""COMPUTED_VALUE"""),"Executive Assistant to the Pastor")</f>
        <v>Executive Assistant to the Pastor</v>
      </c>
      <c r="I147" s="37">
        <f>IFERROR(__xludf.DUMMYFUNCTION("""COMPUTED_VALUE"""),1.0)</f>
        <v>1</v>
      </c>
    </row>
    <row r="148">
      <c r="H148" s="36" t="str">
        <f>IFERROR(__xludf.DUMMYFUNCTION("""COMPUTED_VALUE"""),"Executive Ministry Director")</f>
        <v>Executive Ministry Director</v>
      </c>
      <c r="I148" s="37">
        <f>IFERROR(__xludf.DUMMYFUNCTION("""COMPUTED_VALUE"""),1.0)</f>
        <v>1</v>
      </c>
    </row>
    <row r="149">
      <c r="H149" s="36" t="str">
        <f>IFERROR(__xludf.DUMMYFUNCTION("""COMPUTED_VALUE"""),"Faithful Presence Coordinator")</f>
        <v>Faithful Presence Coordinator</v>
      </c>
      <c r="I149" s="37">
        <f>IFERROR(__xludf.DUMMYFUNCTION("""COMPUTED_VALUE"""),1.0)</f>
        <v>1</v>
      </c>
    </row>
    <row r="150">
      <c r="H150" s="36" t="str">
        <f>IFERROR(__xludf.DUMMYFUNCTION("""COMPUTED_VALUE"""),"Family Ministry Director")</f>
        <v>Family Ministry Director</v>
      </c>
      <c r="I150" s="37">
        <f>IFERROR(__xludf.DUMMYFUNCTION("""COMPUTED_VALUE"""),1.0)</f>
        <v>1</v>
      </c>
    </row>
    <row r="151">
      <c r="H151" s="36" t="str">
        <f>IFERROR(__xludf.DUMMYFUNCTION("""COMPUTED_VALUE"""),"Finance Coordinator")</f>
        <v>Finance Coordinator</v>
      </c>
      <c r="I151" s="37">
        <f>IFERROR(__xludf.DUMMYFUNCTION("""COMPUTED_VALUE"""),1.0)</f>
        <v>1</v>
      </c>
    </row>
    <row r="152">
      <c r="H152" s="36" t="str">
        <f>IFERROR(__xludf.DUMMYFUNCTION("""COMPUTED_VALUE"""),"First Lady")</f>
        <v>First Lady</v>
      </c>
      <c r="I152" s="37">
        <f>IFERROR(__xludf.DUMMYFUNCTION("""COMPUTED_VALUE"""),1.0)</f>
        <v>1</v>
      </c>
    </row>
    <row r="153">
      <c r="H153" s="36" t="str">
        <f>IFERROR(__xludf.DUMMYFUNCTION("""COMPUTED_VALUE"""),"Global Missions Lead")</f>
        <v>Global Missions Lead</v>
      </c>
      <c r="I153" s="37">
        <f>IFERROR(__xludf.DUMMYFUNCTION("""COMPUTED_VALUE"""),1.0)</f>
        <v>1</v>
      </c>
    </row>
    <row r="154">
      <c r="H154" s="36" t="str">
        <f>IFERROR(__xludf.DUMMYFUNCTION("""COMPUTED_VALUE"""),"Hospitality Director")</f>
        <v>Hospitality Director</v>
      </c>
      <c r="I154" s="37">
        <f>IFERROR(__xludf.DUMMYFUNCTION("""COMPUTED_VALUE"""),1.0)</f>
        <v>1</v>
      </c>
    </row>
    <row r="155">
      <c r="H155" s="36" t="str">
        <f>IFERROR(__xludf.DUMMYFUNCTION("""COMPUTED_VALUE"""),"Hospitality Leader")</f>
        <v>Hospitality Leader</v>
      </c>
      <c r="I155" s="37">
        <f>IFERROR(__xludf.DUMMYFUNCTION("""COMPUTED_VALUE"""),1.0)</f>
        <v>1</v>
      </c>
    </row>
    <row r="156">
      <c r="H156" s="36" t="str">
        <f>IFERROR(__xludf.DUMMYFUNCTION("""COMPUTED_VALUE"""),"Hospitality Team Leader")</f>
        <v>Hospitality Team Leader</v>
      </c>
      <c r="I156" s="37">
        <f>IFERROR(__xludf.DUMMYFUNCTION("""COMPUTED_VALUE"""),1.0)</f>
        <v>1</v>
      </c>
    </row>
    <row r="157">
      <c r="H157" s="36" t="str">
        <f>IFERROR(__xludf.DUMMYFUNCTION("""COMPUTED_VALUE"""),"Institute for Faith and Culture")</f>
        <v>Institute for Faith and Culture</v>
      </c>
      <c r="I157" s="37">
        <f>IFERROR(__xludf.DUMMYFUNCTION("""COMPUTED_VALUE"""),1.0)</f>
        <v>1</v>
      </c>
    </row>
    <row r="158">
      <c r="H158" s="36" t="str">
        <f>IFERROR(__xludf.DUMMYFUNCTION("""COMPUTED_VALUE"""),"Lead Pastor")</f>
        <v>Lead Pastor</v>
      </c>
      <c r="I158" s="37">
        <f>IFERROR(__xludf.DUMMYFUNCTION("""COMPUTED_VALUE"""),1.0)</f>
        <v>1</v>
      </c>
    </row>
    <row r="159">
      <c r="H159" s="36" t="str">
        <f>IFERROR(__xludf.DUMMYFUNCTION("""COMPUTED_VALUE"""),"Lead Planter")</f>
        <v>Lead Planter</v>
      </c>
      <c r="I159" s="37">
        <f>IFERROR(__xludf.DUMMYFUNCTION("""COMPUTED_VALUE"""),1.0)</f>
        <v>1</v>
      </c>
    </row>
    <row r="160">
      <c r="H160" s="36" t="str">
        <f>IFERROR(__xludf.DUMMYFUNCTION("""COMPUTED_VALUE"""),"Leadership Coordinator")</f>
        <v>Leadership Coordinator</v>
      </c>
      <c r="I160" s="37">
        <f>IFERROR(__xludf.DUMMYFUNCTION("""COMPUTED_VALUE"""),1.0)</f>
        <v>1</v>
      </c>
    </row>
    <row r="161">
      <c r="H161" s="36" t="str">
        <f>IFERROR(__xludf.DUMMYFUNCTION("""COMPUTED_VALUE"""),"Member Experience Manager")</f>
        <v>Member Experience Manager</v>
      </c>
      <c r="I161" s="37">
        <f>IFERROR(__xludf.DUMMYFUNCTION("""COMPUTED_VALUE"""),1.0)</f>
        <v>1</v>
      </c>
    </row>
    <row r="162">
      <c r="H162" s="36" t="str">
        <f>IFERROR(__xludf.DUMMYFUNCTION("""COMPUTED_VALUE"""),"Mercy Coordinator")</f>
        <v>Mercy Coordinator</v>
      </c>
      <c r="I162" s="37">
        <f>IFERROR(__xludf.DUMMYFUNCTION("""COMPUTED_VALUE"""),1.0)</f>
        <v>1</v>
      </c>
    </row>
    <row r="163">
      <c r="H163" s="36" t="str">
        <f>IFERROR(__xludf.DUMMYFUNCTION("""COMPUTED_VALUE"""),"Mercy Ministry")</f>
        <v>Mercy Ministry</v>
      </c>
      <c r="I163" s="37">
        <f>IFERROR(__xludf.DUMMYFUNCTION("""COMPUTED_VALUE"""),1.0)</f>
        <v>1</v>
      </c>
    </row>
    <row r="164">
      <c r="H164" s="36" t="str">
        <f>IFERROR(__xludf.DUMMYFUNCTION("""COMPUTED_VALUE"""),"Mercy Ministry Coordinator")</f>
        <v>Mercy Ministry Coordinator</v>
      </c>
      <c r="I164" s="37">
        <f>IFERROR(__xludf.DUMMYFUNCTION("""COMPUTED_VALUE"""),1.0)</f>
        <v>1</v>
      </c>
    </row>
    <row r="165">
      <c r="H165" s="36" t="str">
        <f>IFERROR(__xludf.DUMMYFUNCTION("""COMPUTED_VALUE"""),"Ministry Assistant")</f>
        <v>Ministry Assistant</v>
      </c>
      <c r="I165" s="37">
        <f>IFERROR(__xludf.DUMMYFUNCTION("""COMPUTED_VALUE"""),1.0)</f>
        <v>1</v>
      </c>
    </row>
    <row r="166">
      <c r="H166" s="36" t="str">
        <f>IFERROR(__xludf.DUMMYFUNCTION("""COMPUTED_VALUE"""),"Ministry Leader")</f>
        <v>Ministry Leader</v>
      </c>
      <c r="I166" s="37">
        <f>IFERROR(__xludf.DUMMYFUNCTION("""COMPUTED_VALUE"""),1.0)</f>
        <v>1</v>
      </c>
    </row>
    <row r="167">
      <c r="H167" s="36" t="str">
        <f>IFERROR(__xludf.DUMMYFUNCTION("""COMPUTED_VALUE"""),"Ministry Operations Coordinator")</f>
        <v>Ministry Operations Coordinator</v>
      </c>
      <c r="I167" s="37">
        <f>IFERROR(__xludf.DUMMYFUNCTION("""COMPUTED_VALUE"""),1.0)</f>
        <v>1</v>
      </c>
    </row>
    <row r="168">
      <c r="H168" s="36" t="str">
        <f>IFERROR(__xludf.DUMMYFUNCTION("""COMPUTED_VALUE"""),"Misc.")</f>
        <v>Misc.</v>
      </c>
      <c r="I168" s="37">
        <f>IFERROR(__xludf.DUMMYFUNCTION("""COMPUTED_VALUE"""),1.0)</f>
        <v>1</v>
      </c>
    </row>
    <row r="169">
      <c r="H169" s="36" t="str">
        <f>IFERROR(__xludf.DUMMYFUNCTION("""COMPUTED_VALUE"""),"Missions Team Leader")</f>
        <v>Missions Team Leader</v>
      </c>
      <c r="I169" s="37">
        <f>IFERROR(__xludf.DUMMYFUNCTION("""COMPUTED_VALUE"""),1.0)</f>
        <v>1</v>
      </c>
    </row>
    <row r="170">
      <c r="H170" s="36" t="str">
        <f>IFERROR(__xludf.DUMMYFUNCTION("""COMPUTED_VALUE"""),"Music Director")</f>
        <v>Music Director</v>
      </c>
      <c r="I170" s="37">
        <f>IFERROR(__xludf.DUMMYFUNCTION("""COMPUTED_VALUE"""),1.0)</f>
        <v>1</v>
      </c>
    </row>
    <row r="171">
      <c r="H171" s="36" t="str">
        <f>IFERROR(__xludf.DUMMYFUNCTION("""COMPUTED_VALUE"""),"Operations and Missions Director")</f>
        <v>Operations and Missions Director</v>
      </c>
      <c r="I171" s="37">
        <f>IFERROR(__xludf.DUMMYFUNCTION("""COMPUTED_VALUE"""),1.0)</f>
        <v>1</v>
      </c>
    </row>
    <row r="172">
      <c r="H172" s="36" t="str">
        <f>IFERROR(__xludf.DUMMYFUNCTION("""COMPUTED_VALUE"""),"Parish Nurse")</f>
        <v>Parish Nurse</v>
      </c>
      <c r="I172" s="37">
        <f>IFERROR(__xludf.DUMMYFUNCTION("""COMPUTED_VALUE"""),1.0)</f>
        <v>1</v>
      </c>
    </row>
    <row r="173">
      <c r="H173" s="36" t="str">
        <f>IFERROR(__xludf.DUMMYFUNCTION("""COMPUTED_VALUE"""),"Pastoral Administrator")</f>
        <v>Pastoral Administrator</v>
      </c>
      <c r="I173" s="37">
        <f>IFERROR(__xludf.DUMMYFUNCTION("""COMPUTED_VALUE"""),1.0)</f>
        <v>1</v>
      </c>
    </row>
    <row r="174">
      <c r="H174" s="36" t="str">
        <f>IFERROR(__xludf.DUMMYFUNCTION("""COMPUTED_VALUE"""),"Pastors Assistant")</f>
        <v>Pastors Assistant</v>
      </c>
      <c r="I174" s="37">
        <f>IFERROR(__xludf.DUMMYFUNCTION("""COMPUTED_VALUE"""),1.0)</f>
        <v>1</v>
      </c>
    </row>
    <row r="175">
      <c r="H175" s="36" t="str">
        <f>IFERROR(__xludf.DUMMYFUNCTION("""COMPUTED_VALUE"""),"Prayer Coordinator")</f>
        <v>Prayer Coordinator</v>
      </c>
      <c r="I175" s="37">
        <f>IFERROR(__xludf.DUMMYFUNCTION("""COMPUTED_VALUE"""),1.0)</f>
        <v>1</v>
      </c>
    </row>
    <row r="176">
      <c r="H176" s="36" t="str">
        <f>IFERROR(__xludf.DUMMYFUNCTION("""COMPUTED_VALUE"""),"Prayer Ministries")</f>
        <v>Prayer Ministries</v>
      </c>
      <c r="I176" s="37">
        <f>IFERROR(__xludf.DUMMYFUNCTION("""COMPUTED_VALUE"""),1.0)</f>
        <v>1</v>
      </c>
    </row>
    <row r="177">
      <c r="H177" s="36" t="str">
        <f>IFERROR(__xludf.DUMMYFUNCTION("""COMPUTED_VALUE"""),"Prayer Ministry Leader")</f>
        <v>Prayer Ministry Leader</v>
      </c>
      <c r="I177" s="37">
        <f>IFERROR(__xludf.DUMMYFUNCTION("""COMPUTED_VALUE"""),1.0)</f>
        <v>1</v>
      </c>
    </row>
    <row r="178">
      <c r="H178" s="36" t="str">
        <f>IFERROR(__xludf.DUMMYFUNCTION("""COMPUTED_VALUE"""),"Senior Adults Ministry Director")</f>
        <v>Senior Adults Ministry Director</v>
      </c>
      <c r="I178" s="37">
        <f>IFERROR(__xludf.DUMMYFUNCTION("""COMPUTED_VALUE"""),1.0)</f>
        <v>1</v>
      </c>
    </row>
    <row r="179">
      <c r="H179" s="36" t="str">
        <f>IFERROR(__xludf.DUMMYFUNCTION("""COMPUTED_VALUE"""),"Senior Director of Community and Counseling")</f>
        <v>Senior Director of Community and Counseling</v>
      </c>
      <c r="I179" s="37">
        <f>IFERROR(__xludf.DUMMYFUNCTION("""COMPUTED_VALUE"""),1.0)</f>
        <v>1</v>
      </c>
    </row>
    <row r="180">
      <c r="H180" s="36" t="str">
        <f>IFERROR(__xludf.DUMMYFUNCTION("""COMPUTED_VALUE"""),"Senior Managing Director")</f>
        <v>Senior Managing Director</v>
      </c>
      <c r="I180" s="37">
        <f>IFERROR(__xludf.DUMMYFUNCTION("""COMPUTED_VALUE"""),1.0)</f>
        <v>1</v>
      </c>
    </row>
    <row r="181">
      <c r="H181" s="36" t="str">
        <f>IFERROR(__xludf.DUMMYFUNCTION("""COMPUTED_VALUE"""),"Session Advisory Committee")</f>
        <v>Session Advisory Committee</v>
      </c>
      <c r="I181" s="37">
        <f>IFERROR(__xludf.DUMMYFUNCTION("""COMPUTED_VALUE"""),1.0)</f>
        <v>1</v>
      </c>
    </row>
    <row r="182">
      <c r="H182" s="36" t="str">
        <f>IFERROR(__xludf.DUMMYFUNCTION("""COMPUTED_VALUE"""),"Shepherd of Women")</f>
        <v>Shepherd of Women</v>
      </c>
      <c r="I182" s="37">
        <f>IFERROR(__xludf.DUMMYFUNCTION("""COMPUTED_VALUE"""),1.0)</f>
        <v>1</v>
      </c>
    </row>
    <row r="183">
      <c r="H183" s="36" t="str">
        <f>IFERROR(__xludf.DUMMYFUNCTION("""COMPUTED_VALUE"""),"Shepherdess Ministry")</f>
        <v>Shepherdess Ministry</v>
      </c>
      <c r="I183" s="37">
        <f>IFERROR(__xludf.DUMMYFUNCTION("""COMPUTED_VALUE"""),1.0)</f>
        <v>1</v>
      </c>
    </row>
    <row r="184">
      <c r="H184" s="36" t="str">
        <f>IFERROR(__xludf.DUMMYFUNCTION("""COMPUTED_VALUE"""),"Shepherding Director")</f>
        <v>Shepherding Director</v>
      </c>
      <c r="I184" s="37">
        <f>IFERROR(__xludf.DUMMYFUNCTION("""COMPUTED_VALUE"""),1.0)</f>
        <v>1</v>
      </c>
    </row>
    <row r="185">
      <c r="H185" s="36" t="str">
        <f>IFERROR(__xludf.DUMMYFUNCTION("""COMPUTED_VALUE"""),"Shepherding Ministry Assistant")</f>
        <v>Shepherding Ministry Assistant</v>
      </c>
      <c r="I185" s="37">
        <f>IFERROR(__xludf.DUMMYFUNCTION("""COMPUTED_VALUE"""),1.0)</f>
        <v>1</v>
      </c>
    </row>
    <row r="186">
      <c r="H186" s="36" t="str">
        <f>IFERROR(__xludf.DUMMYFUNCTION("""COMPUTED_VALUE"""),"Shepherding Team Admin Assistant")</f>
        <v>Shepherding Team Admin Assistant</v>
      </c>
      <c r="I186" s="37">
        <f>IFERROR(__xludf.DUMMYFUNCTION("""COMPUTED_VALUE"""),1.0)</f>
        <v>1</v>
      </c>
    </row>
    <row r="187">
      <c r="H187" s="36" t="str">
        <f>IFERROR(__xludf.DUMMYFUNCTION("""COMPUTED_VALUE"""),"Small Group Coordinator")</f>
        <v>Small Group Coordinator</v>
      </c>
      <c r="I187" s="37">
        <f>IFERROR(__xludf.DUMMYFUNCTION("""COMPUTED_VALUE"""),1.0)</f>
        <v>1</v>
      </c>
    </row>
    <row r="188">
      <c r="H188" s="36" t="str">
        <f>IFERROR(__xludf.DUMMYFUNCTION("""COMPUTED_VALUE"""),"Spiritual Director of Congregational Prayer")</f>
        <v>Spiritual Director of Congregational Prayer</v>
      </c>
      <c r="I188" s="37">
        <f>IFERROR(__xludf.DUMMYFUNCTION("""COMPUTED_VALUE"""),1.0)</f>
        <v>1</v>
      </c>
    </row>
    <row r="189">
      <c r="H189" s="36" t="str">
        <f>IFERROR(__xludf.DUMMYFUNCTION("""COMPUTED_VALUE"""),"Spiritual Formation and Care")</f>
        <v>Spiritual Formation and Care</v>
      </c>
      <c r="I189" s="37">
        <f>IFERROR(__xludf.DUMMYFUNCTION("""COMPUTED_VALUE"""),1.0)</f>
        <v>1</v>
      </c>
    </row>
    <row r="190">
      <c r="H190" s="36" t="str">
        <f>IFERROR(__xludf.DUMMYFUNCTION("""COMPUTED_VALUE"""),"Spirtual Formation Team Co-Lead")</f>
        <v>Spirtual Formation Team Co-Lead</v>
      </c>
      <c r="I190" s="37">
        <f>IFERROR(__xludf.DUMMYFUNCTION("""COMPUTED_VALUE"""),1.0)</f>
        <v>1</v>
      </c>
    </row>
    <row r="191">
      <c r="H191" s="36" t="str">
        <f>IFERROR(__xludf.DUMMYFUNCTION("""COMPUTED_VALUE"""),"Sunday Operations Manager")</f>
        <v>Sunday Operations Manager</v>
      </c>
      <c r="I191" s="37">
        <f>IFERROR(__xludf.DUMMYFUNCTION("""COMPUTED_VALUE"""),1.0)</f>
        <v>1</v>
      </c>
    </row>
    <row r="192">
      <c r="H192" s="36" t="str">
        <f>IFERROR(__xludf.DUMMYFUNCTION("""COMPUTED_VALUE"""),"Supply Preacher")</f>
        <v>Supply Preacher</v>
      </c>
      <c r="I192" s="37">
        <f>IFERROR(__xludf.DUMMYFUNCTION("""COMPUTED_VALUE"""),1.0)</f>
        <v>1</v>
      </c>
    </row>
    <row r="193">
      <c r="H193" s="36" t="str">
        <f>IFERROR(__xludf.DUMMYFUNCTION("""COMPUTED_VALUE"""),"Team Leader")</f>
        <v>Team Leader</v>
      </c>
      <c r="I193" s="37">
        <f>IFERROR(__xludf.DUMMYFUNCTION("""COMPUTED_VALUE"""),1.0)</f>
        <v>1</v>
      </c>
    </row>
    <row r="194">
      <c r="H194" s="36" t="str">
        <f>IFERROR(__xludf.DUMMYFUNCTION("""COMPUTED_VALUE"""),"Treasurer")</f>
        <v>Treasurer</v>
      </c>
      <c r="I194" s="37">
        <f>IFERROR(__xludf.DUMMYFUNCTION("""COMPUTED_VALUE"""),1.0)</f>
        <v>1</v>
      </c>
    </row>
    <row r="195">
      <c r="H195" s="36" t="str">
        <f>IFERROR(__xludf.DUMMYFUNCTION("""COMPUTED_VALUE"""),"Trustee")</f>
        <v>Trustee</v>
      </c>
      <c r="I195" s="37">
        <f>IFERROR(__xludf.DUMMYFUNCTION("""COMPUTED_VALUE"""),1.0)</f>
        <v>1</v>
      </c>
    </row>
    <row r="196">
      <c r="H196" s="36" t="str">
        <f>IFERROR(__xludf.DUMMYFUNCTION("""COMPUTED_VALUE"""),"Vice President of Public Affairs")</f>
        <v>Vice President of Public Affairs</v>
      </c>
      <c r="I196" s="37">
        <f>IFERROR(__xludf.DUMMYFUNCTION("""COMPUTED_VALUE"""),1.0)</f>
        <v>1</v>
      </c>
    </row>
    <row r="197">
      <c r="H197" s="36" t="str">
        <f>IFERROR(__xludf.DUMMYFUNCTION("""COMPUTED_VALUE"""),"Wise Counselor")</f>
        <v>Wise Counselor</v>
      </c>
      <c r="I197" s="37">
        <f>IFERROR(__xludf.DUMMYFUNCTION("""COMPUTED_VALUE"""),1.0)</f>
        <v>1</v>
      </c>
    </row>
    <row r="198">
      <c r="H198" s="36" t="str">
        <f>IFERROR(__xludf.DUMMYFUNCTION("""COMPUTED_VALUE"""),"Women's Assimilation Coordinator")</f>
        <v>Women's Assimilation Coordinator</v>
      </c>
      <c r="I198" s="37">
        <f>IFERROR(__xludf.DUMMYFUNCTION("""COMPUTED_VALUE"""),1.0)</f>
        <v>1</v>
      </c>
    </row>
    <row r="199">
      <c r="H199" s="36" t="str">
        <f>IFERROR(__xludf.DUMMYFUNCTION("""COMPUTED_VALUE"""),"Women's Discipleship Coordinator")</f>
        <v>Women's Discipleship Coordinator</v>
      </c>
      <c r="I199" s="37">
        <f>IFERROR(__xludf.DUMMYFUNCTION("""COMPUTED_VALUE"""),1.0)</f>
        <v>1</v>
      </c>
    </row>
    <row r="200">
      <c r="H200" s="36" t="str">
        <f>IFERROR(__xludf.DUMMYFUNCTION("""COMPUTED_VALUE"""),"Women's Minister")</f>
        <v>Women's Minister</v>
      </c>
      <c r="I200" s="37">
        <f>IFERROR(__xludf.DUMMYFUNCTION("""COMPUTED_VALUE"""),1.0)</f>
        <v>1</v>
      </c>
    </row>
    <row r="201">
      <c r="H201" s="36" t="str">
        <f>IFERROR(__xludf.DUMMYFUNCTION("""COMPUTED_VALUE"""),"Women's Resources")</f>
        <v>Women's Resources</v>
      </c>
      <c r="I201" s="37">
        <f>IFERROR(__xludf.DUMMYFUNCTION("""COMPUTED_VALUE"""),1.0)</f>
        <v>1</v>
      </c>
    </row>
    <row r="202">
      <c r="H202" s="36" t="str">
        <f>IFERROR(__xludf.DUMMYFUNCTION("""COMPUTED_VALUE"""),"Women's and Men's Coordinator")</f>
        <v>Women's and Men's Coordinator</v>
      </c>
      <c r="I202" s="37">
        <f>IFERROR(__xludf.DUMMYFUNCTION("""COMPUTED_VALUE"""),1.0)</f>
        <v>1</v>
      </c>
    </row>
    <row r="203">
      <c r="H203" s="36" t="str">
        <f>IFERROR(__xludf.DUMMYFUNCTION("""COMPUTED_VALUE"""),"Women’s Collective Leader")</f>
        <v>Women’s Collective Leader</v>
      </c>
      <c r="I203" s="37">
        <f>IFERROR(__xludf.DUMMYFUNCTION("""COMPUTED_VALUE"""),1.0)</f>
        <v>1</v>
      </c>
    </row>
    <row r="204">
      <c r="H204" s="36" t="str">
        <f>IFERROR(__xludf.DUMMYFUNCTION("""COMPUTED_VALUE"""),"Women’s Director")</f>
        <v>Women’s Director</v>
      </c>
      <c r="I204" s="37">
        <f>IFERROR(__xludf.DUMMYFUNCTION("""COMPUTED_VALUE"""),1.0)</f>
        <v>1</v>
      </c>
    </row>
    <row r="205">
      <c r="H205" s="36" t="str">
        <f>IFERROR(__xludf.DUMMYFUNCTION("""COMPUTED_VALUE"""),"Worship Administrator")</f>
        <v>Worship Administrator</v>
      </c>
      <c r="I205" s="37">
        <f>IFERROR(__xludf.DUMMYFUNCTION("""COMPUTED_VALUE"""),1.0)</f>
        <v>1</v>
      </c>
    </row>
    <row r="206">
      <c r="H206" s="36" t="str">
        <f>IFERROR(__xludf.DUMMYFUNCTION("""COMPUTED_VALUE"""),"Worship Music Director")</f>
        <v>Worship Music Director</v>
      </c>
      <c r="I206" s="37">
        <f>IFERROR(__xludf.DUMMYFUNCTION("""COMPUTED_VALUE"""),1.0)</f>
        <v>1</v>
      </c>
    </row>
    <row r="207">
      <c r="H207" s="36" t="str">
        <f>IFERROR(__xludf.DUMMYFUNCTION("""COMPUTED_VALUE"""),"Young Adult Ministry Leader")</f>
        <v>Young Adult Ministry Leader</v>
      </c>
      <c r="I207" s="37">
        <f>IFERROR(__xludf.DUMMYFUNCTION("""COMPUTED_VALUE"""),1.0)</f>
        <v>1</v>
      </c>
    </row>
    <row r="208">
      <c r="H208" s="36" t="str">
        <f>IFERROR(__xludf.DUMMYFUNCTION("""COMPUTED_VALUE"""),"​Administrative Director")</f>
        <v>​Administrative Director</v>
      </c>
      <c r="I208" s="37">
        <f>IFERROR(__xludf.DUMMYFUNCTION("""COMPUTED_VALUE"""),1.0)</f>
        <v>1</v>
      </c>
    </row>
    <row r="209">
      <c r="H209" s="36"/>
    </row>
    <row r="210">
      <c r="I210" s="36"/>
      <c r="K210" s="36"/>
    </row>
    <row r="211">
      <c r="I211" s="36"/>
      <c r="K211" s="36"/>
    </row>
    <row r="212">
      <c r="I212" s="36"/>
      <c r="K212" s="36"/>
    </row>
    <row r="213">
      <c r="I213" s="36"/>
      <c r="K213" s="36"/>
    </row>
    <row r="214">
      <c r="I214" s="36"/>
      <c r="K214" s="36"/>
    </row>
    <row r="215">
      <c r="I215" s="36"/>
      <c r="K215" s="36"/>
    </row>
    <row r="216">
      <c r="I216" s="36"/>
      <c r="K216" s="36"/>
    </row>
    <row r="217">
      <c r="I217" s="36"/>
      <c r="K217" s="36"/>
    </row>
    <row r="218">
      <c r="I218" s="36"/>
      <c r="K218" s="36"/>
    </row>
    <row r="219">
      <c r="I219" s="36"/>
      <c r="K219" s="36"/>
    </row>
    <row r="220">
      <c r="I220" s="36"/>
      <c r="K220" s="36"/>
    </row>
    <row r="221">
      <c r="I221" s="36"/>
      <c r="K221" s="36"/>
    </row>
    <row r="222">
      <c r="I222" s="36"/>
      <c r="K222" s="36"/>
    </row>
    <row r="223">
      <c r="I223" s="36"/>
      <c r="K223" s="36"/>
    </row>
    <row r="224">
      <c r="I224" s="36"/>
      <c r="K224" s="36"/>
    </row>
    <row r="225">
      <c r="I225" s="36"/>
      <c r="K225" s="36"/>
    </row>
    <row r="226">
      <c r="I226" s="36"/>
      <c r="K226" s="36"/>
    </row>
    <row r="227">
      <c r="I227" s="36"/>
      <c r="K227" s="36"/>
    </row>
    <row r="228">
      <c r="I228" s="36"/>
      <c r="K228" s="36"/>
    </row>
    <row r="229">
      <c r="I229" s="36"/>
      <c r="K229" s="36"/>
    </row>
    <row r="230">
      <c r="I230" s="36"/>
      <c r="K230" s="36"/>
    </row>
    <row r="231">
      <c r="I231" s="36"/>
      <c r="K231" s="36"/>
    </row>
    <row r="232">
      <c r="I232" s="36"/>
      <c r="K232" s="36"/>
    </row>
    <row r="233">
      <c r="I233" s="36"/>
      <c r="K233" s="36"/>
    </row>
    <row r="234">
      <c r="I234" s="36"/>
      <c r="K234" s="36"/>
    </row>
    <row r="235">
      <c r="I235" s="36"/>
      <c r="K235" s="36"/>
    </row>
    <row r="236">
      <c r="I236" s="36"/>
      <c r="K236" s="36"/>
    </row>
    <row r="237">
      <c r="I237" s="36"/>
      <c r="K237" s="36"/>
    </row>
    <row r="238">
      <c r="I238" s="36"/>
      <c r="K238" s="36"/>
    </row>
    <row r="239">
      <c r="I239" s="36"/>
      <c r="K239" s="36"/>
    </row>
    <row r="240">
      <c r="I240" s="36"/>
      <c r="K240" s="36"/>
    </row>
    <row r="241">
      <c r="I241" s="36"/>
      <c r="K241" s="36"/>
    </row>
    <row r="242">
      <c r="I242" s="36"/>
      <c r="K242" s="36"/>
    </row>
    <row r="243">
      <c r="I243" s="36"/>
      <c r="K243" s="36"/>
    </row>
    <row r="244">
      <c r="I244" s="36"/>
      <c r="K244" s="36"/>
    </row>
    <row r="245">
      <c r="I245" s="36"/>
      <c r="K245" s="36"/>
    </row>
    <row r="246">
      <c r="I246" s="36"/>
      <c r="K246" s="36"/>
    </row>
    <row r="247">
      <c r="I247" s="36"/>
      <c r="K247" s="36"/>
    </row>
    <row r="248">
      <c r="I248" s="36"/>
      <c r="K248" s="36"/>
    </row>
    <row r="249">
      <c r="I249" s="36"/>
      <c r="K249" s="36"/>
    </row>
    <row r="250">
      <c r="I250" s="36"/>
      <c r="K250" s="36"/>
    </row>
    <row r="251">
      <c r="I251" s="36"/>
      <c r="K251" s="36"/>
    </row>
    <row r="252">
      <c r="I252" s="36"/>
      <c r="K252" s="36"/>
    </row>
    <row r="253">
      <c r="I253" s="36"/>
      <c r="K253" s="36"/>
    </row>
    <row r="254">
      <c r="I254" s="36"/>
      <c r="K254" s="36"/>
    </row>
    <row r="255">
      <c r="I255" s="36"/>
      <c r="K255" s="36"/>
    </row>
    <row r="256">
      <c r="I256" s="36"/>
      <c r="K256" s="36"/>
    </row>
    <row r="257">
      <c r="I257" s="36"/>
      <c r="K257" s="36"/>
    </row>
    <row r="258">
      <c r="I258" s="36"/>
      <c r="K258" s="36"/>
    </row>
    <row r="259">
      <c r="I259" s="36"/>
      <c r="K259" s="36"/>
    </row>
    <row r="260">
      <c r="I260" s="36"/>
      <c r="K260" s="36"/>
    </row>
    <row r="261">
      <c r="I261" s="36"/>
      <c r="K261" s="36"/>
    </row>
    <row r="262">
      <c r="I262" s="36"/>
      <c r="K262" s="36"/>
    </row>
    <row r="263">
      <c r="I263" s="36"/>
      <c r="K263" s="36"/>
    </row>
    <row r="264">
      <c r="I264" s="36"/>
      <c r="K264" s="36"/>
    </row>
    <row r="265">
      <c r="I265" s="36"/>
      <c r="K265" s="36"/>
    </row>
    <row r="266">
      <c r="I266" s="36"/>
      <c r="K266" s="36"/>
    </row>
    <row r="267">
      <c r="I267" s="36"/>
      <c r="K267" s="36"/>
    </row>
    <row r="268">
      <c r="I268" s="36"/>
      <c r="K268" s="36"/>
    </row>
    <row r="269">
      <c r="I269" s="36"/>
      <c r="K269" s="36"/>
    </row>
    <row r="270">
      <c r="I270" s="36"/>
      <c r="K270" s="36"/>
    </row>
    <row r="271">
      <c r="I271" s="36"/>
      <c r="K271" s="36"/>
    </row>
    <row r="272">
      <c r="I272" s="36"/>
      <c r="K272" s="36"/>
    </row>
    <row r="273">
      <c r="I273" s="36"/>
      <c r="K273" s="36"/>
    </row>
    <row r="274">
      <c r="I274" s="36"/>
      <c r="K274" s="36"/>
    </row>
    <row r="275">
      <c r="I275" s="36"/>
      <c r="K275" s="36"/>
    </row>
    <row r="276">
      <c r="I276" s="36"/>
      <c r="K276" s="36"/>
    </row>
    <row r="277">
      <c r="I277" s="36"/>
      <c r="K277" s="36"/>
    </row>
    <row r="278">
      <c r="I278" s="36"/>
      <c r="K278" s="36"/>
    </row>
    <row r="279">
      <c r="I279" s="36"/>
      <c r="K279" s="36"/>
    </row>
    <row r="280">
      <c r="I280" s="36"/>
      <c r="K280" s="36"/>
    </row>
    <row r="281">
      <c r="I281" s="36"/>
      <c r="K281" s="36"/>
    </row>
    <row r="282">
      <c r="I282" s="36"/>
      <c r="K282" s="36"/>
    </row>
    <row r="283">
      <c r="I283" s="36"/>
      <c r="K283" s="36"/>
    </row>
    <row r="284">
      <c r="I284" s="36"/>
      <c r="K284" s="36"/>
    </row>
    <row r="285">
      <c r="I285" s="36"/>
      <c r="K285" s="36"/>
    </row>
    <row r="286">
      <c r="I286" s="36"/>
      <c r="K286" s="36"/>
    </row>
    <row r="287">
      <c r="I287" s="36"/>
      <c r="K287" s="36"/>
    </row>
    <row r="288">
      <c r="I288" s="36"/>
      <c r="K288" s="36"/>
    </row>
    <row r="289">
      <c r="I289" s="36"/>
      <c r="K289" s="36"/>
    </row>
    <row r="290">
      <c r="I290" s="36"/>
      <c r="K290" s="36"/>
    </row>
    <row r="291">
      <c r="I291" s="36"/>
      <c r="K291" s="36"/>
    </row>
    <row r="292">
      <c r="I292" s="36"/>
      <c r="K292" s="36"/>
    </row>
    <row r="293">
      <c r="I293" s="36"/>
      <c r="K293" s="36"/>
    </row>
    <row r="294">
      <c r="I294" s="36"/>
      <c r="K294" s="36"/>
    </row>
    <row r="295">
      <c r="I295" s="36"/>
      <c r="K295" s="36"/>
    </row>
    <row r="296">
      <c r="I296" s="36"/>
      <c r="K296" s="36"/>
    </row>
    <row r="297">
      <c r="I297" s="36"/>
      <c r="K297" s="36"/>
    </row>
    <row r="298">
      <c r="I298" s="36"/>
      <c r="K298" s="36"/>
    </row>
    <row r="299">
      <c r="I299" s="36"/>
      <c r="K299" s="36"/>
    </row>
    <row r="300">
      <c r="I300" s="36"/>
      <c r="K300" s="36"/>
    </row>
    <row r="301">
      <c r="I301" s="36"/>
      <c r="K301" s="36"/>
    </row>
    <row r="302">
      <c r="I302" s="36"/>
      <c r="K302" s="36"/>
    </row>
    <row r="303">
      <c r="I303" s="36"/>
      <c r="K303" s="36"/>
    </row>
    <row r="304">
      <c r="I304" s="36"/>
      <c r="K304" s="36"/>
    </row>
    <row r="305">
      <c r="I305" s="36"/>
      <c r="K305" s="36"/>
    </row>
    <row r="306">
      <c r="I306" s="36"/>
      <c r="K306" s="36"/>
    </row>
    <row r="307">
      <c r="I307" s="36"/>
      <c r="K307" s="36"/>
    </row>
    <row r="308">
      <c r="I308" s="36"/>
      <c r="K308" s="36"/>
    </row>
    <row r="309">
      <c r="I309" s="36"/>
      <c r="K309" s="36"/>
    </row>
    <row r="310">
      <c r="I310" s="36"/>
      <c r="K310" s="36"/>
    </row>
    <row r="311">
      <c r="I311" s="36"/>
      <c r="K311" s="36"/>
    </row>
    <row r="312">
      <c r="I312" s="36"/>
      <c r="K312" s="36"/>
    </row>
    <row r="313">
      <c r="I313" s="36"/>
      <c r="K313" s="36"/>
    </row>
    <row r="314">
      <c r="I314" s="36"/>
      <c r="K314" s="36"/>
    </row>
    <row r="315">
      <c r="I315" s="36"/>
      <c r="K315" s="36"/>
    </row>
    <row r="316">
      <c r="I316" s="36"/>
      <c r="K316" s="36"/>
    </row>
    <row r="317">
      <c r="I317" s="36"/>
      <c r="K317" s="36"/>
    </row>
    <row r="318">
      <c r="I318" s="36"/>
      <c r="K318" s="36"/>
    </row>
    <row r="319">
      <c r="I319" s="36"/>
      <c r="K319" s="36"/>
    </row>
    <row r="320">
      <c r="I320" s="36"/>
      <c r="K320" s="36"/>
    </row>
    <row r="321">
      <c r="I321" s="36"/>
      <c r="K321" s="36"/>
    </row>
    <row r="322">
      <c r="I322" s="36"/>
      <c r="K322" s="36"/>
    </row>
    <row r="323">
      <c r="I323" s="36"/>
      <c r="K323" s="36"/>
    </row>
    <row r="324">
      <c r="I324" s="36"/>
      <c r="K324" s="36"/>
    </row>
    <row r="325">
      <c r="I325" s="36"/>
      <c r="K325" s="36"/>
    </row>
    <row r="326">
      <c r="I326" s="36"/>
      <c r="K326" s="36"/>
    </row>
    <row r="327">
      <c r="I327" s="36"/>
      <c r="K327" s="36"/>
    </row>
    <row r="328">
      <c r="I328" s="36"/>
      <c r="K328" s="36"/>
    </row>
    <row r="329">
      <c r="I329" s="36"/>
      <c r="K329" s="36"/>
    </row>
    <row r="330">
      <c r="I330" s="36"/>
      <c r="K330" s="36"/>
    </row>
    <row r="331">
      <c r="I331" s="36"/>
      <c r="K331" s="36"/>
    </row>
    <row r="332">
      <c r="I332" s="36"/>
      <c r="K332" s="36"/>
    </row>
    <row r="333">
      <c r="I333" s="36"/>
      <c r="K333" s="36"/>
    </row>
    <row r="334">
      <c r="I334" s="36"/>
      <c r="K334" s="36"/>
    </row>
    <row r="335">
      <c r="I335" s="36"/>
      <c r="K335" s="36"/>
    </row>
    <row r="336">
      <c r="I336" s="36"/>
      <c r="K336" s="36"/>
    </row>
    <row r="337">
      <c r="I337" s="36"/>
      <c r="K337" s="36"/>
    </row>
    <row r="338">
      <c r="I338" s="36"/>
      <c r="K338" s="36"/>
    </row>
    <row r="339">
      <c r="I339" s="36"/>
      <c r="K339" s="36"/>
    </row>
    <row r="340">
      <c r="I340" s="36"/>
      <c r="K340" s="36"/>
    </row>
    <row r="341">
      <c r="I341" s="36"/>
      <c r="K341" s="36"/>
    </row>
    <row r="342">
      <c r="I342" s="36"/>
      <c r="K342" s="36"/>
    </row>
    <row r="343">
      <c r="I343" s="36"/>
      <c r="K343" s="36"/>
    </row>
    <row r="344">
      <c r="I344" s="36"/>
      <c r="K344" s="36"/>
    </row>
    <row r="345">
      <c r="I345" s="36"/>
      <c r="K345" s="36"/>
    </row>
    <row r="346">
      <c r="I346" s="36"/>
      <c r="K346" s="36"/>
    </row>
    <row r="347">
      <c r="I347" s="36"/>
      <c r="K347" s="36"/>
    </row>
    <row r="348">
      <c r="I348" s="36"/>
      <c r="K348" s="36"/>
    </row>
    <row r="349">
      <c r="I349" s="36"/>
      <c r="K349" s="36"/>
    </row>
    <row r="350">
      <c r="I350" s="36"/>
      <c r="K350" s="36"/>
    </row>
    <row r="351">
      <c r="I351" s="36"/>
      <c r="K351" s="36"/>
    </row>
    <row r="352">
      <c r="I352" s="36"/>
      <c r="K352" s="36"/>
    </row>
    <row r="353">
      <c r="I353" s="36"/>
      <c r="K353" s="36"/>
    </row>
    <row r="354">
      <c r="I354" s="36"/>
      <c r="K354" s="36"/>
    </row>
    <row r="355">
      <c r="I355" s="36"/>
      <c r="K355" s="36"/>
    </row>
    <row r="356">
      <c r="I356" s="36"/>
      <c r="K356" s="36"/>
    </row>
    <row r="357">
      <c r="I357" s="36"/>
      <c r="K357" s="36"/>
    </row>
    <row r="358">
      <c r="I358" s="36"/>
      <c r="K358" s="36"/>
    </row>
    <row r="359">
      <c r="I359" s="36"/>
      <c r="K359" s="36"/>
    </row>
    <row r="360">
      <c r="I360" s="36"/>
      <c r="K360" s="36"/>
    </row>
    <row r="361">
      <c r="I361" s="36"/>
      <c r="K361" s="36"/>
    </row>
    <row r="362">
      <c r="I362" s="36"/>
      <c r="K362" s="36"/>
    </row>
    <row r="363">
      <c r="I363" s="36"/>
      <c r="K363" s="36"/>
    </row>
    <row r="364">
      <c r="I364" s="36"/>
      <c r="K364" s="36"/>
    </row>
    <row r="365">
      <c r="I365" s="36"/>
      <c r="K365" s="36"/>
    </row>
    <row r="366">
      <c r="I366" s="36"/>
      <c r="K366" s="36"/>
    </row>
    <row r="367">
      <c r="I367" s="36"/>
      <c r="K367" s="36"/>
    </row>
    <row r="368">
      <c r="I368" s="36"/>
      <c r="K368" s="36"/>
    </row>
    <row r="369">
      <c r="I369" s="36"/>
      <c r="K369" s="36"/>
    </row>
    <row r="370">
      <c r="I370" s="36"/>
      <c r="K370" s="36"/>
    </row>
    <row r="371">
      <c r="I371" s="36"/>
      <c r="K371" s="36"/>
    </row>
    <row r="372">
      <c r="I372" s="36"/>
      <c r="K372" s="36"/>
    </row>
    <row r="373">
      <c r="I373" s="36"/>
      <c r="K373" s="36"/>
    </row>
    <row r="374">
      <c r="I374" s="36"/>
      <c r="K374" s="36"/>
    </row>
    <row r="375">
      <c r="I375" s="36"/>
      <c r="K375" s="36"/>
    </row>
    <row r="376">
      <c r="I376" s="36"/>
      <c r="K376" s="36"/>
    </row>
    <row r="377">
      <c r="I377" s="36"/>
      <c r="K377" s="36"/>
    </row>
    <row r="378">
      <c r="I378" s="36"/>
      <c r="K378" s="36"/>
    </row>
    <row r="379">
      <c r="I379" s="36"/>
      <c r="K379" s="36"/>
    </row>
    <row r="380">
      <c r="I380" s="36"/>
      <c r="K380" s="36"/>
    </row>
    <row r="381">
      <c r="I381" s="36"/>
      <c r="K381" s="36"/>
    </row>
    <row r="382">
      <c r="I382" s="36"/>
      <c r="K382" s="36"/>
    </row>
    <row r="383">
      <c r="I383" s="36"/>
      <c r="K383" s="36"/>
    </row>
    <row r="384">
      <c r="I384" s="36"/>
      <c r="K384" s="36"/>
    </row>
    <row r="385">
      <c r="I385" s="36"/>
      <c r="K385" s="36"/>
    </row>
    <row r="386">
      <c r="I386" s="36"/>
      <c r="K386" s="36"/>
    </row>
    <row r="387">
      <c r="I387" s="36"/>
      <c r="K387" s="36"/>
    </row>
    <row r="388">
      <c r="I388" s="36"/>
      <c r="K388" s="36"/>
    </row>
    <row r="389">
      <c r="I389" s="36"/>
      <c r="K389" s="36"/>
    </row>
    <row r="390">
      <c r="I390" s="36"/>
      <c r="K390" s="36"/>
    </row>
    <row r="391">
      <c r="I391" s="36"/>
      <c r="K391" s="36"/>
    </row>
    <row r="392">
      <c r="I392" s="36"/>
      <c r="K392" s="36"/>
    </row>
    <row r="393">
      <c r="I393" s="36"/>
      <c r="K393" s="36"/>
    </row>
    <row r="394">
      <c r="I394" s="36"/>
      <c r="K394" s="36"/>
    </row>
    <row r="395">
      <c r="I395" s="36"/>
      <c r="K395" s="36"/>
    </row>
    <row r="396">
      <c r="I396" s="36"/>
      <c r="K396" s="36"/>
    </row>
    <row r="397">
      <c r="I397" s="36"/>
      <c r="K397" s="36"/>
    </row>
    <row r="398">
      <c r="I398" s="36"/>
      <c r="K398" s="36"/>
    </row>
    <row r="399">
      <c r="I399" s="36"/>
      <c r="K399" s="36"/>
    </row>
    <row r="400">
      <c r="I400" s="36"/>
      <c r="K400" s="36"/>
    </row>
    <row r="401">
      <c r="I401" s="36"/>
      <c r="K401" s="36"/>
    </row>
    <row r="402">
      <c r="I402" s="36"/>
      <c r="K402" s="36"/>
    </row>
    <row r="403">
      <c r="I403" s="36"/>
      <c r="K403" s="36"/>
    </row>
    <row r="404">
      <c r="I404" s="36"/>
      <c r="K404" s="36"/>
    </row>
    <row r="405">
      <c r="I405" s="36"/>
      <c r="K405" s="36"/>
    </row>
    <row r="406">
      <c r="I406" s="36"/>
      <c r="K406" s="36"/>
    </row>
    <row r="407">
      <c r="I407" s="36"/>
      <c r="K407" s="36"/>
    </row>
    <row r="408">
      <c r="I408" s="36"/>
      <c r="K408" s="36"/>
    </row>
    <row r="409">
      <c r="I409" s="36"/>
      <c r="K409" s="36"/>
    </row>
    <row r="410">
      <c r="I410" s="36"/>
      <c r="K410" s="36"/>
    </row>
    <row r="411">
      <c r="I411" s="36"/>
      <c r="K411" s="36"/>
    </row>
    <row r="412">
      <c r="I412" s="36"/>
      <c r="K412" s="36"/>
    </row>
    <row r="413">
      <c r="I413" s="36"/>
      <c r="K413" s="36"/>
    </row>
    <row r="414">
      <c r="I414" s="36"/>
      <c r="K414" s="36"/>
    </row>
    <row r="415">
      <c r="I415" s="36"/>
      <c r="K415" s="36"/>
    </row>
    <row r="416">
      <c r="I416" s="36"/>
      <c r="K416" s="36"/>
    </row>
    <row r="417">
      <c r="I417" s="36"/>
      <c r="K417" s="36"/>
    </row>
    <row r="418">
      <c r="I418" s="36"/>
      <c r="K418" s="36"/>
    </row>
    <row r="419">
      <c r="I419" s="36"/>
      <c r="K419" s="36"/>
    </row>
    <row r="420">
      <c r="I420" s="36"/>
      <c r="K420" s="36"/>
    </row>
    <row r="421">
      <c r="I421" s="36"/>
      <c r="K421" s="36"/>
    </row>
    <row r="422">
      <c r="I422" s="36"/>
      <c r="K422" s="36"/>
    </row>
    <row r="423">
      <c r="I423" s="36"/>
      <c r="K423" s="36"/>
    </row>
    <row r="424">
      <c r="I424" s="36"/>
      <c r="K424" s="36"/>
    </row>
    <row r="425">
      <c r="I425" s="36"/>
      <c r="K425" s="36"/>
    </row>
    <row r="426">
      <c r="I426" s="36"/>
      <c r="K426" s="36"/>
    </row>
    <row r="427">
      <c r="I427" s="36"/>
      <c r="K427" s="36"/>
    </row>
    <row r="428">
      <c r="I428" s="36"/>
      <c r="K428" s="36"/>
    </row>
    <row r="429">
      <c r="I429" s="36"/>
      <c r="K429" s="36"/>
    </row>
    <row r="430">
      <c r="I430" s="36"/>
      <c r="K430" s="36"/>
    </row>
    <row r="431">
      <c r="I431" s="36"/>
      <c r="K431" s="36"/>
    </row>
    <row r="432">
      <c r="I432" s="36"/>
      <c r="K432" s="36"/>
    </row>
    <row r="433">
      <c r="I433" s="36"/>
      <c r="K433" s="36"/>
    </row>
    <row r="434">
      <c r="I434" s="36"/>
      <c r="K434" s="36"/>
    </row>
    <row r="435">
      <c r="I435" s="36"/>
      <c r="K435" s="36"/>
    </row>
    <row r="436">
      <c r="I436" s="36"/>
      <c r="K436" s="36"/>
    </row>
    <row r="437">
      <c r="I437" s="36"/>
      <c r="K437" s="36"/>
    </row>
    <row r="438">
      <c r="I438" s="36"/>
      <c r="K438" s="36"/>
    </row>
    <row r="439">
      <c r="I439" s="36"/>
      <c r="K439" s="36"/>
    </row>
    <row r="440">
      <c r="I440" s="36"/>
      <c r="K440" s="36"/>
    </row>
    <row r="441">
      <c r="I441" s="36"/>
      <c r="K441" s="36"/>
    </row>
    <row r="442">
      <c r="I442" s="36"/>
      <c r="K442" s="36"/>
    </row>
    <row r="443">
      <c r="I443" s="36"/>
      <c r="K443" s="36"/>
    </row>
    <row r="444">
      <c r="I444" s="36"/>
      <c r="K444" s="36"/>
    </row>
    <row r="445">
      <c r="I445" s="36"/>
      <c r="K445" s="36"/>
    </row>
    <row r="446">
      <c r="I446" s="36"/>
      <c r="K446" s="36"/>
    </row>
    <row r="447">
      <c r="I447" s="36"/>
      <c r="K447" s="36"/>
    </row>
    <row r="448">
      <c r="I448" s="36"/>
      <c r="K448" s="36"/>
    </row>
    <row r="449">
      <c r="I449" s="36"/>
      <c r="K449" s="36"/>
    </row>
    <row r="450">
      <c r="I450" s="36"/>
      <c r="K450" s="36"/>
    </row>
    <row r="451">
      <c r="I451" s="36"/>
      <c r="K451" s="36"/>
    </row>
    <row r="452">
      <c r="I452" s="36"/>
      <c r="K452" s="36"/>
    </row>
    <row r="453">
      <c r="I453" s="36"/>
      <c r="K453" s="36"/>
    </row>
    <row r="454">
      <c r="I454" s="36"/>
      <c r="K454" s="36"/>
    </row>
    <row r="455">
      <c r="I455" s="36"/>
      <c r="K455" s="36"/>
    </row>
    <row r="456">
      <c r="I456" s="36"/>
      <c r="K456" s="36"/>
    </row>
    <row r="457">
      <c r="I457" s="36"/>
      <c r="K457" s="36"/>
    </row>
    <row r="458">
      <c r="I458" s="36"/>
      <c r="K458" s="36"/>
    </row>
    <row r="459">
      <c r="I459" s="36"/>
      <c r="K459" s="36"/>
    </row>
    <row r="460">
      <c r="I460" s="36"/>
      <c r="K460" s="36"/>
    </row>
    <row r="461">
      <c r="I461" s="36"/>
      <c r="K461" s="36"/>
    </row>
    <row r="462">
      <c r="I462" s="36"/>
      <c r="K462" s="36"/>
    </row>
    <row r="463">
      <c r="I463" s="36"/>
      <c r="K463" s="36"/>
    </row>
    <row r="464">
      <c r="I464" s="36"/>
      <c r="K464" s="36"/>
    </row>
    <row r="465">
      <c r="I465" s="36"/>
      <c r="K465" s="36"/>
    </row>
    <row r="466">
      <c r="I466" s="36"/>
      <c r="K466" s="36"/>
    </row>
    <row r="467">
      <c r="I467" s="36"/>
      <c r="K467" s="36"/>
    </row>
    <row r="468">
      <c r="I468" s="36"/>
      <c r="K468" s="36"/>
    </row>
    <row r="469">
      <c r="I469" s="36"/>
      <c r="K469" s="36"/>
    </row>
    <row r="470">
      <c r="I470" s="36"/>
      <c r="K470" s="36"/>
    </row>
    <row r="471">
      <c r="I471" s="36"/>
      <c r="K471" s="36"/>
    </row>
    <row r="472">
      <c r="I472" s="36"/>
      <c r="K472" s="36"/>
    </row>
    <row r="473">
      <c r="I473" s="36"/>
      <c r="K473" s="36"/>
    </row>
    <row r="474">
      <c r="I474" s="36"/>
      <c r="K474" s="36"/>
    </row>
    <row r="475">
      <c r="I475" s="36"/>
      <c r="K475" s="36"/>
    </row>
    <row r="476">
      <c r="I476" s="36"/>
      <c r="K476" s="36"/>
    </row>
    <row r="477">
      <c r="I477" s="36"/>
      <c r="K477" s="36"/>
    </row>
    <row r="478">
      <c r="I478" s="36"/>
      <c r="K478" s="36"/>
    </row>
    <row r="479">
      <c r="I479" s="36"/>
      <c r="K479" s="36"/>
    </row>
    <row r="480">
      <c r="I480" s="36"/>
      <c r="K480" s="36"/>
    </row>
    <row r="481">
      <c r="I481" s="36"/>
      <c r="K481" s="36"/>
    </row>
    <row r="482">
      <c r="I482" s="36"/>
      <c r="K482" s="36"/>
    </row>
    <row r="483">
      <c r="I483" s="36"/>
      <c r="K483" s="36"/>
    </row>
    <row r="484">
      <c r="I484" s="36"/>
      <c r="K484" s="36"/>
    </row>
    <row r="485">
      <c r="I485" s="36"/>
      <c r="K485" s="36"/>
    </row>
    <row r="486">
      <c r="I486" s="36"/>
      <c r="K486" s="36"/>
    </row>
    <row r="487">
      <c r="I487" s="36"/>
      <c r="K487" s="36"/>
    </row>
    <row r="488">
      <c r="I488" s="36"/>
      <c r="K488" s="36"/>
    </row>
    <row r="489">
      <c r="I489" s="36"/>
      <c r="K489" s="36"/>
    </row>
    <row r="490">
      <c r="I490" s="36"/>
      <c r="K490" s="36"/>
    </row>
    <row r="491">
      <c r="I491" s="36"/>
      <c r="K491" s="36"/>
    </row>
    <row r="492">
      <c r="I492" s="36"/>
      <c r="K492" s="36"/>
    </row>
    <row r="493">
      <c r="I493" s="36"/>
      <c r="K493" s="36"/>
    </row>
    <row r="494">
      <c r="I494" s="36"/>
      <c r="K494" s="36"/>
    </row>
    <row r="495">
      <c r="I495" s="36"/>
      <c r="K495" s="36"/>
    </row>
    <row r="496">
      <c r="I496" s="36"/>
      <c r="K496" s="36"/>
    </row>
    <row r="497">
      <c r="I497" s="36"/>
      <c r="K497" s="36"/>
    </row>
    <row r="498">
      <c r="I498" s="36"/>
      <c r="K498" s="36"/>
    </row>
    <row r="499">
      <c r="I499" s="36"/>
      <c r="K499" s="36"/>
    </row>
    <row r="500">
      <c r="I500" s="36"/>
      <c r="K500" s="36"/>
    </row>
    <row r="501">
      <c r="I501" s="36"/>
      <c r="K501" s="36"/>
    </row>
    <row r="502">
      <c r="I502" s="36"/>
      <c r="K502" s="36"/>
    </row>
    <row r="503">
      <c r="I503" s="36"/>
      <c r="K503" s="36"/>
    </row>
    <row r="504">
      <c r="I504" s="36"/>
      <c r="K504" s="36"/>
    </row>
    <row r="505">
      <c r="I505" s="36"/>
      <c r="K505" s="36"/>
    </row>
    <row r="506">
      <c r="I506" s="36"/>
      <c r="K506" s="36"/>
    </row>
    <row r="507">
      <c r="I507" s="36"/>
      <c r="K507" s="36"/>
    </row>
    <row r="508">
      <c r="I508" s="36"/>
      <c r="K508" s="36"/>
    </row>
    <row r="509">
      <c r="I509" s="36"/>
      <c r="K509" s="36"/>
    </row>
    <row r="510">
      <c r="I510" s="36"/>
      <c r="K510" s="36"/>
    </row>
    <row r="511">
      <c r="I511" s="36"/>
      <c r="K511" s="36"/>
    </row>
    <row r="512">
      <c r="I512" s="36"/>
      <c r="K512" s="36"/>
    </row>
    <row r="513">
      <c r="I513" s="36"/>
      <c r="K513" s="36"/>
    </row>
    <row r="514">
      <c r="I514" s="36"/>
      <c r="K514" s="36"/>
    </row>
    <row r="515">
      <c r="I515" s="36"/>
      <c r="K515" s="36"/>
    </row>
    <row r="516">
      <c r="I516" s="36"/>
      <c r="K516" s="36"/>
    </row>
    <row r="517">
      <c r="I517" s="36"/>
      <c r="K517" s="36"/>
    </row>
    <row r="518">
      <c r="I518" s="36"/>
      <c r="K518" s="36"/>
    </row>
    <row r="519">
      <c r="I519" s="36"/>
      <c r="K519" s="36"/>
    </row>
    <row r="520">
      <c r="I520" s="36"/>
      <c r="K520" s="36"/>
    </row>
    <row r="521">
      <c r="I521" s="36"/>
      <c r="K521" s="36"/>
    </row>
    <row r="522">
      <c r="I522" s="36"/>
      <c r="K522" s="36"/>
    </row>
    <row r="523">
      <c r="I523" s="36"/>
      <c r="K523" s="36"/>
    </row>
    <row r="524">
      <c r="I524" s="36"/>
      <c r="K524" s="36"/>
    </row>
    <row r="525">
      <c r="I525" s="36"/>
      <c r="K525" s="36"/>
    </row>
    <row r="526">
      <c r="I526" s="36"/>
      <c r="K526" s="36"/>
    </row>
    <row r="527">
      <c r="I527" s="36"/>
      <c r="K527" s="36"/>
    </row>
    <row r="528">
      <c r="I528" s="36"/>
      <c r="K528" s="36"/>
    </row>
    <row r="529">
      <c r="I529" s="36"/>
      <c r="K529" s="36"/>
    </row>
    <row r="530">
      <c r="I530" s="36"/>
      <c r="K530" s="36"/>
    </row>
    <row r="531">
      <c r="I531" s="36"/>
      <c r="K531" s="36"/>
    </row>
    <row r="532">
      <c r="I532" s="36"/>
      <c r="K532" s="36"/>
    </row>
    <row r="533">
      <c r="I533" s="36"/>
      <c r="K533" s="36"/>
    </row>
    <row r="534">
      <c r="I534" s="36"/>
      <c r="K534" s="36"/>
    </row>
    <row r="535">
      <c r="I535" s="36"/>
      <c r="K535" s="36"/>
    </row>
    <row r="536">
      <c r="I536" s="36"/>
      <c r="K536" s="36"/>
    </row>
    <row r="537">
      <c r="I537" s="36"/>
      <c r="K537" s="36"/>
    </row>
    <row r="538">
      <c r="I538" s="36"/>
      <c r="K538" s="36"/>
    </row>
    <row r="539">
      <c r="I539" s="36"/>
      <c r="K539" s="36"/>
    </row>
    <row r="540">
      <c r="I540" s="36"/>
      <c r="K540" s="36"/>
    </row>
    <row r="541">
      <c r="I541" s="36"/>
      <c r="K541" s="36"/>
    </row>
    <row r="542">
      <c r="I542" s="36"/>
      <c r="K542" s="36"/>
    </row>
    <row r="543">
      <c r="I543" s="36"/>
      <c r="K543" s="36"/>
    </row>
    <row r="544">
      <c r="I544" s="36"/>
      <c r="K544" s="36"/>
    </row>
    <row r="545">
      <c r="I545" s="36"/>
      <c r="K545" s="36"/>
    </row>
    <row r="546">
      <c r="I546" s="36"/>
      <c r="K546" s="36"/>
    </row>
    <row r="547">
      <c r="I547" s="36"/>
      <c r="K547" s="36"/>
    </row>
    <row r="548">
      <c r="I548" s="36"/>
      <c r="K548" s="36"/>
    </row>
    <row r="549">
      <c r="I549" s="36"/>
      <c r="K549" s="36"/>
    </row>
    <row r="550">
      <c r="I550" s="36"/>
      <c r="K550" s="36"/>
    </row>
    <row r="551">
      <c r="I551" s="36"/>
      <c r="K551" s="36"/>
    </row>
    <row r="552">
      <c r="I552" s="36"/>
      <c r="K552" s="36"/>
    </row>
    <row r="553">
      <c r="I553" s="36"/>
      <c r="K553" s="36"/>
    </row>
    <row r="554">
      <c r="I554" s="36"/>
      <c r="K554" s="36"/>
    </row>
    <row r="555">
      <c r="I555" s="36"/>
      <c r="K555" s="36"/>
    </row>
    <row r="556">
      <c r="I556" s="36"/>
      <c r="K556" s="36"/>
    </row>
    <row r="557">
      <c r="I557" s="36"/>
      <c r="K557" s="36"/>
    </row>
    <row r="558">
      <c r="I558" s="36"/>
      <c r="K558" s="36"/>
    </row>
    <row r="559">
      <c r="I559" s="36"/>
      <c r="K559" s="36"/>
    </row>
    <row r="560">
      <c r="I560" s="36"/>
      <c r="K560" s="36"/>
    </row>
    <row r="561">
      <c r="I561" s="36"/>
      <c r="K561" s="36"/>
    </row>
    <row r="562">
      <c r="I562" s="36"/>
      <c r="K562" s="36"/>
    </row>
    <row r="563">
      <c r="I563" s="36"/>
      <c r="K563" s="36"/>
    </row>
    <row r="564">
      <c r="I564" s="36"/>
      <c r="K564" s="36"/>
    </row>
    <row r="565">
      <c r="I565" s="36"/>
      <c r="K565" s="36"/>
    </row>
    <row r="566">
      <c r="I566" s="36"/>
      <c r="K566" s="36"/>
    </row>
    <row r="567">
      <c r="I567" s="36"/>
      <c r="K567" s="36"/>
    </row>
    <row r="568">
      <c r="I568" s="36"/>
      <c r="K568" s="36"/>
    </row>
    <row r="569">
      <c r="I569" s="36"/>
      <c r="K569" s="36"/>
    </row>
    <row r="570">
      <c r="I570" s="36"/>
      <c r="K570" s="36"/>
    </row>
    <row r="571">
      <c r="I571" s="36"/>
      <c r="K571" s="36"/>
    </row>
    <row r="572">
      <c r="I572" s="36"/>
      <c r="K572" s="36"/>
    </row>
    <row r="573">
      <c r="I573" s="36"/>
      <c r="K573" s="36"/>
    </row>
    <row r="574">
      <c r="I574" s="36"/>
      <c r="K574" s="36"/>
    </row>
    <row r="575">
      <c r="I575" s="36"/>
      <c r="K575" s="36"/>
    </row>
    <row r="576">
      <c r="I576" s="36"/>
      <c r="K576" s="36"/>
    </row>
    <row r="577">
      <c r="I577" s="36"/>
      <c r="K577" s="36"/>
    </row>
    <row r="578">
      <c r="I578" s="36"/>
      <c r="K578" s="36"/>
    </row>
    <row r="579">
      <c r="I579" s="36"/>
      <c r="K579" s="36"/>
    </row>
    <row r="580">
      <c r="I580" s="36"/>
      <c r="K580" s="36"/>
    </row>
    <row r="581">
      <c r="I581" s="36"/>
      <c r="K581" s="36"/>
    </row>
    <row r="582">
      <c r="I582" s="36"/>
      <c r="K582" s="36"/>
    </row>
    <row r="583">
      <c r="I583" s="36"/>
      <c r="K583" s="36"/>
    </row>
    <row r="584">
      <c r="I584" s="36"/>
      <c r="K584" s="36"/>
    </row>
    <row r="585">
      <c r="I585" s="36"/>
      <c r="K585" s="36"/>
    </row>
    <row r="586">
      <c r="I586" s="36"/>
      <c r="K586" s="36"/>
    </row>
    <row r="587">
      <c r="I587" s="36"/>
      <c r="K587" s="36"/>
    </row>
    <row r="588">
      <c r="I588" s="36"/>
      <c r="K588" s="36"/>
    </row>
    <row r="589">
      <c r="I589" s="36"/>
      <c r="K589" s="36"/>
    </row>
    <row r="590">
      <c r="I590" s="36"/>
      <c r="K590" s="36"/>
    </row>
    <row r="591">
      <c r="I591" s="36"/>
      <c r="K591" s="36"/>
    </row>
    <row r="592">
      <c r="I592" s="36"/>
      <c r="K592" s="36"/>
    </row>
    <row r="593">
      <c r="I593" s="36"/>
      <c r="K593" s="36"/>
    </row>
    <row r="594">
      <c r="I594" s="36"/>
      <c r="K594" s="36"/>
    </row>
    <row r="595">
      <c r="I595" s="36"/>
      <c r="K595" s="36"/>
    </row>
    <row r="596">
      <c r="I596" s="36"/>
      <c r="K596" s="36"/>
    </row>
    <row r="597">
      <c r="I597" s="36"/>
      <c r="K597" s="36"/>
    </row>
    <row r="598">
      <c r="I598" s="36"/>
      <c r="K598" s="36"/>
    </row>
    <row r="599">
      <c r="I599" s="36"/>
      <c r="K599" s="36"/>
    </row>
    <row r="600">
      <c r="I600" s="36"/>
      <c r="K600" s="36"/>
    </row>
    <row r="601">
      <c r="I601" s="36"/>
      <c r="K601" s="36"/>
    </row>
    <row r="602">
      <c r="I602" s="36"/>
      <c r="K602" s="36"/>
    </row>
    <row r="603">
      <c r="I603" s="36"/>
      <c r="K603" s="36"/>
    </row>
    <row r="604">
      <c r="I604" s="36"/>
      <c r="K604" s="36"/>
    </row>
    <row r="605">
      <c r="I605" s="36"/>
      <c r="K605" s="36"/>
    </row>
    <row r="606">
      <c r="I606" s="36"/>
      <c r="K606" s="36"/>
    </row>
    <row r="607">
      <c r="I607" s="36"/>
      <c r="K607" s="36"/>
    </row>
    <row r="608">
      <c r="I608" s="36"/>
      <c r="K608" s="36"/>
    </row>
    <row r="609">
      <c r="I609" s="36"/>
      <c r="K609" s="36"/>
    </row>
    <row r="610">
      <c r="I610" s="36"/>
      <c r="K610" s="36"/>
    </row>
    <row r="611">
      <c r="I611" s="36"/>
      <c r="K611" s="36"/>
    </row>
    <row r="612">
      <c r="I612" s="36"/>
      <c r="K612" s="36"/>
    </row>
    <row r="613">
      <c r="I613" s="36"/>
      <c r="K613" s="36"/>
    </row>
    <row r="614">
      <c r="I614" s="36"/>
      <c r="K614" s="36"/>
    </row>
    <row r="615">
      <c r="I615" s="36"/>
      <c r="K615" s="36"/>
    </row>
    <row r="616">
      <c r="I616" s="36"/>
      <c r="K616" s="36"/>
    </row>
    <row r="617">
      <c r="I617" s="36"/>
      <c r="K617" s="36"/>
    </row>
    <row r="618">
      <c r="I618" s="36"/>
      <c r="K618" s="36"/>
    </row>
    <row r="619">
      <c r="I619" s="36"/>
      <c r="K619" s="36"/>
    </row>
    <row r="620">
      <c r="I620" s="36"/>
      <c r="K620" s="36"/>
    </row>
    <row r="621">
      <c r="I621" s="36"/>
      <c r="K621" s="36"/>
    </row>
    <row r="622">
      <c r="I622" s="36"/>
      <c r="K622" s="36"/>
    </row>
    <row r="623">
      <c r="I623" s="36"/>
      <c r="K623" s="36"/>
    </row>
    <row r="624">
      <c r="I624" s="36"/>
      <c r="K624" s="36"/>
    </row>
    <row r="625">
      <c r="I625" s="36"/>
      <c r="K625" s="36"/>
    </row>
    <row r="626">
      <c r="I626" s="36"/>
      <c r="K626" s="36"/>
    </row>
    <row r="627">
      <c r="I627" s="36"/>
      <c r="K627" s="36"/>
    </row>
    <row r="628">
      <c r="I628" s="36"/>
      <c r="K628" s="36"/>
    </row>
    <row r="629">
      <c r="I629" s="36"/>
      <c r="K629" s="36"/>
    </row>
    <row r="630">
      <c r="I630" s="36"/>
      <c r="K630" s="36"/>
    </row>
    <row r="631">
      <c r="I631" s="36"/>
      <c r="K631" s="36"/>
    </row>
    <row r="632">
      <c r="I632" s="36"/>
      <c r="K632" s="36"/>
    </row>
    <row r="633">
      <c r="I633" s="36"/>
      <c r="K633" s="36"/>
    </row>
    <row r="634">
      <c r="I634" s="36"/>
      <c r="K634" s="36"/>
    </row>
    <row r="635">
      <c r="I635" s="36"/>
      <c r="K635" s="36"/>
    </row>
    <row r="636">
      <c r="I636" s="36"/>
      <c r="K636" s="36"/>
    </row>
    <row r="637">
      <c r="I637" s="36"/>
      <c r="K637" s="36"/>
    </row>
    <row r="638">
      <c r="I638" s="36"/>
      <c r="K638" s="36"/>
    </row>
    <row r="639">
      <c r="I639" s="36"/>
      <c r="K639" s="36"/>
    </row>
    <row r="640">
      <c r="I640" s="36"/>
      <c r="K640" s="36"/>
    </row>
    <row r="641">
      <c r="I641" s="36"/>
      <c r="K641" s="36"/>
    </row>
    <row r="642">
      <c r="I642" s="36"/>
      <c r="K642" s="36"/>
    </row>
    <row r="643">
      <c r="I643" s="36"/>
      <c r="K643" s="36"/>
    </row>
    <row r="644">
      <c r="I644" s="36"/>
      <c r="K644" s="36"/>
    </row>
    <row r="645">
      <c r="I645" s="36"/>
      <c r="K645" s="36"/>
    </row>
    <row r="646">
      <c r="I646" s="36"/>
      <c r="K646" s="36"/>
    </row>
    <row r="647">
      <c r="I647" s="36"/>
      <c r="K647" s="36"/>
    </row>
    <row r="648">
      <c r="I648" s="36"/>
      <c r="K648" s="36"/>
    </row>
    <row r="649">
      <c r="I649" s="36"/>
      <c r="K649" s="36"/>
    </row>
    <row r="650">
      <c r="I650" s="36"/>
      <c r="K650" s="36"/>
    </row>
    <row r="651">
      <c r="I651" s="36"/>
      <c r="K651" s="36"/>
    </row>
    <row r="652">
      <c r="I652" s="36"/>
      <c r="K652" s="36"/>
    </row>
    <row r="653">
      <c r="I653" s="36"/>
      <c r="K653" s="36"/>
    </row>
    <row r="654">
      <c r="I654" s="36"/>
      <c r="K654" s="36"/>
    </row>
    <row r="655">
      <c r="I655" s="36"/>
      <c r="K655" s="36"/>
    </row>
    <row r="656">
      <c r="I656" s="36"/>
      <c r="K656" s="36"/>
    </row>
    <row r="657">
      <c r="I657" s="36"/>
      <c r="K657" s="36"/>
    </row>
    <row r="658">
      <c r="I658" s="36"/>
      <c r="K658" s="36"/>
    </row>
    <row r="659">
      <c r="I659" s="36"/>
      <c r="K659" s="36"/>
    </row>
    <row r="660">
      <c r="I660" s="36"/>
      <c r="K660" s="36"/>
    </row>
    <row r="661">
      <c r="I661" s="36"/>
      <c r="K661" s="36"/>
    </row>
    <row r="662">
      <c r="I662" s="36"/>
      <c r="K662" s="36"/>
    </row>
    <row r="663">
      <c r="I663" s="36"/>
      <c r="K663" s="36"/>
    </row>
    <row r="664">
      <c r="I664" s="36"/>
      <c r="K664" s="36"/>
    </row>
    <row r="665">
      <c r="I665" s="36"/>
      <c r="K665" s="36"/>
    </row>
    <row r="666">
      <c r="I666" s="36"/>
      <c r="K666" s="36"/>
    </row>
    <row r="667">
      <c r="I667" s="36"/>
      <c r="K667" s="36"/>
    </row>
    <row r="668">
      <c r="I668" s="36"/>
      <c r="K668" s="36"/>
    </row>
    <row r="669">
      <c r="I669" s="36"/>
      <c r="K669" s="36"/>
    </row>
    <row r="670">
      <c r="I670" s="36"/>
      <c r="K670" s="36"/>
    </row>
    <row r="671">
      <c r="I671" s="36"/>
      <c r="K671" s="36"/>
    </row>
    <row r="672">
      <c r="I672" s="36"/>
      <c r="K672" s="36"/>
    </row>
    <row r="673">
      <c r="I673" s="36"/>
      <c r="K673" s="36"/>
    </row>
    <row r="674">
      <c r="I674" s="36"/>
      <c r="K674" s="36"/>
    </row>
    <row r="675">
      <c r="I675" s="36"/>
      <c r="K675" s="36"/>
    </row>
    <row r="676">
      <c r="I676" s="36"/>
      <c r="K676" s="36"/>
    </row>
    <row r="677">
      <c r="I677" s="36"/>
      <c r="K677" s="36"/>
    </row>
    <row r="678">
      <c r="I678" s="36"/>
      <c r="K678" s="36"/>
    </row>
    <row r="679">
      <c r="I679" s="36"/>
      <c r="K679" s="36"/>
    </row>
    <row r="680">
      <c r="I680" s="36"/>
      <c r="K680" s="36"/>
    </row>
    <row r="681">
      <c r="I681" s="36"/>
      <c r="K681" s="36"/>
    </row>
    <row r="682">
      <c r="I682" s="36"/>
      <c r="K682" s="36"/>
    </row>
    <row r="683">
      <c r="I683" s="36"/>
      <c r="K683" s="36"/>
    </row>
    <row r="684">
      <c r="I684" s="36"/>
      <c r="K684" s="36"/>
    </row>
    <row r="685">
      <c r="I685" s="36"/>
      <c r="K685" s="36"/>
    </row>
    <row r="686">
      <c r="I686" s="36"/>
      <c r="K686" s="36"/>
    </row>
    <row r="687">
      <c r="I687" s="36"/>
      <c r="K687" s="36"/>
    </row>
    <row r="688">
      <c r="I688" s="36"/>
      <c r="K688" s="36"/>
    </row>
    <row r="689">
      <c r="I689" s="36"/>
      <c r="K689" s="36"/>
    </row>
    <row r="690">
      <c r="I690" s="36"/>
      <c r="K690" s="36"/>
    </row>
    <row r="691">
      <c r="I691" s="36"/>
      <c r="K691" s="36"/>
    </row>
    <row r="692">
      <c r="I692" s="36"/>
      <c r="K692" s="36"/>
    </row>
    <row r="693">
      <c r="I693" s="36"/>
      <c r="K693" s="36"/>
    </row>
    <row r="694">
      <c r="I694" s="36"/>
      <c r="K694" s="36"/>
    </row>
    <row r="695">
      <c r="I695" s="36"/>
      <c r="K695" s="36"/>
    </row>
    <row r="696">
      <c r="I696" s="36"/>
      <c r="K696" s="36"/>
    </row>
    <row r="697">
      <c r="I697" s="36"/>
      <c r="K697" s="36"/>
    </row>
    <row r="698">
      <c r="I698" s="36"/>
      <c r="K698" s="36"/>
    </row>
    <row r="699">
      <c r="I699" s="36"/>
      <c r="K699" s="36"/>
    </row>
    <row r="700">
      <c r="I700" s="36"/>
      <c r="K700" s="36"/>
    </row>
    <row r="701">
      <c r="I701" s="36"/>
      <c r="K701" s="36"/>
    </row>
    <row r="702">
      <c r="I702" s="36"/>
      <c r="K702" s="36"/>
    </row>
    <row r="703">
      <c r="I703" s="36"/>
      <c r="K703" s="36"/>
    </row>
    <row r="704">
      <c r="I704" s="36"/>
      <c r="K704" s="36"/>
    </row>
    <row r="705">
      <c r="I705" s="36"/>
      <c r="K705" s="36"/>
    </row>
    <row r="706">
      <c r="I706" s="36"/>
      <c r="K706" s="36"/>
    </row>
    <row r="707">
      <c r="I707" s="36"/>
      <c r="K707" s="36"/>
    </row>
    <row r="708">
      <c r="I708" s="36"/>
      <c r="K708" s="36"/>
    </row>
    <row r="709">
      <c r="I709" s="36"/>
      <c r="K709" s="36"/>
    </row>
    <row r="710">
      <c r="I710" s="36"/>
      <c r="K710" s="36"/>
    </row>
    <row r="711">
      <c r="I711" s="36"/>
      <c r="K711" s="36"/>
    </row>
    <row r="712">
      <c r="I712" s="36"/>
      <c r="K712" s="36"/>
    </row>
    <row r="713">
      <c r="I713" s="36"/>
      <c r="K713" s="36"/>
    </row>
    <row r="714">
      <c r="I714" s="36"/>
      <c r="K714" s="36"/>
    </row>
    <row r="715">
      <c r="I715" s="36"/>
      <c r="K715" s="36"/>
    </row>
    <row r="716">
      <c r="I716" s="36"/>
      <c r="K716" s="36"/>
    </row>
    <row r="717">
      <c r="I717" s="36"/>
      <c r="K717" s="36"/>
    </row>
    <row r="718">
      <c r="I718" s="36"/>
      <c r="K718" s="36"/>
    </row>
    <row r="719">
      <c r="I719" s="36"/>
      <c r="K719" s="36"/>
    </row>
    <row r="720">
      <c r="I720" s="36"/>
      <c r="K720" s="36"/>
    </row>
    <row r="721">
      <c r="I721" s="36"/>
      <c r="K721" s="36"/>
    </row>
    <row r="722">
      <c r="I722" s="36"/>
      <c r="K722" s="36"/>
    </row>
    <row r="723">
      <c r="I723" s="36"/>
      <c r="K723" s="36"/>
    </row>
    <row r="724">
      <c r="I724" s="36"/>
      <c r="K724" s="36"/>
    </row>
    <row r="725">
      <c r="I725" s="36"/>
      <c r="K725" s="36"/>
    </row>
    <row r="726">
      <c r="I726" s="36"/>
      <c r="K726" s="36"/>
    </row>
    <row r="727">
      <c r="I727" s="36"/>
      <c r="K727" s="36"/>
    </row>
    <row r="728">
      <c r="I728" s="36"/>
      <c r="K728" s="36"/>
    </row>
    <row r="729">
      <c r="I729" s="36"/>
      <c r="K729" s="36"/>
    </row>
    <row r="730">
      <c r="I730" s="36"/>
      <c r="K730" s="36"/>
    </row>
    <row r="731">
      <c r="I731" s="36"/>
      <c r="K731" s="36"/>
    </row>
    <row r="732">
      <c r="I732" s="36"/>
      <c r="K732" s="36"/>
    </row>
    <row r="733">
      <c r="I733" s="36"/>
      <c r="K733" s="36"/>
    </row>
    <row r="734">
      <c r="I734" s="36"/>
      <c r="K734" s="36"/>
    </row>
    <row r="735">
      <c r="I735" s="36"/>
      <c r="K735" s="36"/>
    </row>
    <row r="736">
      <c r="I736" s="36"/>
      <c r="K736" s="36"/>
    </row>
    <row r="737">
      <c r="I737" s="36"/>
      <c r="K737" s="36"/>
    </row>
    <row r="738">
      <c r="I738" s="36"/>
      <c r="K738" s="36"/>
    </row>
    <row r="739">
      <c r="I739" s="36"/>
      <c r="K739" s="36"/>
    </row>
    <row r="740">
      <c r="I740" s="36"/>
      <c r="K740" s="36"/>
    </row>
    <row r="741">
      <c r="I741" s="36"/>
      <c r="K741" s="36"/>
    </row>
    <row r="742">
      <c r="I742" s="36"/>
      <c r="K742" s="36"/>
    </row>
    <row r="743">
      <c r="I743" s="36"/>
      <c r="K743" s="36"/>
    </row>
    <row r="744">
      <c r="I744" s="36"/>
      <c r="K744" s="36"/>
    </row>
    <row r="745">
      <c r="I745" s="36"/>
      <c r="K745" s="36"/>
    </row>
    <row r="746">
      <c r="I746" s="36"/>
      <c r="K746" s="36"/>
    </row>
    <row r="747">
      <c r="I747" s="36"/>
      <c r="K747" s="36"/>
    </row>
    <row r="748">
      <c r="I748" s="36"/>
      <c r="K748" s="36"/>
    </row>
    <row r="749">
      <c r="I749" s="36"/>
      <c r="K749" s="36"/>
    </row>
    <row r="750">
      <c r="I750" s="36"/>
      <c r="K750" s="36"/>
    </row>
    <row r="751">
      <c r="I751" s="36"/>
      <c r="K751" s="36"/>
    </row>
    <row r="752">
      <c r="I752" s="36"/>
      <c r="K752" s="36"/>
    </row>
    <row r="753">
      <c r="I753" s="36"/>
      <c r="K753" s="36"/>
    </row>
    <row r="754">
      <c r="I754" s="36"/>
      <c r="K754" s="36"/>
    </row>
    <row r="755">
      <c r="I755" s="36"/>
      <c r="K755" s="36"/>
    </row>
    <row r="756">
      <c r="I756" s="36"/>
      <c r="K756" s="36"/>
    </row>
    <row r="757">
      <c r="I757" s="36"/>
      <c r="K757" s="36"/>
    </row>
    <row r="758">
      <c r="I758" s="36"/>
      <c r="K758" s="36"/>
    </row>
    <row r="759">
      <c r="I759" s="36"/>
      <c r="K759" s="36"/>
    </row>
    <row r="760">
      <c r="I760" s="36"/>
      <c r="K760" s="36"/>
    </row>
    <row r="761">
      <c r="I761" s="36"/>
      <c r="K761" s="36"/>
    </row>
    <row r="762">
      <c r="I762" s="36"/>
      <c r="K762" s="36"/>
    </row>
    <row r="763">
      <c r="I763" s="36"/>
      <c r="K763" s="36"/>
    </row>
    <row r="764">
      <c r="I764" s="36"/>
      <c r="K764" s="36"/>
    </row>
    <row r="765">
      <c r="I765" s="36"/>
      <c r="K765" s="36"/>
    </row>
    <row r="766">
      <c r="I766" s="36"/>
      <c r="K766" s="36"/>
    </row>
    <row r="767">
      <c r="I767" s="36"/>
      <c r="K767" s="36"/>
    </row>
    <row r="768">
      <c r="I768" s="36"/>
      <c r="K768" s="36"/>
    </row>
    <row r="769">
      <c r="I769" s="36"/>
      <c r="K769" s="36"/>
    </row>
    <row r="770">
      <c r="I770" s="36"/>
      <c r="K770" s="36"/>
    </row>
    <row r="771">
      <c r="I771" s="36"/>
      <c r="K771" s="36"/>
    </row>
    <row r="772">
      <c r="I772" s="36"/>
      <c r="K772" s="36"/>
    </row>
    <row r="773">
      <c r="I773" s="36"/>
      <c r="K773" s="36"/>
    </row>
    <row r="774">
      <c r="I774" s="36"/>
      <c r="K774" s="36"/>
    </row>
    <row r="775">
      <c r="I775" s="36"/>
      <c r="K775" s="36"/>
    </row>
    <row r="776">
      <c r="I776" s="36"/>
      <c r="K776" s="36"/>
    </row>
    <row r="777">
      <c r="I777" s="36"/>
      <c r="K777" s="36"/>
    </row>
    <row r="778">
      <c r="I778" s="36"/>
      <c r="K778" s="36"/>
    </row>
    <row r="779">
      <c r="I779" s="36"/>
      <c r="K779" s="36"/>
    </row>
    <row r="780">
      <c r="I780" s="36"/>
      <c r="K780" s="36"/>
    </row>
    <row r="781">
      <c r="I781" s="36"/>
      <c r="K781" s="36"/>
    </row>
    <row r="782">
      <c r="I782" s="36"/>
      <c r="K782" s="36"/>
    </row>
    <row r="783">
      <c r="I783" s="36"/>
      <c r="K783" s="36"/>
    </row>
    <row r="784">
      <c r="I784" s="36"/>
      <c r="K784" s="36"/>
    </row>
    <row r="785">
      <c r="I785" s="36"/>
      <c r="K785" s="36"/>
    </row>
    <row r="786">
      <c r="I786" s="36"/>
      <c r="K786" s="36"/>
    </row>
    <row r="787">
      <c r="I787" s="36"/>
      <c r="K787" s="36"/>
    </row>
    <row r="788">
      <c r="I788" s="36"/>
      <c r="K788" s="36"/>
    </row>
    <row r="789">
      <c r="I789" s="36"/>
      <c r="K789" s="36"/>
    </row>
    <row r="790">
      <c r="I790" s="36"/>
      <c r="K790" s="36"/>
    </row>
    <row r="791">
      <c r="I791" s="36"/>
      <c r="K791" s="36"/>
    </row>
    <row r="792">
      <c r="I792" s="36"/>
      <c r="K792" s="36"/>
    </row>
    <row r="793">
      <c r="I793" s="36"/>
      <c r="K793" s="36"/>
    </row>
    <row r="794">
      <c r="I794" s="36"/>
      <c r="K794" s="36"/>
    </row>
    <row r="795">
      <c r="I795" s="36"/>
      <c r="K795" s="36"/>
    </row>
    <row r="796">
      <c r="I796" s="36"/>
      <c r="K796" s="36"/>
    </row>
    <row r="797">
      <c r="I797" s="36"/>
      <c r="K797" s="36"/>
    </row>
    <row r="798">
      <c r="I798" s="36"/>
      <c r="K798" s="36"/>
    </row>
    <row r="799">
      <c r="I799" s="36"/>
      <c r="K799" s="36"/>
    </row>
    <row r="800">
      <c r="I800" s="36"/>
      <c r="K800" s="36"/>
    </row>
    <row r="801">
      <c r="I801" s="36"/>
      <c r="K801" s="36"/>
    </row>
    <row r="802">
      <c r="I802" s="36"/>
      <c r="K802" s="36"/>
    </row>
    <row r="803">
      <c r="I803" s="36"/>
      <c r="K803" s="36"/>
    </row>
    <row r="804">
      <c r="I804" s="36"/>
      <c r="K804" s="36"/>
    </row>
    <row r="805">
      <c r="I805" s="36"/>
      <c r="K805" s="36"/>
    </row>
    <row r="806">
      <c r="I806" s="36"/>
      <c r="K806" s="36"/>
    </row>
    <row r="807">
      <c r="I807" s="36"/>
      <c r="K807" s="36"/>
    </row>
    <row r="808">
      <c r="I808" s="36"/>
      <c r="K808" s="36"/>
    </row>
    <row r="809">
      <c r="I809" s="36"/>
      <c r="K809" s="36"/>
    </row>
    <row r="810">
      <c r="I810" s="36"/>
      <c r="K810" s="36"/>
    </row>
    <row r="811">
      <c r="I811" s="36"/>
      <c r="K811" s="36"/>
    </row>
    <row r="812">
      <c r="I812" s="36"/>
      <c r="K812" s="36"/>
    </row>
    <row r="813">
      <c r="I813" s="36"/>
      <c r="K813" s="36"/>
    </row>
    <row r="814">
      <c r="I814" s="36"/>
      <c r="K814" s="36"/>
    </row>
    <row r="815">
      <c r="I815" s="36"/>
      <c r="K815" s="36"/>
    </row>
    <row r="816">
      <c r="I816" s="36"/>
      <c r="K816" s="36"/>
    </row>
    <row r="817">
      <c r="I817" s="36"/>
      <c r="K817" s="36"/>
    </row>
    <row r="818">
      <c r="I818" s="36"/>
      <c r="K818" s="36"/>
    </row>
    <row r="819">
      <c r="I819" s="36"/>
      <c r="K819" s="36"/>
    </row>
    <row r="820">
      <c r="I820" s="36"/>
      <c r="K820" s="36"/>
    </row>
    <row r="821">
      <c r="I821" s="36"/>
      <c r="K821" s="36"/>
    </row>
    <row r="822">
      <c r="I822" s="36"/>
      <c r="K822" s="36"/>
    </row>
    <row r="823">
      <c r="I823" s="36"/>
      <c r="K823" s="36"/>
    </row>
    <row r="824">
      <c r="I824" s="36"/>
      <c r="K824" s="36"/>
    </row>
    <row r="825">
      <c r="I825" s="36"/>
      <c r="K825" s="36"/>
    </row>
    <row r="826">
      <c r="I826" s="36"/>
      <c r="K826" s="36"/>
    </row>
    <row r="827">
      <c r="I827" s="36"/>
      <c r="K827" s="36"/>
    </row>
    <row r="828">
      <c r="I828" s="36"/>
      <c r="K828" s="36"/>
    </row>
    <row r="829">
      <c r="I829" s="36"/>
      <c r="K829" s="36"/>
    </row>
    <row r="830">
      <c r="I830" s="36"/>
      <c r="K830" s="36"/>
    </row>
    <row r="831">
      <c r="I831" s="36"/>
      <c r="K831" s="36"/>
    </row>
    <row r="832">
      <c r="I832" s="36"/>
      <c r="K832" s="36"/>
    </row>
    <row r="833">
      <c r="I833" s="36"/>
      <c r="K833" s="36"/>
    </row>
    <row r="834">
      <c r="I834" s="36"/>
      <c r="K834" s="36"/>
    </row>
    <row r="835">
      <c r="I835" s="36"/>
      <c r="K835" s="36"/>
    </row>
    <row r="836">
      <c r="I836" s="36"/>
      <c r="K836" s="36"/>
    </row>
    <row r="837">
      <c r="I837" s="36"/>
      <c r="K837" s="36"/>
    </row>
    <row r="838">
      <c r="I838" s="36"/>
      <c r="K838" s="36"/>
    </row>
    <row r="839">
      <c r="I839" s="36"/>
      <c r="K839" s="36"/>
    </row>
    <row r="840">
      <c r="I840" s="36"/>
      <c r="K840" s="36"/>
    </row>
    <row r="841">
      <c r="I841" s="36"/>
      <c r="K841" s="36"/>
    </row>
    <row r="842">
      <c r="I842" s="36"/>
      <c r="K842" s="36"/>
    </row>
    <row r="843">
      <c r="I843" s="36"/>
      <c r="K843" s="36"/>
    </row>
    <row r="844">
      <c r="I844" s="36"/>
      <c r="K844" s="36"/>
    </row>
    <row r="845">
      <c r="I845" s="36"/>
      <c r="K845" s="36"/>
    </row>
    <row r="846">
      <c r="I846" s="36"/>
      <c r="K846" s="36"/>
    </row>
    <row r="847">
      <c r="I847" s="36"/>
      <c r="K847" s="36"/>
    </row>
    <row r="848">
      <c r="I848" s="36"/>
      <c r="K848" s="36"/>
    </row>
    <row r="849">
      <c r="I849" s="36"/>
      <c r="K849" s="36"/>
    </row>
    <row r="850">
      <c r="I850" s="36"/>
      <c r="K850" s="36"/>
    </row>
    <row r="851">
      <c r="I851" s="36"/>
      <c r="K851" s="36"/>
    </row>
    <row r="852">
      <c r="I852" s="36"/>
      <c r="K852" s="36"/>
    </row>
    <row r="853">
      <c r="I853" s="36"/>
      <c r="K853" s="36"/>
    </row>
    <row r="854">
      <c r="I854" s="36"/>
      <c r="K854" s="36"/>
    </row>
    <row r="855">
      <c r="I855" s="36"/>
      <c r="K855" s="36"/>
    </row>
    <row r="856">
      <c r="I856" s="36"/>
      <c r="K856" s="36"/>
    </row>
    <row r="857">
      <c r="I857" s="36"/>
      <c r="K857" s="36"/>
    </row>
    <row r="858">
      <c r="I858" s="36"/>
      <c r="K858" s="36"/>
    </row>
    <row r="859">
      <c r="I859" s="36"/>
      <c r="K859" s="36"/>
    </row>
    <row r="860">
      <c r="I860" s="36"/>
      <c r="K860" s="36"/>
    </row>
    <row r="861">
      <c r="I861" s="36"/>
      <c r="K861" s="36"/>
    </row>
    <row r="862">
      <c r="I862" s="36"/>
      <c r="K862" s="36"/>
    </row>
    <row r="863">
      <c r="I863" s="36"/>
      <c r="K863" s="36"/>
    </row>
    <row r="864">
      <c r="I864" s="36"/>
      <c r="K864" s="36"/>
    </row>
    <row r="865">
      <c r="I865" s="36"/>
      <c r="K865" s="36"/>
    </row>
    <row r="866">
      <c r="I866" s="36"/>
      <c r="K866" s="36"/>
    </row>
    <row r="867">
      <c r="I867" s="36"/>
      <c r="K867" s="36"/>
    </row>
    <row r="868">
      <c r="I868" s="36"/>
      <c r="K868" s="36"/>
    </row>
    <row r="869">
      <c r="I869" s="36"/>
      <c r="K869" s="36"/>
    </row>
    <row r="870">
      <c r="I870" s="36"/>
      <c r="K870" s="36"/>
    </row>
    <row r="871">
      <c r="I871" s="36"/>
      <c r="K871" s="36"/>
    </row>
    <row r="872">
      <c r="I872" s="36"/>
      <c r="K872" s="36"/>
    </row>
    <row r="873">
      <c r="I873" s="36"/>
      <c r="K873" s="36"/>
    </row>
    <row r="874">
      <c r="I874" s="36"/>
      <c r="K874" s="36"/>
    </row>
    <row r="875">
      <c r="I875" s="36"/>
      <c r="K875" s="36"/>
    </row>
    <row r="876">
      <c r="I876" s="36"/>
      <c r="K876" s="36"/>
    </row>
    <row r="877">
      <c r="I877" s="36"/>
      <c r="K877" s="36"/>
    </row>
    <row r="878">
      <c r="I878" s="36"/>
      <c r="K878" s="36"/>
    </row>
    <row r="879">
      <c r="I879" s="36"/>
      <c r="K879" s="36"/>
    </row>
    <row r="880">
      <c r="I880" s="36"/>
      <c r="K880" s="36"/>
    </row>
    <row r="881">
      <c r="I881" s="36"/>
      <c r="K881" s="36"/>
    </row>
    <row r="882">
      <c r="I882" s="36"/>
      <c r="K882" s="36"/>
    </row>
    <row r="883">
      <c r="I883" s="36"/>
      <c r="K883" s="36"/>
    </row>
    <row r="884">
      <c r="I884" s="36"/>
      <c r="K884" s="36"/>
    </row>
    <row r="885">
      <c r="I885" s="36"/>
      <c r="K885" s="36"/>
    </row>
    <row r="886">
      <c r="I886" s="36"/>
      <c r="K886" s="36"/>
    </row>
    <row r="887">
      <c r="I887" s="36"/>
      <c r="K887" s="36"/>
    </row>
    <row r="888">
      <c r="I888" s="36"/>
      <c r="K888" s="36"/>
    </row>
    <row r="889">
      <c r="I889" s="36"/>
      <c r="K889" s="36"/>
    </row>
    <row r="890">
      <c r="I890" s="36"/>
      <c r="K890" s="36"/>
    </row>
    <row r="891">
      <c r="I891" s="36"/>
      <c r="K891" s="36"/>
    </row>
    <row r="892">
      <c r="I892" s="36"/>
      <c r="K892" s="36"/>
    </row>
    <row r="893">
      <c r="I893" s="36"/>
      <c r="K893" s="36"/>
    </row>
    <row r="894">
      <c r="I894" s="36"/>
      <c r="K894" s="36"/>
    </row>
    <row r="895">
      <c r="I895" s="36"/>
      <c r="K895" s="36"/>
    </row>
    <row r="896">
      <c r="I896" s="36"/>
      <c r="K896" s="36"/>
    </row>
    <row r="897">
      <c r="I897" s="36"/>
      <c r="K897" s="36"/>
    </row>
    <row r="898">
      <c r="I898" s="36"/>
      <c r="K898" s="36"/>
    </row>
    <row r="899">
      <c r="I899" s="36"/>
      <c r="K899" s="36"/>
    </row>
    <row r="900">
      <c r="I900" s="36"/>
      <c r="K900" s="36"/>
    </row>
    <row r="901">
      <c r="I901" s="36"/>
      <c r="K901" s="36"/>
    </row>
    <row r="902">
      <c r="I902" s="36"/>
      <c r="K902" s="36"/>
    </row>
    <row r="903">
      <c r="I903" s="36"/>
      <c r="K903" s="36"/>
    </row>
    <row r="904">
      <c r="I904" s="36"/>
      <c r="K904" s="36"/>
    </row>
    <row r="905">
      <c r="I905" s="36"/>
      <c r="K905" s="36"/>
    </row>
    <row r="906">
      <c r="I906" s="36"/>
      <c r="K906" s="36"/>
    </row>
    <row r="907">
      <c r="I907" s="36"/>
      <c r="K907" s="36"/>
    </row>
    <row r="908">
      <c r="I908" s="36"/>
      <c r="K908" s="36"/>
    </row>
    <row r="909">
      <c r="I909" s="36"/>
      <c r="K909" s="36"/>
    </row>
    <row r="910">
      <c r="I910" s="36"/>
      <c r="K910" s="36"/>
    </row>
    <row r="911">
      <c r="I911" s="36"/>
      <c r="K911" s="36"/>
    </row>
    <row r="912">
      <c r="I912" s="36"/>
      <c r="K912" s="36"/>
    </row>
    <row r="913">
      <c r="I913" s="36"/>
      <c r="K913" s="36"/>
    </row>
    <row r="914">
      <c r="I914" s="36"/>
      <c r="K914" s="36"/>
    </row>
    <row r="915">
      <c r="I915" s="36"/>
      <c r="K915" s="36"/>
    </row>
    <row r="916">
      <c r="I916" s="36"/>
      <c r="K916" s="36"/>
    </row>
    <row r="917">
      <c r="I917" s="36"/>
      <c r="K917" s="36"/>
    </row>
    <row r="918">
      <c r="I918" s="36"/>
      <c r="K918" s="36"/>
    </row>
    <row r="919">
      <c r="I919" s="36"/>
      <c r="K919" s="36"/>
    </row>
    <row r="920">
      <c r="I920" s="36"/>
      <c r="K920" s="36"/>
    </row>
    <row r="921">
      <c r="I921" s="36"/>
      <c r="K921" s="36"/>
    </row>
    <row r="922">
      <c r="I922" s="36"/>
      <c r="K922" s="36"/>
    </row>
    <row r="923">
      <c r="I923" s="36"/>
      <c r="K923" s="36"/>
    </row>
    <row r="924">
      <c r="I924" s="36"/>
      <c r="K924" s="36"/>
    </row>
    <row r="925">
      <c r="I925" s="36"/>
      <c r="K925" s="36"/>
    </row>
    <row r="926">
      <c r="I926" s="36"/>
      <c r="K926" s="36"/>
    </row>
    <row r="927">
      <c r="I927" s="36"/>
      <c r="K927" s="36"/>
    </row>
    <row r="928">
      <c r="I928" s="36"/>
      <c r="K928" s="36"/>
    </row>
    <row r="929">
      <c r="I929" s="36"/>
      <c r="K929" s="36"/>
    </row>
    <row r="930">
      <c r="I930" s="36"/>
      <c r="K930" s="36"/>
    </row>
    <row r="931">
      <c r="I931" s="36"/>
      <c r="K931" s="36"/>
    </row>
    <row r="932">
      <c r="I932" s="36"/>
      <c r="K932" s="36"/>
    </row>
    <row r="933">
      <c r="I933" s="36"/>
      <c r="K933" s="36"/>
    </row>
    <row r="934">
      <c r="I934" s="36"/>
      <c r="K934" s="36"/>
    </row>
    <row r="935">
      <c r="I935" s="36"/>
      <c r="K935" s="36"/>
    </row>
    <row r="936">
      <c r="I936" s="36"/>
      <c r="K936" s="36"/>
    </row>
    <row r="937">
      <c r="I937" s="36"/>
      <c r="K937" s="36"/>
    </row>
    <row r="938">
      <c r="I938" s="36"/>
      <c r="K938" s="36"/>
    </row>
    <row r="939">
      <c r="I939" s="36"/>
      <c r="K939" s="36"/>
    </row>
    <row r="940">
      <c r="I940" s="36"/>
      <c r="K940" s="36"/>
    </row>
    <row r="941">
      <c r="I941" s="36"/>
      <c r="K941" s="36"/>
    </row>
    <row r="942">
      <c r="I942" s="36"/>
      <c r="K942" s="36"/>
    </row>
    <row r="943">
      <c r="I943" s="36"/>
      <c r="K943" s="36"/>
    </row>
    <row r="944">
      <c r="I944" s="36"/>
      <c r="K944" s="36"/>
    </row>
    <row r="945">
      <c r="I945" s="36"/>
      <c r="K945" s="36"/>
    </row>
    <row r="946">
      <c r="I946" s="36"/>
      <c r="K946" s="36"/>
    </row>
    <row r="947">
      <c r="I947" s="36"/>
      <c r="K947" s="36"/>
    </row>
    <row r="948">
      <c r="I948" s="36"/>
      <c r="K948" s="36"/>
    </row>
    <row r="949">
      <c r="I949" s="36"/>
      <c r="K949" s="36"/>
    </row>
    <row r="950">
      <c r="I950" s="36"/>
      <c r="K950" s="36"/>
    </row>
    <row r="951">
      <c r="I951" s="36"/>
      <c r="K951" s="36"/>
    </row>
    <row r="952">
      <c r="I952" s="36"/>
      <c r="K952" s="36"/>
    </row>
    <row r="953">
      <c r="I953" s="36"/>
      <c r="K953" s="36"/>
    </row>
    <row r="954">
      <c r="I954" s="36"/>
      <c r="K954" s="36"/>
    </row>
    <row r="955">
      <c r="I955" s="36"/>
      <c r="K955" s="36"/>
    </row>
    <row r="956">
      <c r="I956" s="36"/>
      <c r="K956" s="36"/>
    </row>
    <row r="957">
      <c r="I957" s="36"/>
      <c r="K957" s="36"/>
    </row>
    <row r="958">
      <c r="I958" s="36"/>
      <c r="K958" s="36"/>
    </row>
    <row r="959">
      <c r="I959" s="36"/>
      <c r="K959" s="36"/>
    </row>
    <row r="960">
      <c r="I960" s="36"/>
      <c r="K960" s="36"/>
    </row>
    <row r="961">
      <c r="I961" s="36"/>
      <c r="K961" s="36"/>
    </row>
    <row r="962">
      <c r="I962" s="36"/>
      <c r="K962" s="36"/>
    </row>
    <row r="963">
      <c r="I963" s="36"/>
      <c r="K963" s="36"/>
    </row>
    <row r="964">
      <c r="I964" s="36"/>
      <c r="K964" s="36"/>
    </row>
    <row r="965">
      <c r="I965" s="36"/>
      <c r="K965" s="36"/>
    </row>
    <row r="966">
      <c r="I966" s="36"/>
      <c r="K966" s="36"/>
    </row>
    <row r="967">
      <c r="I967" s="36"/>
      <c r="K967" s="36"/>
    </row>
    <row r="968">
      <c r="I968" s="36"/>
      <c r="K968" s="36"/>
    </row>
    <row r="969">
      <c r="I969" s="36"/>
      <c r="K969" s="36"/>
    </row>
    <row r="970">
      <c r="I970" s="36"/>
      <c r="K970" s="36"/>
    </row>
    <row r="971">
      <c r="I971" s="36"/>
      <c r="K971" s="36"/>
    </row>
    <row r="972">
      <c r="I972" s="36"/>
      <c r="K972" s="36"/>
    </row>
    <row r="973">
      <c r="I973" s="36"/>
      <c r="K973" s="36"/>
    </row>
    <row r="974">
      <c r="I974" s="36"/>
      <c r="K974" s="36"/>
    </row>
    <row r="975">
      <c r="I975" s="36"/>
      <c r="K975" s="36"/>
    </row>
    <row r="976">
      <c r="I976" s="36"/>
      <c r="K976" s="36"/>
    </row>
    <row r="977">
      <c r="I977" s="36"/>
      <c r="K977" s="36"/>
    </row>
    <row r="978">
      <c r="I978" s="36"/>
      <c r="K978" s="36"/>
    </row>
    <row r="979">
      <c r="I979" s="36"/>
      <c r="K979" s="36"/>
    </row>
    <row r="980">
      <c r="I980" s="36"/>
      <c r="K980" s="36"/>
    </row>
    <row r="981">
      <c r="I981" s="36"/>
      <c r="K981" s="36"/>
    </row>
    <row r="982">
      <c r="I982" s="36"/>
      <c r="K982" s="36"/>
    </row>
    <row r="983">
      <c r="I983" s="36"/>
      <c r="K983" s="36"/>
    </row>
    <row r="984">
      <c r="I984" s="36"/>
      <c r="K984" s="36"/>
    </row>
    <row r="985">
      <c r="I985" s="36"/>
      <c r="K985" s="36"/>
    </row>
    <row r="986">
      <c r="I986" s="36"/>
      <c r="K986" s="36"/>
    </row>
    <row r="987">
      <c r="I987" s="36"/>
      <c r="K987" s="36"/>
    </row>
    <row r="988">
      <c r="I988" s="36"/>
      <c r="K988" s="36"/>
    </row>
    <row r="989">
      <c r="I989" s="36"/>
      <c r="K989" s="36"/>
    </row>
    <row r="990">
      <c r="I990" s="36"/>
      <c r="K990" s="36"/>
    </row>
    <row r="991">
      <c r="I991" s="36"/>
      <c r="K991" s="36"/>
    </row>
    <row r="992">
      <c r="I992" s="36"/>
      <c r="K992" s="36"/>
    </row>
    <row r="993">
      <c r="I993" s="36"/>
      <c r="K993" s="36"/>
    </row>
    <row r="994">
      <c r="I994" s="36"/>
      <c r="K994" s="36"/>
    </row>
    <row r="995">
      <c r="I995" s="36"/>
      <c r="K995" s="36"/>
    </row>
    <row r="996">
      <c r="I996" s="36"/>
      <c r="K996" s="36"/>
    </row>
  </sheetData>
  <mergeCells count="5">
    <mergeCell ref="A5:D5"/>
    <mergeCell ref="A1:C1"/>
    <mergeCell ref="F1:G1"/>
    <mergeCell ref="H1:I1"/>
    <mergeCell ref="A13:C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0"/>
    <col customWidth="1" min="2" max="2" width="21.75"/>
    <col customWidth="1" min="3" max="3" width="33.13"/>
    <col customWidth="1" min="4" max="4" width="28.38"/>
    <col customWidth="1" min="5" max="5" width="16.13"/>
    <col customWidth="1" min="6" max="6" width="15.5"/>
    <col customWidth="1" min="7" max="7" width="27.5"/>
  </cols>
  <sheetData>
    <row r="1" ht="27.75" customHeight="1">
      <c r="A1" s="43" t="s">
        <v>0</v>
      </c>
      <c r="B1" s="43" t="s">
        <v>8537</v>
      </c>
      <c r="C1" s="44" t="s">
        <v>8538</v>
      </c>
      <c r="D1" s="43" t="s">
        <v>3</v>
      </c>
      <c r="E1" s="45" t="s">
        <v>8539</v>
      </c>
      <c r="F1" s="45" t="s">
        <v>8540</v>
      </c>
      <c r="G1" s="45" t="s">
        <v>8541</v>
      </c>
    </row>
    <row r="2">
      <c r="A2" s="6" t="s">
        <v>3155</v>
      </c>
      <c r="B2" s="6" t="s">
        <v>3186</v>
      </c>
      <c r="C2" s="11" t="s">
        <v>8542</v>
      </c>
      <c r="D2" s="8" t="s">
        <v>8543</v>
      </c>
      <c r="E2" s="46" t="s">
        <v>80</v>
      </c>
      <c r="F2" s="46" t="s">
        <v>80</v>
      </c>
      <c r="G2" s="46" t="s">
        <v>80</v>
      </c>
    </row>
    <row r="3">
      <c r="A3" s="6" t="s">
        <v>3253</v>
      </c>
      <c r="B3" s="6" t="s">
        <v>8544</v>
      </c>
      <c r="C3" s="11" t="s">
        <v>8545</v>
      </c>
      <c r="E3" s="46" t="s">
        <v>80</v>
      </c>
      <c r="F3" s="46" t="s">
        <v>80</v>
      </c>
      <c r="G3" s="46" t="s">
        <v>80</v>
      </c>
    </row>
    <row r="4">
      <c r="A4" s="6" t="s">
        <v>3333</v>
      </c>
      <c r="B4" s="6" t="s">
        <v>3379</v>
      </c>
      <c r="C4" s="11" t="s">
        <v>8546</v>
      </c>
      <c r="E4" s="46" t="s">
        <v>80</v>
      </c>
      <c r="F4" s="46" t="s">
        <v>80</v>
      </c>
      <c r="G4" s="46" t="s">
        <v>80</v>
      </c>
    </row>
    <row r="5">
      <c r="A5" s="6" t="s">
        <v>3385</v>
      </c>
      <c r="B5" s="6" t="s">
        <v>8547</v>
      </c>
      <c r="C5" s="11" t="s">
        <v>8548</v>
      </c>
      <c r="D5" s="8" t="s">
        <v>8549</v>
      </c>
      <c r="E5" s="46" t="s">
        <v>80</v>
      </c>
      <c r="F5" s="46" t="s">
        <v>80</v>
      </c>
      <c r="G5" s="46" t="s">
        <v>80</v>
      </c>
    </row>
    <row r="6">
      <c r="A6" s="6" t="s">
        <v>3456</v>
      </c>
      <c r="B6" s="6" t="s">
        <v>3536</v>
      </c>
      <c r="C6" s="11" t="s">
        <v>8550</v>
      </c>
      <c r="D6" s="8" t="s">
        <v>8551</v>
      </c>
      <c r="E6" s="46" t="s">
        <v>80</v>
      </c>
      <c r="F6" s="46" t="s">
        <v>80</v>
      </c>
      <c r="G6" s="46" t="s">
        <v>80</v>
      </c>
    </row>
    <row r="7">
      <c r="A7" s="6" t="s">
        <v>3546</v>
      </c>
      <c r="B7" s="6" t="s">
        <v>3715</v>
      </c>
      <c r="C7" s="11" t="s">
        <v>3714</v>
      </c>
      <c r="D7" s="8" t="s">
        <v>8552</v>
      </c>
      <c r="E7" s="46" t="s">
        <v>80</v>
      </c>
      <c r="F7" s="46" t="s">
        <v>80</v>
      </c>
      <c r="G7" s="46" t="s">
        <v>80</v>
      </c>
    </row>
    <row r="8">
      <c r="A8" s="6" t="s">
        <v>3749</v>
      </c>
      <c r="B8" s="6" t="s">
        <v>3762</v>
      </c>
      <c r="C8" s="11" t="s">
        <v>8553</v>
      </c>
      <c r="E8" s="46" t="s">
        <v>80</v>
      </c>
      <c r="F8" s="46" t="s">
        <v>80</v>
      </c>
      <c r="G8" s="46" t="s">
        <v>80</v>
      </c>
    </row>
    <row r="9">
      <c r="A9" s="6" t="s">
        <v>3821</v>
      </c>
      <c r="B9" s="6" t="s">
        <v>8554</v>
      </c>
      <c r="C9" s="11" t="s">
        <v>8555</v>
      </c>
      <c r="E9" s="46" t="s">
        <v>80</v>
      </c>
      <c r="F9" s="46" t="s">
        <v>80</v>
      </c>
      <c r="G9" s="46" t="s">
        <v>80</v>
      </c>
    </row>
    <row r="10">
      <c r="A10" s="6" t="s">
        <v>3923</v>
      </c>
      <c r="B10" s="6" t="s">
        <v>8556</v>
      </c>
      <c r="C10" s="11" t="s">
        <v>8557</v>
      </c>
      <c r="E10" s="46" t="s">
        <v>80</v>
      </c>
      <c r="F10" s="46" t="s">
        <v>80</v>
      </c>
      <c r="G10" s="46" t="s">
        <v>80</v>
      </c>
    </row>
    <row r="11">
      <c r="A11" s="6" t="s">
        <v>4228</v>
      </c>
      <c r="B11" s="6" t="s">
        <v>8558</v>
      </c>
      <c r="C11" s="11" t="s">
        <v>8559</v>
      </c>
      <c r="E11" s="47">
        <f>IFERROR(__xludf.DUMMYFUNCTION("COUNTUNIQUEIFS(church_list!$B$2:$B$1965,church_list!$A$2:$A$1965,$A11,church_list!$K$2:$K$1965,""Y"")"),1.0)</f>
        <v>1</v>
      </c>
      <c r="F11" s="47">
        <f>IFERROR(__xludf.DUMMYFUNCTION("COUNTUNIQUEIFS(church_list!$B$2:$B$1965,church_list!$A$2:$A$1965,$A11,church_list!$L$2:$L$1965,""Y"")"),9.0)</f>
        <v>9</v>
      </c>
      <c r="G11" s="47">
        <f>IFERROR(__xludf.DUMMYFUNCTION("E11+F11-COUNTUNIQUEIFS(church_list!$B$2:$B$1965,church_list!$A$2:$A$1965,$A11,church_list!$K$2:$K$1965,""Y"",church_list!$L$2:$L$1965,""Y"")"),9.0)</f>
        <v>9</v>
      </c>
    </row>
    <row r="12">
      <c r="A12" s="6" t="s">
        <v>1592</v>
      </c>
      <c r="B12" s="6" t="s">
        <v>8560</v>
      </c>
      <c r="C12" s="11" t="s">
        <v>8561</v>
      </c>
      <c r="D12" s="8" t="s">
        <v>8562</v>
      </c>
      <c r="E12" s="47">
        <f>IFERROR(__xludf.DUMMYFUNCTION("COUNTUNIQUEIFS(church_list!$B$2:$B$1965,church_list!$A$2:$A$1965,$A12,church_list!$K$2:$K$1965,""Y"")"),6.0)</f>
        <v>6</v>
      </c>
      <c r="F12" s="47">
        <f>IFERROR(__xludf.DUMMYFUNCTION("COUNTUNIQUEIFS(church_list!$B$2:$B$1965,church_list!$A$2:$A$1965,$A12,church_list!$L$2:$L$1965,""Y"")"),1.0)</f>
        <v>1</v>
      </c>
      <c r="G12" s="47">
        <f>IFERROR(__xludf.DUMMYFUNCTION("E12+F12-COUNTUNIQUEIFS(church_list!$B$2:$B$1965,church_list!$A$2:$A$1965,$A12,church_list!$K$2:$K$1965,""Y"",church_list!$L$2:$L$1965,""Y"")"),6.0)</f>
        <v>6</v>
      </c>
    </row>
    <row r="13">
      <c r="A13" s="6" t="s">
        <v>7010</v>
      </c>
      <c r="B13" s="6" t="s">
        <v>8563</v>
      </c>
      <c r="C13" s="11" t="s">
        <v>8564</v>
      </c>
      <c r="E13" s="47">
        <f>IFERROR(__xludf.DUMMYFUNCTION("COUNTUNIQUEIFS(church_list!$B$2:$B$1965,church_list!$A$2:$A$1965,$A13,church_list!$K$2:$K$1965,""Y"")"),1.0)</f>
        <v>1</v>
      </c>
      <c r="F13" s="47">
        <f>IFERROR(__xludf.DUMMYFUNCTION("COUNTUNIQUEIFS(church_list!$B$2:$B$1965,church_list!$A$2:$A$1965,$A13,church_list!$L$2:$L$1965,""Y"")"),6.0)</f>
        <v>6</v>
      </c>
      <c r="G13" s="47">
        <f>IFERROR(__xludf.DUMMYFUNCTION("E13+F13-COUNTUNIQUEIFS(church_list!$B$2:$B$1965,church_list!$A$2:$A$1965,$A13,church_list!$K$2:$K$1965,""Y"",church_list!$L$2:$L$1965,""Y"")"),6.0)</f>
        <v>6</v>
      </c>
    </row>
    <row r="14">
      <c r="A14" s="6" t="s">
        <v>4077</v>
      </c>
      <c r="B14" s="6" t="s">
        <v>8565</v>
      </c>
      <c r="C14" s="11" t="s">
        <v>8566</v>
      </c>
      <c r="D14" s="8" t="s">
        <v>8567</v>
      </c>
      <c r="E14" s="47">
        <f>IFERROR(__xludf.DUMMYFUNCTION("COUNTUNIQUEIFS(church_list!$B$2:$B$1965,church_list!$A$2:$A$1965,$A14,church_list!$K$2:$K$1965,""Y"")"),3.0)</f>
        <v>3</v>
      </c>
      <c r="F14" s="47">
        <f>IFERROR(__xludf.DUMMYFUNCTION("COUNTUNIQUEIFS(church_list!$B$2:$B$1965,church_list!$A$2:$A$1965,$A14,church_list!$L$2:$L$1965,""Y"")"),2.0)</f>
        <v>2</v>
      </c>
      <c r="G14" s="47">
        <f>IFERROR(__xludf.DUMMYFUNCTION("E14+F14-COUNTUNIQUEIFS(church_list!$B$2:$B$1965,church_list!$A$2:$A$1965,$A14,church_list!$K$2:$K$1965,""Y"",church_list!$L$2:$L$1965,""Y"")"),5.0)</f>
        <v>5</v>
      </c>
    </row>
    <row r="15">
      <c r="A15" s="6" t="s">
        <v>600</v>
      </c>
      <c r="B15" s="6" t="s">
        <v>8568</v>
      </c>
      <c r="C15" s="11" t="s">
        <v>8569</v>
      </c>
      <c r="D15" s="8" t="s">
        <v>8570</v>
      </c>
      <c r="E15" s="47">
        <f>IFERROR(__xludf.DUMMYFUNCTION("COUNTUNIQUEIFS(church_list!$B$2:$B$1965,church_list!$A$2:$A$1965,$A15,church_list!$K$2:$K$1965,""Y"")"),4.0)</f>
        <v>4</v>
      </c>
      <c r="F15" s="47">
        <f>IFERROR(__xludf.DUMMYFUNCTION("COUNTUNIQUEIFS(church_list!$B$2:$B$1965,church_list!$A$2:$A$1965,$A15,church_list!$L$2:$L$1965,""Y"")"),1.0)</f>
        <v>1</v>
      </c>
      <c r="G15" s="47">
        <f>IFERROR(__xludf.DUMMYFUNCTION("E15+F15-COUNTUNIQUEIFS(church_list!$B$2:$B$1965,church_list!$A$2:$A$1965,$A15,church_list!$K$2:$K$1965,""Y"",church_list!$L$2:$L$1965,""Y"")"),4.0)</f>
        <v>4</v>
      </c>
    </row>
    <row r="16">
      <c r="A16" s="6" t="s">
        <v>1038</v>
      </c>
      <c r="B16" s="6" t="s">
        <v>8571</v>
      </c>
      <c r="C16" s="11" t="s">
        <v>8572</v>
      </c>
      <c r="D16" s="8" t="s">
        <v>8573</v>
      </c>
      <c r="E16" s="47">
        <f>IFERROR(__xludf.DUMMYFUNCTION("COUNTUNIQUEIFS(church_list!$B$2:$B$1965,church_list!$A$2:$A$1965,$A16,church_list!$K$2:$K$1965,""Y"")"),2.0)</f>
        <v>2</v>
      </c>
      <c r="F16" s="47">
        <f>IFERROR(__xludf.DUMMYFUNCTION("COUNTUNIQUEIFS(church_list!$B$2:$B$1965,church_list!$A$2:$A$1965,$A16,church_list!$L$2:$L$1965,""Y"")"),4.0)</f>
        <v>4</v>
      </c>
      <c r="G16" s="47">
        <f>IFERROR(__xludf.DUMMYFUNCTION("E16+F16-COUNTUNIQUEIFS(church_list!$B$2:$B$1965,church_list!$A$2:$A$1965,$A16,church_list!$K$2:$K$1965,""Y"",church_list!$L$2:$L$1965,""Y"")"),4.0)</f>
        <v>4</v>
      </c>
    </row>
    <row r="17">
      <c r="A17" s="6" t="s">
        <v>6047</v>
      </c>
      <c r="B17" s="6" t="s">
        <v>8574</v>
      </c>
      <c r="C17" s="11" t="s">
        <v>8575</v>
      </c>
      <c r="D17" s="8" t="s">
        <v>8576</v>
      </c>
      <c r="E17" s="47">
        <f>IFERROR(__xludf.DUMMYFUNCTION("COUNTUNIQUEIFS(church_list!$B$2:$B$1965,church_list!$A$2:$A$1965,$A17,church_list!$K$2:$K$1965,""Y"")"),0.0)</f>
        <v>0</v>
      </c>
      <c r="F17" s="47">
        <f>IFERROR(__xludf.DUMMYFUNCTION("COUNTUNIQUEIFS(church_list!$B$2:$B$1965,church_list!$A$2:$A$1965,$A17,church_list!$L$2:$L$1965,""Y"")"),4.0)</f>
        <v>4</v>
      </c>
      <c r="G17" s="47">
        <f>IFERROR(__xludf.DUMMYFUNCTION("E17+F17-COUNTUNIQUEIFS(church_list!$B$2:$B$1965,church_list!$A$2:$A$1965,$A17,church_list!$K$2:$K$1965,""Y"",church_list!$L$2:$L$1965,""Y"")"),4.0)</f>
        <v>4</v>
      </c>
    </row>
    <row r="18">
      <c r="A18" s="6" t="s">
        <v>6377</v>
      </c>
      <c r="B18" s="6" t="s">
        <v>8577</v>
      </c>
      <c r="C18" s="11" t="s">
        <v>8578</v>
      </c>
      <c r="D18" s="8" t="s">
        <v>8579</v>
      </c>
      <c r="E18" s="47">
        <f>IFERROR(__xludf.DUMMYFUNCTION("COUNTUNIQUEIFS(church_list!$B$2:$B$1965,church_list!$A$2:$A$1965,$A18,church_list!$K$2:$K$1965,""Y"")"),3.0)</f>
        <v>3</v>
      </c>
      <c r="F18" s="47">
        <f>IFERROR(__xludf.DUMMYFUNCTION("COUNTUNIQUEIFS(church_list!$B$2:$B$1965,church_list!$A$2:$A$1965,$A18,church_list!$L$2:$L$1965,""Y"")"),3.0)</f>
        <v>3</v>
      </c>
      <c r="G18" s="47">
        <f>IFERROR(__xludf.DUMMYFUNCTION("E18+F18-COUNTUNIQUEIFS(church_list!$B$2:$B$1965,church_list!$A$2:$A$1965,$A18,church_list!$K$2:$K$1965,""Y"",church_list!$L$2:$L$1965,""Y"")"),4.0)</f>
        <v>4</v>
      </c>
    </row>
    <row r="19">
      <c r="A19" s="6" t="s">
        <v>6692</v>
      </c>
      <c r="B19" s="6" t="s">
        <v>8580</v>
      </c>
      <c r="C19" s="11" t="s">
        <v>8581</v>
      </c>
      <c r="D19" s="8" t="s">
        <v>8582</v>
      </c>
      <c r="E19" s="47">
        <f>IFERROR(__xludf.DUMMYFUNCTION("COUNTUNIQUEIFS(church_list!$B$2:$B$1965,church_list!$A$2:$A$1965,$A19,church_list!$K$2:$K$1965,""Y"")"),0.0)</f>
        <v>0</v>
      </c>
      <c r="F19" s="47">
        <f>IFERROR(__xludf.DUMMYFUNCTION("COUNTUNIQUEIFS(church_list!$B$2:$B$1965,church_list!$A$2:$A$1965,$A19,church_list!$L$2:$L$1965,""Y"")"),4.0)</f>
        <v>4</v>
      </c>
      <c r="G19" s="47">
        <f>IFERROR(__xludf.DUMMYFUNCTION("E19+F19-COUNTUNIQUEIFS(church_list!$B$2:$B$1965,church_list!$A$2:$A$1965,$A19,church_list!$K$2:$K$1965,""Y"",church_list!$L$2:$L$1965,""Y"")"),4.0)</f>
        <v>4</v>
      </c>
    </row>
    <row r="20">
      <c r="A20" s="6" t="s">
        <v>7233</v>
      </c>
      <c r="B20" s="6" t="s">
        <v>8583</v>
      </c>
      <c r="C20" s="11" t="s">
        <v>8584</v>
      </c>
      <c r="D20" s="8" t="s">
        <v>8585</v>
      </c>
      <c r="E20" s="47">
        <f>IFERROR(__xludf.DUMMYFUNCTION("COUNTUNIQUEIFS(church_list!$B$2:$B$1965,church_list!$A$2:$A$1965,$A20,church_list!$K$2:$K$1965,""Y"")"),0.0)</f>
        <v>0</v>
      </c>
      <c r="F20" s="47">
        <f>IFERROR(__xludf.DUMMYFUNCTION("COUNTUNIQUEIFS(church_list!$B$2:$B$1965,church_list!$A$2:$A$1965,$A20,church_list!$L$2:$L$1965,""Y"")"),4.0)</f>
        <v>4</v>
      </c>
      <c r="G20" s="47">
        <f>IFERROR(__xludf.DUMMYFUNCTION("E20+F20-COUNTUNIQUEIFS(church_list!$B$2:$B$1965,church_list!$A$2:$A$1965,$A20,church_list!$K$2:$K$1965,""Y"",church_list!$L$2:$L$1965,""Y"")"),4.0)</f>
        <v>4</v>
      </c>
    </row>
    <row r="21">
      <c r="A21" s="6" t="s">
        <v>7529</v>
      </c>
      <c r="B21" s="6" t="s">
        <v>8586</v>
      </c>
      <c r="C21" s="11" t="s">
        <v>8587</v>
      </c>
      <c r="D21" s="8" t="s">
        <v>8588</v>
      </c>
      <c r="E21" s="47">
        <f>IFERROR(__xludf.DUMMYFUNCTION("COUNTUNIQUEIFS(church_list!$B$2:$B$1965,church_list!$A$2:$A$1965,$A21,church_list!$K$2:$K$1965,""Y"")"),3.0)</f>
        <v>3</v>
      </c>
      <c r="F21" s="47">
        <f>IFERROR(__xludf.DUMMYFUNCTION("COUNTUNIQUEIFS(church_list!$B$2:$B$1965,church_list!$A$2:$A$1965,$A21,church_list!$L$2:$L$1965,""Y"")"),3.0)</f>
        <v>3</v>
      </c>
      <c r="G21" s="47">
        <f>IFERROR(__xludf.DUMMYFUNCTION("E21+F21-COUNTUNIQUEIFS(church_list!$B$2:$B$1965,church_list!$A$2:$A$1965,$A21,church_list!$K$2:$K$1965,""Y"",church_list!$L$2:$L$1965,""Y"")"),4.0)</f>
        <v>4</v>
      </c>
    </row>
    <row r="22">
      <c r="A22" s="6" t="s">
        <v>7984</v>
      </c>
      <c r="B22" s="6" t="s">
        <v>8589</v>
      </c>
      <c r="C22" s="11" t="s">
        <v>8590</v>
      </c>
      <c r="D22" s="8" t="s">
        <v>8591</v>
      </c>
      <c r="E22" s="47">
        <f>IFERROR(__xludf.DUMMYFUNCTION("COUNTUNIQUEIFS(church_list!$B$2:$B$1965,church_list!$A$2:$A$1965,$A22,church_list!$K$2:$K$1965,""Y"")"),0.0)</f>
        <v>0</v>
      </c>
      <c r="F22" s="47">
        <f>IFERROR(__xludf.DUMMYFUNCTION("COUNTUNIQUEIFS(church_list!$B$2:$B$1965,church_list!$A$2:$A$1965,$A22,church_list!$L$2:$L$1965,""Y"")"),4.0)</f>
        <v>4</v>
      </c>
      <c r="G22" s="47">
        <f>IFERROR(__xludf.DUMMYFUNCTION("E22+F22-COUNTUNIQUEIFS(church_list!$B$2:$B$1965,church_list!$A$2:$A$1965,$A22,church_list!$K$2:$K$1965,""Y"",church_list!$L$2:$L$1965,""Y"")"),4.0)</f>
        <v>4</v>
      </c>
    </row>
    <row r="23">
      <c r="A23" s="6" t="s">
        <v>1704</v>
      </c>
      <c r="B23" s="6" t="s">
        <v>8592</v>
      </c>
      <c r="C23" s="11" t="s">
        <v>8593</v>
      </c>
      <c r="D23" s="8" t="s">
        <v>8594</v>
      </c>
      <c r="E23" s="47">
        <f>IFERROR(__xludf.DUMMYFUNCTION("COUNTUNIQUEIFS(church_list!$B$2:$B$1965,church_list!$A$2:$A$1965,$A23,church_list!$K$2:$K$1965,""Y"")"),1.0)</f>
        <v>1</v>
      </c>
      <c r="F23" s="47">
        <f>IFERROR(__xludf.DUMMYFUNCTION("COUNTUNIQUEIFS(church_list!$B$2:$B$1965,church_list!$A$2:$A$1965,$A23,church_list!$L$2:$L$1965,""Y"")"),2.0)</f>
        <v>2</v>
      </c>
      <c r="G23" s="47">
        <f>IFERROR(__xludf.DUMMYFUNCTION("E23+F23-COUNTUNIQUEIFS(church_list!$B$2:$B$1965,church_list!$A$2:$A$1965,$A23,church_list!$K$2:$K$1965,""Y"",church_list!$L$2:$L$1965,""Y"")"),3.0)</f>
        <v>3</v>
      </c>
    </row>
    <row r="24">
      <c r="A24" s="6" t="s">
        <v>2870</v>
      </c>
      <c r="B24" s="6" t="s">
        <v>8595</v>
      </c>
      <c r="C24" s="11" t="s">
        <v>8596</v>
      </c>
      <c r="D24" s="8" t="s">
        <v>8597</v>
      </c>
      <c r="E24" s="47">
        <f>IFERROR(__xludf.DUMMYFUNCTION("COUNTUNIQUEIFS(church_list!$B$2:$B$1965,church_list!$A$2:$A$1965,$A24,church_list!$K$2:$K$1965,""Y"")"),1.0)</f>
        <v>1</v>
      </c>
      <c r="F24" s="47">
        <f>IFERROR(__xludf.DUMMYFUNCTION("COUNTUNIQUEIFS(church_list!$B$2:$B$1965,church_list!$A$2:$A$1965,$A24,church_list!$L$2:$L$1965,""Y"")"),2.0)</f>
        <v>2</v>
      </c>
      <c r="G24" s="47">
        <f>IFERROR(__xludf.DUMMYFUNCTION("E24+F24-COUNTUNIQUEIFS(church_list!$B$2:$B$1965,church_list!$A$2:$A$1965,$A24,church_list!$K$2:$K$1965,""Y"",church_list!$L$2:$L$1965,""Y"")"),3.0)</f>
        <v>3</v>
      </c>
    </row>
    <row r="25">
      <c r="A25" s="6" t="s">
        <v>4512</v>
      </c>
      <c r="B25" s="6" t="s">
        <v>8598</v>
      </c>
      <c r="C25" s="11" t="s">
        <v>8599</v>
      </c>
      <c r="D25" s="8" t="s">
        <v>8600</v>
      </c>
      <c r="E25" s="47">
        <f>IFERROR(__xludf.DUMMYFUNCTION("COUNTUNIQUEIFS(church_list!$B$2:$B$1965,church_list!$A$2:$A$1965,$A25,church_list!$K$2:$K$1965,""Y"")"),0.0)</f>
        <v>0</v>
      </c>
      <c r="F25" s="47">
        <f>IFERROR(__xludf.DUMMYFUNCTION("COUNTUNIQUEIFS(church_list!$B$2:$B$1965,church_list!$A$2:$A$1965,$A25,church_list!$L$2:$L$1965,""Y"")"),3.0)</f>
        <v>3</v>
      </c>
      <c r="G25" s="47">
        <f>IFERROR(__xludf.DUMMYFUNCTION("E25+F25-COUNTUNIQUEIFS(church_list!$B$2:$B$1965,church_list!$A$2:$A$1965,$A25,church_list!$K$2:$K$1965,""Y"",church_list!$L$2:$L$1965,""Y"")"),3.0)</f>
        <v>3</v>
      </c>
    </row>
    <row r="26">
      <c r="A26" s="6" t="s">
        <v>5519</v>
      </c>
      <c r="B26" s="6" t="s">
        <v>8601</v>
      </c>
      <c r="C26" s="11" t="s">
        <v>8602</v>
      </c>
      <c r="D26" s="8" t="s">
        <v>8603</v>
      </c>
      <c r="E26" s="47">
        <f>IFERROR(__xludf.DUMMYFUNCTION("COUNTUNIQUEIFS(church_list!$B$2:$B$1965,church_list!$A$2:$A$1965,$A26,church_list!$K$2:$K$1965,""Y"")"),1.0)</f>
        <v>1</v>
      </c>
      <c r="F26" s="47">
        <f>IFERROR(__xludf.DUMMYFUNCTION("COUNTUNIQUEIFS(church_list!$B$2:$B$1965,church_list!$A$2:$A$1965,$A26,church_list!$L$2:$L$1965,""Y"")"),3.0)</f>
        <v>3</v>
      </c>
      <c r="G26" s="47">
        <f>IFERROR(__xludf.DUMMYFUNCTION("E26+F26-COUNTUNIQUEIFS(church_list!$B$2:$B$1965,church_list!$A$2:$A$1965,$A26,church_list!$K$2:$K$1965,""Y"",church_list!$L$2:$L$1965,""Y"")"),3.0)</f>
        <v>3</v>
      </c>
    </row>
    <row r="27">
      <c r="A27" s="6" t="s">
        <v>8286</v>
      </c>
      <c r="B27" s="6" t="s">
        <v>8604</v>
      </c>
      <c r="C27" s="11" t="s">
        <v>8605</v>
      </c>
      <c r="E27" s="47">
        <f>IFERROR(__xludf.DUMMYFUNCTION("COUNTUNIQUEIFS(church_list!$B$2:$B$1965,church_list!$A$2:$A$1965,$A27,church_list!$K$2:$K$1965,""Y"")"),0.0)</f>
        <v>0</v>
      </c>
      <c r="F27" s="47">
        <f>IFERROR(__xludf.DUMMYFUNCTION("COUNTUNIQUEIFS(church_list!$B$2:$B$1965,church_list!$A$2:$A$1965,$A27,church_list!$L$2:$L$1965,""Y"")"),3.0)</f>
        <v>3</v>
      </c>
      <c r="G27" s="47">
        <f>IFERROR(__xludf.DUMMYFUNCTION("E27+F27-COUNTUNIQUEIFS(church_list!$B$2:$B$1965,church_list!$A$2:$A$1965,$A27,church_list!$K$2:$K$1965,""Y"",church_list!$L$2:$L$1965,""Y"")"),3.0)</f>
        <v>3</v>
      </c>
    </row>
    <row r="28">
      <c r="A28" s="6" t="s">
        <v>13</v>
      </c>
      <c r="B28" s="11" t="s">
        <v>8606</v>
      </c>
      <c r="C28" s="11" t="s">
        <v>8607</v>
      </c>
      <c r="D28" s="8" t="s">
        <v>8608</v>
      </c>
      <c r="E28" s="47">
        <f>IFERROR(__xludf.DUMMYFUNCTION("COUNTUNIQUEIFS(church_list!$B$2:$B$1965,church_list!$A$2:$A$1965,$A28,church_list!$K$2:$K$1965,""Y"")"),0.0)</f>
        <v>0</v>
      </c>
      <c r="F28" s="47">
        <f>IFERROR(__xludf.DUMMYFUNCTION("COUNTUNIQUEIFS(church_list!$B$2:$B$1965,church_list!$A$2:$A$1965,$A28,church_list!$L$2:$L$1965,""Y"")"),2.0)</f>
        <v>2</v>
      </c>
      <c r="G28" s="47">
        <f>IFERROR(__xludf.DUMMYFUNCTION("E28+F28-COUNTUNIQUEIFS(church_list!$B$2:$B$1965,church_list!$A$2:$A$1965,$A28,church_list!$K$2:$K$1965,""Y"",church_list!$L$2:$L$1965,""Y"")"),2.0)</f>
        <v>2</v>
      </c>
    </row>
    <row r="29">
      <c r="A29" s="6" t="s">
        <v>175</v>
      </c>
      <c r="B29" s="6" t="s">
        <v>8609</v>
      </c>
      <c r="C29" s="11" t="s">
        <v>8610</v>
      </c>
      <c r="D29" s="8" t="s">
        <v>8611</v>
      </c>
      <c r="E29" s="47">
        <f>IFERROR(__xludf.DUMMYFUNCTION("COUNTUNIQUEIFS(church_list!$B$2:$B$1965,church_list!$A$2:$A$1965,$A29,church_list!$K$2:$K$1965,""Y"")"),2.0)</f>
        <v>2</v>
      </c>
      <c r="F29" s="47">
        <f>IFERROR(__xludf.DUMMYFUNCTION("COUNTUNIQUEIFS(church_list!$B$2:$B$1965,church_list!$A$2:$A$1965,$A29,church_list!$L$2:$L$1965,""Y"")"),0.0)</f>
        <v>0</v>
      </c>
      <c r="G29" s="47">
        <f>IFERROR(__xludf.DUMMYFUNCTION("E29+F29-COUNTUNIQUEIFS(church_list!$B$2:$B$1965,church_list!$A$2:$A$1965,$A29,church_list!$K$2:$K$1965,""Y"",church_list!$L$2:$L$1965,""Y"")"),2.0)</f>
        <v>2</v>
      </c>
    </row>
    <row r="30">
      <c r="A30" s="6" t="s">
        <v>275</v>
      </c>
      <c r="B30" s="6" t="s">
        <v>8612</v>
      </c>
      <c r="C30" s="11" t="s">
        <v>8613</v>
      </c>
      <c r="D30" s="8" t="s">
        <v>8614</v>
      </c>
      <c r="E30" s="47">
        <f>IFERROR(__xludf.DUMMYFUNCTION("COUNTUNIQUEIFS(church_list!$B$2:$B$1965,church_list!$A$2:$A$1965,$A30,church_list!$K$2:$K$1965,""Y"")"),0.0)</f>
        <v>0</v>
      </c>
      <c r="F30" s="47">
        <f>IFERROR(__xludf.DUMMYFUNCTION("COUNTUNIQUEIFS(church_list!$B$2:$B$1965,church_list!$A$2:$A$1965,$A30,church_list!$L$2:$L$1965,""Y"")"),2.0)</f>
        <v>2</v>
      </c>
      <c r="G30" s="47">
        <f>IFERROR(__xludf.DUMMYFUNCTION("E30+F30-COUNTUNIQUEIFS(church_list!$B$2:$B$1965,church_list!$A$2:$A$1965,$A30,church_list!$K$2:$K$1965,""Y"",church_list!$L$2:$L$1965,""Y"")"),2.0)</f>
        <v>2</v>
      </c>
    </row>
    <row r="31">
      <c r="A31" s="6" t="s">
        <v>517</v>
      </c>
      <c r="B31" s="6" t="s">
        <v>556</v>
      </c>
      <c r="C31" s="11" t="s">
        <v>8615</v>
      </c>
      <c r="D31" s="8" t="s">
        <v>8616</v>
      </c>
      <c r="E31" s="47">
        <f>IFERROR(__xludf.DUMMYFUNCTION("COUNTUNIQUEIFS(church_list!$B$2:$B$1965,church_list!$A$2:$A$1965,$A31,church_list!$K$2:$K$1965,""Y"")"),1.0)</f>
        <v>1</v>
      </c>
      <c r="F31" s="47">
        <f>IFERROR(__xludf.DUMMYFUNCTION("COUNTUNIQUEIFS(church_list!$B$2:$B$1965,church_list!$A$2:$A$1965,$A31,church_list!$L$2:$L$1965,""Y"")"),1.0)</f>
        <v>1</v>
      </c>
      <c r="G31" s="47">
        <f>IFERROR(__xludf.DUMMYFUNCTION("E31+F31-COUNTUNIQUEIFS(church_list!$B$2:$B$1965,church_list!$A$2:$A$1965,$A31,church_list!$K$2:$K$1965,""Y"",church_list!$L$2:$L$1965,""Y"")"),2.0)</f>
        <v>2</v>
      </c>
    </row>
    <row r="32">
      <c r="A32" s="6" t="s">
        <v>716</v>
      </c>
      <c r="B32" s="6" t="s">
        <v>8617</v>
      </c>
      <c r="C32" s="11" t="s">
        <v>8618</v>
      </c>
      <c r="E32" s="47">
        <f>IFERROR(__xludf.DUMMYFUNCTION("COUNTUNIQUEIFS(church_list!$B$2:$B$1965,church_list!$A$2:$A$1965,$A32,church_list!$K$2:$K$1965,""Y"")"),0.0)</f>
        <v>0</v>
      </c>
      <c r="F32" s="47">
        <f>IFERROR(__xludf.DUMMYFUNCTION("COUNTUNIQUEIFS(church_list!$B$2:$B$1965,church_list!$A$2:$A$1965,$A32,church_list!$L$2:$L$1965,""Y"")"),2.0)</f>
        <v>2</v>
      </c>
      <c r="G32" s="47">
        <f>IFERROR(__xludf.DUMMYFUNCTION("E32+F32-COUNTUNIQUEIFS(church_list!$B$2:$B$1965,church_list!$A$2:$A$1965,$A32,church_list!$K$2:$K$1965,""Y"",church_list!$L$2:$L$1965,""Y"")"),2.0)</f>
        <v>2</v>
      </c>
    </row>
    <row r="33">
      <c r="A33" s="6" t="s">
        <v>1511</v>
      </c>
      <c r="B33" s="6" t="s">
        <v>8619</v>
      </c>
      <c r="C33" s="11" t="s">
        <v>8620</v>
      </c>
      <c r="D33" s="8" t="s">
        <v>8621</v>
      </c>
      <c r="E33" s="47">
        <f>IFERROR(__xludf.DUMMYFUNCTION("COUNTUNIQUEIFS(church_list!$B$2:$B$1965,church_list!$A$2:$A$1965,$A33,church_list!$K$2:$K$1965,""Y"")"),1.0)</f>
        <v>1</v>
      </c>
      <c r="F33" s="47">
        <f>IFERROR(__xludf.DUMMYFUNCTION("COUNTUNIQUEIFS(church_list!$B$2:$B$1965,church_list!$A$2:$A$1965,$A33,church_list!$L$2:$L$1965,""Y"")"),1.0)</f>
        <v>1</v>
      </c>
      <c r="G33" s="47">
        <f>IFERROR(__xludf.DUMMYFUNCTION("E33+F33-COUNTUNIQUEIFS(church_list!$B$2:$B$1965,church_list!$A$2:$A$1965,$A33,church_list!$K$2:$K$1965,""Y"",church_list!$L$2:$L$1965,""Y"")"),2.0)</f>
        <v>2</v>
      </c>
    </row>
    <row r="34">
      <c r="A34" s="6" t="s">
        <v>2574</v>
      </c>
      <c r="B34" s="6" t="s">
        <v>8622</v>
      </c>
      <c r="C34" s="11" t="s">
        <v>8623</v>
      </c>
      <c r="D34" s="8" t="s">
        <v>8624</v>
      </c>
      <c r="E34" s="47">
        <f>IFERROR(__xludf.DUMMYFUNCTION("COUNTUNIQUEIFS(church_list!$B$2:$B$1965,church_list!$A$2:$A$1965,$A34,church_list!$K$2:$K$1965,""Y"")"),1.0)</f>
        <v>1</v>
      </c>
      <c r="F34" s="47">
        <f>IFERROR(__xludf.DUMMYFUNCTION("COUNTUNIQUEIFS(church_list!$B$2:$B$1965,church_list!$A$2:$A$1965,$A34,church_list!$L$2:$L$1965,""Y"")"),1.0)</f>
        <v>1</v>
      </c>
      <c r="G34" s="47">
        <f>IFERROR(__xludf.DUMMYFUNCTION("E34+F34-COUNTUNIQUEIFS(church_list!$B$2:$B$1965,church_list!$A$2:$A$1965,$A34,church_list!$K$2:$K$1965,""Y"",church_list!$L$2:$L$1965,""Y"")"),2.0)</f>
        <v>2</v>
      </c>
    </row>
    <row r="35">
      <c r="A35" s="6" t="s">
        <v>2655</v>
      </c>
      <c r="B35" s="6" t="s">
        <v>2680</v>
      </c>
      <c r="C35" s="11" t="s">
        <v>8625</v>
      </c>
      <c r="D35" s="8" t="s">
        <v>8626</v>
      </c>
      <c r="E35" s="47">
        <f>IFERROR(__xludf.DUMMYFUNCTION("COUNTUNIQUEIFS(church_list!$B$2:$B$1965,church_list!$A$2:$A$1965,$A35,church_list!$K$2:$K$1965,""Y"")"),0.0)</f>
        <v>0</v>
      </c>
      <c r="F35" s="47">
        <f>IFERROR(__xludf.DUMMYFUNCTION("COUNTUNIQUEIFS(church_list!$B$2:$B$1965,church_list!$A$2:$A$1965,$A35,church_list!$L$2:$L$1965,""Y"")"),2.0)</f>
        <v>2</v>
      </c>
      <c r="G35" s="47">
        <f>IFERROR(__xludf.DUMMYFUNCTION("E35+F35-COUNTUNIQUEIFS(church_list!$B$2:$B$1965,church_list!$A$2:$A$1965,$A35,church_list!$K$2:$K$1965,""Y"",church_list!$L$2:$L$1965,""Y"")"),2.0)</f>
        <v>2</v>
      </c>
    </row>
    <row r="36">
      <c r="A36" s="6" t="s">
        <v>3042</v>
      </c>
      <c r="B36" s="6" t="s">
        <v>8627</v>
      </c>
      <c r="C36" s="11" t="s">
        <v>8628</v>
      </c>
      <c r="D36" s="8" t="s">
        <v>8629</v>
      </c>
      <c r="E36" s="47">
        <f>IFERROR(__xludf.DUMMYFUNCTION("COUNTUNIQUEIFS(church_list!$B$2:$B$1965,church_list!$A$2:$A$1965,$A36,church_list!$K$2:$K$1965,""Y"")"),0.0)</f>
        <v>0</v>
      </c>
      <c r="F36" s="47">
        <f>IFERROR(__xludf.DUMMYFUNCTION("COUNTUNIQUEIFS(church_list!$B$2:$B$1965,church_list!$A$2:$A$1965,$A36,church_list!$L$2:$L$1965,""Y"")"),2.0)</f>
        <v>2</v>
      </c>
      <c r="G36" s="47">
        <f>IFERROR(__xludf.DUMMYFUNCTION("E36+F36-COUNTUNIQUEIFS(church_list!$B$2:$B$1965,church_list!$A$2:$A$1965,$A36,church_list!$K$2:$K$1965,""Y"",church_list!$L$2:$L$1965,""Y"")"),2.0)</f>
        <v>2</v>
      </c>
    </row>
    <row r="37">
      <c r="A37" s="6" t="s">
        <v>4823</v>
      </c>
      <c r="B37" s="6" t="s">
        <v>8630</v>
      </c>
      <c r="C37" s="11" t="s">
        <v>8631</v>
      </c>
      <c r="E37" s="47">
        <f>IFERROR(__xludf.DUMMYFUNCTION("COUNTUNIQUEIFS(church_list!$B$2:$B$1965,church_list!$A$2:$A$1965,$A37,church_list!$K$2:$K$1965,""Y"")"),0.0)</f>
        <v>0</v>
      </c>
      <c r="F37" s="47">
        <f>IFERROR(__xludf.DUMMYFUNCTION("COUNTUNIQUEIFS(church_list!$B$2:$B$1965,church_list!$A$2:$A$1965,$A37,church_list!$L$2:$L$1965,""Y"")"),2.0)</f>
        <v>2</v>
      </c>
      <c r="G37" s="47">
        <f>IFERROR(__xludf.DUMMYFUNCTION("E37+F37-COUNTUNIQUEIFS(church_list!$B$2:$B$1965,church_list!$A$2:$A$1965,$A37,church_list!$K$2:$K$1965,""Y"",church_list!$L$2:$L$1965,""Y"")"),2.0)</f>
        <v>2</v>
      </c>
    </row>
    <row r="38">
      <c r="A38" s="6" t="s">
        <v>6113</v>
      </c>
      <c r="B38" s="11" t="s">
        <v>8632</v>
      </c>
      <c r="C38" s="11" t="s">
        <v>8633</v>
      </c>
      <c r="D38" s="8" t="s">
        <v>8634</v>
      </c>
      <c r="E38" s="47">
        <f>IFERROR(__xludf.DUMMYFUNCTION("COUNTUNIQUEIFS(church_list!$B$2:$B$1965,church_list!$A$2:$A$1965,$A38,church_list!$K$2:$K$1965,""Y"")"),0.0)</f>
        <v>0</v>
      </c>
      <c r="F38" s="47">
        <f>IFERROR(__xludf.DUMMYFUNCTION("COUNTUNIQUEIFS(church_list!$B$2:$B$1965,church_list!$A$2:$A$1965,$A38,church_list!$L$2:$L$1965,""Y"")"),2.0)</f>
        <v>2</v>
      </c>
      <c r="G38" s="47">
        <f>IFERROR(__xludf.DUMMYFUNCTION("E38+F38-COUNTUNIQUEIFS(church_list!$B$2:$B$1965,church_list!$A$2:$A$1965,$A38,church_list!$K$2:$K$1965,""Y"",church_list!$L$2:$L$1965,""Y"")"),2.0)</f>
        <v>2</v>
      </c>
    </row>
    <row r="39">
      <c r="A39" s="6" t="s">
        <v>6337</v>
      </c>
      <c r="B39" s="6" t="s">
        <v>1252</v>
      </c>
      <c r="C39" s="11" t="s">
        <v>8635</v>
      </c>
      <c r="D39" s="8" t="s">
        <v>8636</v>
      </c>
      <c r="E39" s="47">
        <f>IFERROR(__xludf.DUMMYFUNCTION("COUNTUNIQUEIFS(church_list!$B$2:$B$1965,church_list!$A$2:$A$1965,$A39,church_list!$K$2:$K$1965,""Y"")"),0.0)</f>
        <v>0</v>
      </c>
      <c r="F39" s="47">
        <f>IFERROR(__xludf.DUMMYFUNCTION("COUNTUNIQUEIFS(church_list!$B$2:$B$1965,church_list!$A$2:$A$1965,$A39,church_list!$L$2:$L$1965,""Y"")"),2.0)</f>
        <v>2</v>
      </c>
      <c r="G39" s="47">
        <f>IFERROR(__xludf.DUMMYFUNCTION("E39+F39-COUNTUNIQUEIFS(church_list!$B$2:$B$1965,church_list!$A$2:$A$1965,$A39,church_list!$K$2:$K$1965,""Y"",church_list!$L$2:$L$1965,""Y"")"),2.0)</f>
        <v>2</v>
      </c>
    </row>
    <row r="40">
      <c r="A40" s="6" t="s">
        <v>470</v>
      </c>
      <c r="B40" s="6" t="s">
        <v>8637</v>
      </c>
      <c r="C40" s="11" t="s">
        <v>8638</v>
      </c>
      <c r="E40" s="47">
        <f>IFERROR(__xludf.DUMMYFUNCTION("COUNTUNIQUEIFS(church_list!$B$2:$B$1965,church_list!$A$2:$A$1965,$A40,church_list!$K$2:$K$1965,""Y"")"),0.0)</f>
        <v>0</v>
      </c>
      <c r="F40" s="47">
        <f>IFERROR(__xludf.DUMMYFUNCTION("COUNTUNIQUEIFS(church_list!$B$2:$B$1965,church_list!$A$2:$A$1965,$A40,church_list!$L$2:$L$1965,""Y"")"),1.0)</f>
        <v>1</v>
      </c>
      <c r="G40" s="47">
        <f>IFERROR(__xludf.DUMMYFUNCTION("E40+F40-COUNTUNIQUEIFS(church_list!$B$2:$B$1965,church_list!$A$2:$A$1965,$A40,church_list!$K$2:$K$1965,""Y"",church_list!$L$2:$L$1965,""Y"")"),1.0)</f>
        <v>1</v>
      </c>
    </row>
    <row r="41">
      <c r="A41" s="6" t="s">
        <v>974</v>
      </c>
      <c r="B41" s="6" t="s">
        <v>8639</v>
      </c>
      <c r="C41" s="11" t="s">
        <v>8640</v>
      </c>
      <c r="D41" s="8" t="s">
        <v>8641</v>
      </c>
      <c r="E41" s="47">
        <f>IFERROR(__xludf.DUMMYFUNCTION("COUNTUNIQUEIFS(church_list!$B$2:$B$1965,church_list!$A$2:$A$1965,$A41,church_list!$K$2:$K$1965,""Y"")"),1.0)</f>
        <v>1</v>
      </c>
      <c r="F41" s="47">
        <f>IFERROR(__xludf.DUMMYFUNCTION("COUNTUNIQUEIFS(church_list!$B$2:$B$1965,church_list!$A$2:$A$1965,$A41,church_list!$L$2:$L$1965,""Y"")"),1.0)</f>
        <v>1</v>
      </c>
      <c r="G41" s="47">
        <f>IFERROR(__xludf.DUMMYFUNCTION("E41+F41-COUNTUNIQUEIFS(church_list!$B$2:$B$1965,church_list!$A$2:$A$1965,$A41,church_list!$K$2:$K$1965,""Y"",church_list!$L$2:$L$1965,""Y"")"),1.0)</f>
        <v>1</v>
      </c>
    </row>
    <row r="42">
      <c r="A42" s="6" t="s">
        <v>1200</v>
      </c>
      <c r="B42" s="6" t="s">
        <v>8642</v>
      </c>
      <c r="C42" s="11" t="s">
        <v>8643</v>
      </c>
      <c r="D42" s="8" t="s">
        <v>8644</v>
      </c>
      <c r="E42" s="47">
        <f>IFERROR(__xludf.DUMMYFUNCTION("COUNTUNIQUEIFS(church_list!$B$2:$B$1965,church_list!$A$2:$A$1965,$A42,church_list!$K$2:$K$1965,""Y"")"),0.0)</f>
        <v>0</v>
      </c>
      <c r="F42" s="47">
        <f>IFERROR(__xludf.DUMMYFUNCTION("COUNTUNIQUEIFS(church_list!$B$2:$B$1965,church_list!$A$2:$A$1965,$A42,church_list!$L$2:$L$1965,""Y"")"),1.0)</f>
        <v>1</v>
      </c>
      <c r="G42" s="47">
        <f>IFERROR(__xludf.DUMMYFUNCTION("E42+F42-COUNTUNIQUEIFS(church_list!$B$2:$B$1965,church_list!$A$2:$A$1965,$A42,church_list!$K$2:$K$1965,""Y"",church_list!$L$2:$L$1965,""Y"")"),1.0)</f>
        <v>1</v>
      </c>
    </row>
    <row r="43">
      <c r="A43" s="6" t="s">
        <v>2190</v>
      </c>
      <c r="B43" s="6" t="s">
        <v>8645</v>
      </c>
      <c r="C43" s="11" t="s">
        <v>8646</v>
      </c>
      <c r="E43" s="47">
        <f>IFERROR(__xludf.DUMMYFUNCTION("COUNTUNIQUEIFS(church_list!$B$2:$B$1965,church_list!$A$2:$A$1965,$A43,church_list!$K$2:$K$1965,""Y"")"),0.0)</f>
        <v>0</v>
      </c>
      <c r="F43" s="47">
        <f>IFERROR(__xludf.DUMMYFUNCTION("COUNTUNIQUEIFS(church_list!$B$2:$B$1965,church_list!$A$2:$A$1965,$A43,church_list!$L$2:$L$1965,""Y"")"),1.0)</f>
        <v>1</v>
      </c>
      <c r="G43" s="47">
        <f>IFERROR(__xludf.DUMMYFUNCTION("E43+F43-COUNTUNIQUEIFS(church_list!$B$2:$B$1965,church_list!$A$2:$A$1965,$A43,church_list!$K$2:$K$1965,""Y"",church_list!$L$2:$L$1965,""Y"")"),1.0)</f>
        <v>1</v>
      </c>
    </row>
    <row r="44">
      <c r="A44" s="6" t="s">
        <v>2773</v>
      </c>
      <c r="B44" s="6" t="s">
        <v>8647</v>
      </c>
      <c r="C44" s="11" t="s">
        <v>8648</v>
      </c>
      <c r="D44" s="8" t="s">
        <v>8649</v>
      </c>
      <c r="E44" s="47">
        <f>IFERROR(__xludf.DUMMYFUNCTION("COUNTUNIQUEIFS(church_list!$B$2:$B$1965,church_list!$A$2:$A$1965,$A44,church_list!$K$2:$K$1965,""Y"")"),0.0)</f>
        <v>0</v>
      </c>
      <c r="F44" s="47">
        <f>IFERROR(__xludf.DUMMYFUNCTION("COUNTUNIQUEIFS(church_list!$B$2:$B$1965,church_list!$A$2:$A$1965,$A44,church_list!$L$2:$L$1965,""Y"")"),1.0)</f>
        <v>1</v>
      </c>
      <c r="G44" s="47">
        <f>IFERROR(__xludf.DUMMYFUNCTION("E44+F44-COUNTUNIQUEIFS(church_list!$B$2:$B$1965,church_list!$A$2:$A$1965,$A44,church_list!$K$2:$K$1965,""Y"",church_list!$L$2:$L$1965,""Y"")"),1.0)</f>
        <v>1</v>
      </c>
    </row>
    <row r="45">
      <c r="A45" s="6" t="s">
        <v>4635</v>
      </c>
      <c r="B45" s="6" t="s">
        <v>8650</v>
      </c>
      <c r="C45" s="11" t="s">
        <v>8651</v>
      </c>
      <c r="D45" s="8" t="s">
        <v>8652</v>
      </c>
      <c r="E45" s="47">
        <f>IFERROR(__xludf.DUMMYFUNCTION("COUNTUNIQUEIFS(church_list!$B$2:$B$1965,church_list!$A$2:$A$1965,$A45,church_list!$K$2:$K$1965,""Y"")"),0.0)</f>
        <v>0</v>
      </c>
      <c r="F45" s="47">
        <f>IFERROR(__xludf.DUMMYFUNCTION("COUNTUNIQUEIFS(church_list!$B$2:$B$1965,church_list!$A$2:$A$1965,$A45,church_list!$L$2:$L$1965,""Y"")"),1.0)</f>
        <v>1</v>
      </c>
      <c r="G45" s="47">
        <f>IFERROR(__xludf.DUMMYFUNCTION("E45+F45-COUNTUNIQUEIFS(church_list!$B$2:$B$1965,church_list!$A$2:$A$1965,$A45,church_list!$K$2:$K$1965,""Y"",church_list!$L$2:$L$1965,""Y"")"),1.0)</f>
        <v>1</v>
      </c>
    </row>
    <row r="46">
      <c r="A46" s="6" t="s">
        <v>4978</v>
      </c>
      <c r="B46" s="6" t="s">
        <v>8653</v>
      </c>
      <c r="C46" s="11" t="s">
        <v>8654</v>
      </c>
      <c r="D46" s="8" t="s">
        <v>8655</v>
      </c>
      <c r="E46" s="47">
        <f>IFERROR(__xludf.DUMMYFUNCTION("COUNTUNIQUEIFS(church_list!$B$2:$B$1965,church_list!$A$2:$A$1965,$A46,church_list!$K$2:$K$1965,""Y"")"),1.0)</f>
        <v>1</v>
      </c>
      <c r="F46" s="47">
        <f>IFERROR(__xludf.DUMMYFUNCTION("COUNTUNIQUEIFS(church_list!$B$2:$B$1965,church_list!$A$2:$A$1965,$A46,church_list!$L$2:$L$1965,""Y"")"),1.0)</f>
        <v>1</v>
      </c>
      <c r="G46" s="47">
        <f>IFERROR(__xludf.DUMMYFUNCTION("E46+F46-COUNTUNIQUEIFS(church_list!$B$2:$B$1965,church_list!$A$2:$A$1965,$A46,church_list!$K$2:$K$1965,""Y"",church_list!$L$2:$L$1965,""Y"")"),1.0)</f>
        <v>1</v>
      </c>
    </row>
    <row r="47">
      <c r="A47" s="6" t="s">
        <v>5151</v>
      </c>
      <c r="B47" s="6" t="s">
        <v>8656</v>
      </c>
      <c r="C47" s="11" t="s">
        <v>8657</v>
      </c>
      <c r="E47" s="47">
        <f>IFERROR(__xludf.DUMMYFUNCTION("COUNTUNIQUEIFS(church_list!$B$2:$B$1965,church_list!$A$2:$A$1965,$A47,church_list!$K$2:$K$1965,""Y"")"),0.0)</f>
        <v>0</v>
      </c>
      <c r="F47" s="47">
        <f>IFERROR(__xludf.DUMMYFUNCTION("COUNTUNIQUEIFS(church_list!$B$2:$B$1965,church_list!$A$2:$A$1965,$A47,church_list!$L$2:$L$1965,""Y"")"),1.0)</f>
        <v>1</v>
      </c>
      <c r="G47" s="47">
        <f>IFERROR(__xludf.DUMMYFUNCTION("E47+F47-COUNTUNIQUEIFS(church_list!$B$2:$B$1965,church_list!$A$2:$A$1965,$A47,church_list!$K$2:$K$1965,""Y"",church_list!$L$2:$L$1965,""Y"")"),1.0)</f>
        <v>1</v>
      </c>
    </row>
    <row r="48">
      <c r="A48" s="6" t="s">
        <v>6166</v>
      </c>
      <c r="B48" s="6" t="s">
        <v>8658</v>
      </c>
      <c r="C48" s="11" t="s">
        <v>8659</v>
      </c>
      <c r="D48" s="8" t="s">
        <v>8660</v>
      </c>
      <c r="E48" s="47">
        <f>IFERROR(__xludf.DUMMYFUNCTION("COUNTUNIQUEIFS(church_list!$B$2:$B$1965,church_list!$A$2:$A$1965,$A48,church_list!$K$2:$K$1965,""Y"")"),0.0)</f>
        <v>0</v>
      </c>
      <c r="F48" s="47">
        <f>IFERROR(__xludf.DUMMYFUNCTION("COUNTUNIQUEIFS(church_list!$B$2:$B$1965,church_list!$A$2:$A$1965,$A48,church_list!$L$2:$L$1965,""Y"")"),1.0)</f>
        <v>1</v>
      </c>
      <c r="G48" s="47">
        <f>IFERROR(__xludf.DUMMYFUNCTION("E48+F48-COUNTUNIQUEIFS(church_list!$B$2:$B$1965,church_list!$A$2:$A$1965,$A48,church_list!$K$2:$K$1965,""Y"",church_list!$L$2:$L$1965,""Y"")"),1.0)</f>
        <v>1</v>
      </c>
    </row>
    <row r="49">
      <c r="A49" s="6" t="s">
        <v>6234</v>
      </c>
      <c r="B49" s="6" t="s">
        <v>6253</v>
      </c>
      <c r="C49" s="11" t="s">
        <v>8661</v>
      </c>
      <c r="D49" s="8" t="s">
        <v>8662</v>
      </c>
      <c r="E49" s="47">
        <f>IFERROR(__xludf.DUMMYFUNCTION("COUNTUNIQUEIFS(church_list!$B$2:$B$1965,church_list!$A$2:$A$1965,$A49,church_list!$K$2:$K$1965,""Y"")"),0.0)</f>
        <v>0</v>
      </c>
      <c r="F49" s="47">
        <f>IFERROR(__xludf.DUMMYFUNCTION("COUNTUNIQUEIFS(church_list!$B$2:$B$1965,church_list!$A$2:$A$1965,$A49,church_list!$L$2:$L$1965,""Y"")"),1.0)</f>
        <v>1</v>
      </c>
      <c r="G49" s="47">
        <f>IFERROR(__xludf.DUMMYFUNCTION("E49+F49-COUNTUNIQUEIFS(church_list!$B$2:$B$1965,church_list!$A$2:$A$1965,$A49,church_list!$K$2:$K$1965,""Y"",church_list!$L$2:$L$1965,""Y"")"),1.0)</f>
        <v>1</v>
      </c>
    </row>
    <row r="50">
      <c r="A50" s="6" t="s">
        <v>7680</v>
      </c>
      <c r="B50" s="6" t="s">
        <v>7775</v>
      </c>
      <c r="C50" s="11" t="s">
        <v>8663</v>
      </c>
      <c r="D50" s="8" t="s">
        <v>8664</v>
      </c>
      <c r="E50" s="47">
        <f>IFERROR(__xludf.DUMMYFUNCTION("COUNTUNIQUEIFS(church_list!$B$2:$B$1965,church_list!$A$2:$A$1965,$A50,church_list!$K$2:$K$1965,""Y"")"),1.0)</f>
        <v>1</v>
      </c>
      <c r="F50" s="47">
        <f>IFERROR(__xludf.DUMMYFUNCTION("COUNTUNIQUEIFS(church_list!$B$2:$B$1965,church_list!$A$2:$A$1965,$A50,church_list!$L$2:$L$1965,""Y"")"),1.0)</f>
        <v>1</v>
      </c>
      <c r="G50" s="47">
        <f>IFERROR(__xludf.DUMMYFUNCTION("E50+F50-COUNTUNIQUEIFS(church_list!$B$2:$B$1965,church_list!$A$2:$A$1965,$A50,church_list!$K$2:$K$1965,""Y"",church_list!$L$2:$L$1965,""Y"")"),1.0)</f>
        <v>1</v>
      </c>
    </row>
    <row r="51">
      <c r="A51" s="6" t="s">
        <v>7878</v>
      </c>
      <c r="B51" s="6" t="s">
        <v>8665</v>
      </c>
      <c r="C51" s="11" t="s">
        <v>8666</v>
      </c>
      <c r="E51" s="47">
        <f>IFERROR(__xludf.DUMMYFUNCTION("COUNTUNIQUEIFS(church_list!$B$2:$B$1965,church_list!$A$2:$A$1965,$A51,church_list!$K$2:$K$1965,""Y"")"),0.0)</f>
        <v>0</v>
      </c>
      <c r="F51" s="47">
        <f>IFERROR(__xludf.DUMMYFUNCTION("COUNTUNIQUEIFS(church_list!$B$2:$B$1965,church_list!$A$2:$A$1965,$A51,church_list!$L$2:$L$1965,""Y"")"),1.0)</f>
        <v>1</v>
      </c>
      <c r="G51" s="47">
        <f>IFERROR(__xludf.DUMMYFUNCTION("E51+F51-COUNTUNIQUEIFS(church_list!$B$2:$B$1965,church_list!$A$2:$A$1965,$A51,church_list!$K$2:$K$1965,""Y"",church_list!$L$2:$L$1965,""Y"")"),1.0)</f>
        <v>1</v>
      </c>
    </row>
    <row r="52">
      <c r="A52" s="6" t="s">
        <v>8157</v>
      </c>
      <c r="B52" s="6" t="s">
        <v>8667</v>
      </c>
      <c r="C52" s="11" t="s">
        <v>8668</v>
      </c>
      <c r="D52" s="8" t="s">
        <v>8669</v>
      </c>
      <c r="E52" s="47">
        <f>IFERROR(__xludf.DUMMYFUNCTION("COUNTUNIQUEIFS(church_list!$B$2:$B$1965,church_list!$A$2:$A$1965,$A52,church_list!$K$2:$K$1965,""Y"")"),0.0)</f>
        <v>0</v>
      </c>
      <c r="F52" s="47">
        <f>IFERROR(__xludf.DUMMYFUNCTION("COUNTUNIQUEIFS(church_list!$B$2:$B$1965,church_list!$A$2:$A$1965,$A52,church_list!$L$2:$L$1965,""Y"")"),1.0)</f>
        <v>1</v>
      </c>
      <c r="G52" s="47">
        <f>IFERROR(__xludf.DUMMYFUNCTION("E52+F52-COUNTUNIQUEIFS(church_list!$B$2:$B$1965,church_list!$A$2:$A$1965,$A52,church_list!$K$2:$K$1965,""Y"",church_list!$L$2:$L$1965,""Y"")"),1.0)</f>
        <v>1</v>
      </c>
    </row>
    <row r="53">
      <c r="A53" s="6" t="s">
        <v>8418</v>
      </c>
      <c r="B53" s="6" t="s">
        <v>8670</v>
      </c>
      <c r="C53" s="11" t="s">
        <v>8671</v>
      </c>
      <c r="D53" s="8" t="s">
        <v>8672</v>
      </c>
      <c r="E53" s="47">
        <f>IFERROR(__xludf.DUMMYFUNCTION("COUNTUNIQUEIFS(church_list!$B$2:$B$1965,church_list!$A$2:$A$1965,$A53,church_list!$K$2:$K$1965,""Y"")"),0.0)</f>
        <v>0</v>
      </c>
      <c r="F53" s="47">
        <f>IFERROR(__xludf.DUMMYFUNCTION("COUNTUNIQUEIFS(church_list!$B$2:$B$1965,church_list!$A$2:$A$1965,$A53,church_list!$L$2:$L$1965,""Y"")"),1.0)</f>
        <v>1</v>
      </c>
      <c r="G53" s="47">
        <f>IFERROR(__xludf.DUMMYFUNCTION("E53+F53-COUNTUNIQUEIFS(church_list!$B$2:$B$1965,church_list!$A$2:$A$1965,$A53,church_list!$K$2:$K$1965,""Y"",church_list!$L$2:$L$1965,""Y"")"),1.0)</f>
        <v>1</v>
      </c>
    </row>
    <row r="54">
      <c r="A54" s="6" t="s">
        <v>107</v>
      </c>
      <c r="B54" s="11" t="s">
        <v>8673</v>
      </c>
      <c r="C54" s="11" t="s">
        <v>8674</v>
      </c>
      <c r="D54" s="8" t="s">
        <v>8675</v>
      </c>
      <c r="E54" s="47">
        <f>IFERROR(__xludf.DUMMYFUNCTION("COUNTUNIQUEIFS(church_list!$B$2:$B$1965,church_list!$A$2:$A$1965,$A54,church_list!$K$2:$K$1965,""Y"")"),0.0)</f>
        <v>0</v>
      </c>
      <c r="F54" s="47">
        <f>IFERROR(__xludf.DUMMYFUNCTION("COUNTUNIQUEIFS(church_list!$B$2:$B$1965,church_list!$A$2:$A$1965,$A54,church_list!$L$2:$L$1965,""Y"")"),0.0)</f>
        <v>0</v>
      </c>
      <c r="G54" s="47">
        <f>IFERROR(__xludf.DUMMYFUNCTION("E54+F54-COUNTUNIQUEIFS(church_list!$B$2:$B$1965,church_list!$A$2:$A$1965,$A54,church_list!$K$2:$K$1965,""Y"",church_list!$L$2:$L$1965,""Y"")"),0.0)</f>
        <v>0</v>
      </c>
    </row>
    <row r="55">
      <c r="A55" s="6" t="s">
        <v>894</v>
      </c>
      <c r="B55" s="6" t="s">
        <v>8676</v>
      </c>
      <c r="C55" s="11" t="s">
        <v>8677</v>
      </c>
      <c r="E55" s="47">
        <f>IFERROR(__xludf.DUMMYFUNCTION("COUNTUNIQUEIFS(church_list!$B$2:$B$1965,church_list!$A$2:$A$1965,$A55,church_list!$K$2:$K$1965,""Y"")"),0.0)</f>
        <v>0</v>
      </c>
      <c r="F55" s="47">
        <f>IFERROR(__xludf.DUMMYFUNCTION("COUNTUNIQUEIFS(church_list!$B$2:$B$1965,church_list!$A$2:$A$1965,$A55,church_list!$L$2:$L$1965,""Y"")"),0.0)</f>
        <v>0</v>
      </c>
      <c r="G55" s="47">
        <f>IFERROR(__xludf.DUMMYFUNCTION("E55+F55-COUNTUNIQUEIFS(church_list!$B$2:$B$1965,church_list!$A$2:$A$1965,$A55,church_list!$K$2:$K$1965,""Y"",church_list!$L$2:$L$1965,""Y"")"),0.0)</f>
        <v>0</v>
      </c>
    </row>
    <row r="56">
      <c r="A56" s="6" t="s">
        <v>1315</v>
      </c>
      <c r="B56" s="6" t="s">
        <v>8678</v>
      </c>
      <c r="C56" s="11" t="s">
        <v>8679</v>
      </c>
      <c r="D56" s="8" t="s">
        <v>8680</v>
      </c>
      <c r="E56" s="47">
        <f>IFERROR(__xludf.DUMMYFUNCTION("COUNTUNIQUEIFS(church_list!$B$2:$B$1965,church_list!$A$2:$A$1965,$A56,church_list!$K$2:$K$1965,""Y"")"),0.0)</f>
        <v>0</v>
      </c>
      <c r="F56" s="47">
        <f>IFERROR(__xludf.DUMMYFUNCTION("COUNTUNIQUEIFS(church_list!$B$2:$B$1965,church_list!$A$2:$A$1965,$A56,church_list!$L$2:$L$1965,""Y"")"),0.0)</f>
        <v>0</v>
      </c>
      <c r="G56" s="47">
        <f>IFERROR(__xludf.DUMMYFUNCTION("E56+F56-COUNTUNIQUEIFS(church_list!$B$2:$B$1965,church_list!$A$2:$A$1965,$A56,church_list!$K$2:$K$1965,""Y"",church_list!$L$2:$L$1965,""Y"")"),0.0)</f>
        <v>0</v>
      </c>
    </row>
    <row r="57">
      <c r="A57" s="6" t="s">
        <v>1782</v>
      </c>
      <c r="B57" s="6" t="s">
        <v>8681</v>
      </c>
      <c r="C57" s="11" t="s">
        <v>8682</v>
      </c>
      <c r="D57" s="8" t="s">
        <v>8683</v>
      </c>
      <c r="E57" s="47">
        <f>IFERROR(__xludf.DUMMYFUNCTION("COUNTUNIQUEIFS(church_list!$B$2:$B$1965,church_list!$A$2:$A$1965,$A57,church_list!$K$2:$K$1965,""Y"")"),0.0)</f>
        <v>0</v>
      </c>
      <c r="F57" s="47">
        <f>IFERROR(__xludf.DUMMYFUNCTION("COUNTUNIQUEIFS(church_list!$B$2:$B$1965,church_list!$A$2:$A$1965,$A57,church_list!$L$2:$L$1965,""Y"")"),0.0)</f>
        <v>0</v>
      </c>
      <c r="G57" s="47">
        <f>IFERROR(__xludf.DUMMYFUNCTION("E57+F57-COUNTUNIQUEIFS(church_list!$B$2:$B$1965,church_list!$A$2:$A$1965,$A57,church_list!$K$2:$K$1965,""Y"",church_list!$L$2:$L$1965,""Y"")"),0.0)</f>
        <v>0</v>
      </c>
    </row>
    <row r="58">
      <c r="A58" s="6" t="s">
        <v>1925</v>
      </c>
      <c r="B58" s="6" t="s">
        <v>8684</v>
      </c>
      <c r="C58" s="11" t="s">
        <v>8685</v>
      </c>
      <c r="E58" s="47">
        <f>IFERROR(__xludf.DUMMYFUNCTION("COUNTUNIQUEIFS(church_list!$B$2:$B$1965,church_list!$A$2:$A$1965,$A58,church_list!$K$2:$K$1965,""Y"")"),0.0)</f>
        <v>0</v>
      </c>
      <c r="F58" s="47">
        <f>IFERROR(__xludf.DUMMYFUNCTION("COUNTUNIQUEIFS(church_list!$B$2:$B$1965,church_list!$A$2:$A$1965,$A58,church_list!$L$2:$L$1965,""Y"")"),0.0)</f>
        <v>0</v>
      </c>
      <c r="G58" s="47">
        <f>IFERROR(__xludf.DUMMYFUNCTION("E58+F58-COUNTUNIQUEIFS(church_list!$B$2:$B$1965,church_list!$A$2:$A$1965,$A58,church_list!$K$2:$K$1965,""Y"",church_list!$L$2:$L$1965,""Y"")"),0.0)</f>
        <v>0</v>
      </c>
    </row>
    <row r="59">
      <c r="A59" s="6" t="s">
        <v>1990</v>
      </c>
      <c r="B59" s="6" t="s">
        <v>8686</v>
      </c>
      <c r="C59" s="11" t="s">
        <v>8687</v>
      </c>
      <c r="E59" s="47">
        <f>IFERROR(__xludf.DUMMYFUNCTION("COUNTUNIQUEIFS(church_list!$B$2:$B$1965,church_list!$A$2:$A$1965,$A59,church_list!$K$2:$K$1965,""Y"")"),0.0)</f>
        <v>0</v>
      </c>
      <c r="F59" s="47">
        <f>IFERROR(__xludf.DUMMYFUNCTION("COUNTUNIQUEIFS(church_list!$B$2:$B$1965,church_list!$A$2:$A$1965,$A59,church_list!$L$2:$L$1965,""Y"")"),0.0)</f>
        <v>0</v>
      </c>
      <c r="G59" s="47">
        <f>IFERROR(__xludf.DUMMYFUNCTION("E59+F59-COUNTUNIQUEIFS(church_list!$B$2:$B$1965,church_list!$A$2:$A$1965,$A59,church_list!$K$2:$K$1965,""Y"",church_list!$L$2:$L$1965,""Y"")"),0.0)</f>
        <v>0</v>
      </c>
    </row>
    <row r="60">
      <c r="A60" s="6" t="s">
        <v>2076</v>
      </c>
      <c r="B60" s="6" t="s">
        <v>8688</v>
      </c>
      <c r="C60" s="11" t="s">
        <v>8689</v>
      </c>
      <c r="E60" s="47">
        <f>IFERROR(__xludf.DUMMYFUNCTION("COUNTUNIQUEIFS(church_list!$B$2:$B$1965,church_list!$A$2:$A$1965,$A60,church_list!$K$2:$K$1965,""Y"")"),0.0)</f>
        <v>0</v>
      </c>
      <c r="F60" s="47">
        <f>IFERROR(__xludf.DUMMYFUNCTION("COUNTUNIQUEIFS(church_list!$B$2:$B$1965,church_list!$A$2:$A$1965,$A60,church_list!$L$2:$L$1965,""Y"")"),0.0)</f>
        <v>0</v>
      </c>
      <c r="G60" s="47">
        <f>IFERROR(__xludf.DUMMYFUNCTION("E60+F60-COUNTUNIQUEIFS(church_list!$B$2:$B$1965,church_list!$A$2:$A$1965,$A60,church_list!$K$2:$K$1965,""Y"",church_list!$L$2:$L$1965,""Y"")"),0.0)</f>
        <v>0</v>
      </c>
    </row>
    <row r="61">
      <c r="A61" s="6" t="s">
        <v>2337</v>
      </c>
      <c r="B61" s="6" t="s">
        <v>8690</v>
      </c>
      <c r="C61" s="11" t="s">
        <v>8691</v>
      </c>
      <c r="D61" s="8" t="s">
        <v>8692</v>
      </c>
      <c r="E61" s="47">
        <f>IFERROR(__xludf.DUMMYFUNCTION("COUNTUNIQUEIFS(church_list!$B$2:$B$1965,church_list!$A$2:$A$1965,$A61,church_list!$K$2:$K$1965,""Y"")"),0.0)</f>
        <v>0</v>
      </c>
      <c r="F61" s="47">
        <f>IFERROR(__xludf.DUMMYFUNCTION("COUNTUNIQUEIFS(church_list!$B$2:$B$1965,church_list!$A$2:$A$1965,$A61,church_list!$L$2:$L$1965,""Y"")"),0.0)</f>
        <v>0</v>
      </c>
      <c r="G61" s="47">
        <f>IFERROR(__xludf.DUMMYFUNCTION("E61+F61-COUNTUNIQUEIFS(church_list!$B$2:$B$1965,church_list!$A$2:$A$1965,$A61,church_list!$K$2:$K$1965,""Y"",church_list!$L$2:$L$1965,""Y"")"),0.0)</f>
        <v>0</v>
      </c>
    </row>
    <row r="62">
      <c r="A62" s="6" t="s">
        <v>2461</v>
      </c>
      <c r="B62" s="6" t="s">
        <v>8693</v>
      </c>
      <c r="C62" s="11" t="s">
        <v>8694</v>
      </c>
      <c r="D62" s="8" t="s">
        <v>8695</v>
      </c>
      <c r="E62" s="47">
        <f>IFERROR(__xludf.DUMMYFUNCTION("COUNTUNIQUEIFS(church_list!$B$2:$B$1965,church_list!$A$2:$A$1965,$A62,church_list!$K$2:$K$1965,""Y"")"),0.0)</f>
        <v>0</v>
      </c>
      <c r="F62" s="47">
        <f>IFERROR(__xludf.DUMMYFUNCTION("COUNTUNIQUEIFS(church_list!$B$2:$B$1965,church_list!$A$2:$A$1965,$A62,church_list!$L$2:$L$1965,""Y"")"),0.0)</f>
        <v>0</v>
      </c>
      <c r="G62" s="47">
        <f>IFERROR(__xludf.DUMMYFUNCTION("E62+F62-COUNTUNIQUEIFS(church_list!$B$2:$B$1965,church_list!$A$2:$A$1965,$A62,church_list!$K$2:$K$1965,""Y"",church_list!$L$2:$L$1965,""Y"")"),0.0)</f>
        <v>0</v>
      </c>
    </row>
    <row r="63">
      <c r="A63" s="6" t="s">
        <v>2523</v>
      </c>
      <c r="B63" s="6" t="s">
        <v>2561</v>
      </c>
      <c r="C63" s="11" t="s">
        <v>8696</v>
      </c>
      <c r="E63" s="47">
        <f>IFERROR(__xludf.DUMMYFUNCTION("COUNTUNIQUEIFS(church_list!$B$2:$B$1965,church_list!$A$2:$A$1965,$A63,church_list!$K$2:$K$1965,""Y"")"),0.0)</f>
        <v>0</v>
      </c>
      <c r="F63" s="47">
        <f>IFERROR(__xludf.DUMMYFUNCTION("COUNTUNIQUEIFS(church_list!$B$2:$B$1965,church_list!$A$2:$A$1965,$A63,church_list!$L$2:$L$1965,""Y"")"),0.0)</f>
        <v>0</v>
      </c>
      <c r="G63" s="47">
        <f>IFERROR(__xludf.DUMMYFUNCTION("E63+F63-COUNTUNIQUEIFS(church_list!$B$2:$B$1965,church_list!$A$2:$A$1965,$A63,church_list!$K$2:$K$1965,""Y"",church_list!$L$2:$L$1965,""Y"")"),0.0)</f>
        <v>0</v>
      </c>
    </row>
    <row r="64">
      <c r="A64" s="6" t="s">
        <v>2958</v>
      </c>
      <c r="B64" s="6" t="s">
        <v>2995</v>
      </c>
      <c r="C64" s="11" t="s">
        <v>8697</v>
      </c>
      <c r="E64" s="47">
        <f>IFERROR(__xludf.DUMMYFUNCTION("COUNTUNIQUEIFS(church_list!$B$2:$B$1965,church_list!$A$2:$A$1965,$A64,church_list!$K$2:$K$1965,""Y"")"),0.0)</f>
        <v>0</v>
      </c>
      <c r="F64" s="47">
        <f>IFERROR(__xludf.DUMMYFUNCTION("COUNTUNIQUEIFS(church_list!$B$2:$B$1965,church_list!$A$2:$A$1965,$A64,church_list!$L$2:$L$1965,""Y"")"),0.0)</f>
        <v>0</v>
      </c>
      <c r="G64" s="47">
        <f>IFERROR(__xludf.DUMMYFUNCTION("E64+F64-COUNTUNIQUEIFS(church_list!$B$2:$B$1965,church_list!$A$2:$A$1965,$A64,church_list!$K$2:$K$1965,""Y"",church_list!$L$2:$L$1965,""Y"")"),0.0)</f>
        <v>0</v>
      </c>
    </row>
    <row r="65">
      <c r="A65" s="6" t="s">
        <v>3005</v>
      </c>
      <c r="B65" s="6" t="s">
        <v>8698</v>
      </c>
      <c r="C65" s="11" t="s">
        <v>8699</v>
      </c>
      <c r="D65" s="8" t="s">
        <v>8700</v>
      </c>
      <c r="E65" s="47">
        <f>IFERROR(__xludf.DUMMYFUNCTION("COUNTUNIQUEIFS(church_list!$B$2:$B$1965,church_list!$A$2:$A$1965,$A65,church_list!$K$2:$K$1965,""Y"")"),0.0)</f>
        <v>0</v>
      </c>
      <c r="F65" s="47">
        <f>IFERROR(__xludf.DUMMYFUNCTION("COUNTUNIQUEIFS(church_list!$B$2:$B$1965,church_list!$A$2:$A$1965,$A65,church_list!$L$2:$L$1965,""Y"")"),0.0)</f>
        <v>0</v>
      </c>
      <c r="G65" s="47">
        <f>IFERROR(__xludf.DUMMYFUNCTION("E65+F65-COUNTUNIQUEIFS(church_list!$B$2:$B$1965,church_list!$A$2:$A$1965,$A65,church_list!$K$2:$K$1965,""Y"",church_list!$L$2:$L$1965,""Y"")"),0.0)</f>
        <v>0</v>
      </c>
    </row>
    <row r="66">
      <c r="A66" s="6" t="s">
        <v>8701</v>
      </c>
      <c r="B66" s="6" t="s">
        <v>8702</v>
      </c>
      <c r="C66" s="11" t="s">
        <v>8703</v>
      </c>
      <c r="D66" s="8" t="s">
        <v>8704</v>
      </c>
      <c r="E66" s="47">
        <f>IFERROR(__xludf.DUMMYFUNCTION("COUNTUNIQUEIFS(church_list!$B$2:$B$1965,church_list!$A$2:$A$1965,$A66,church_list!$K$2:$K$1965,""Y"")"),0.0)</f>
        <v>0</v>
      </c>
      <c r="F66" s="47">
        <f>IFERROR(__xludf.DUMMYFUNCTION("COUNTUNIQUEIFS(church_list!$B$2:$B$1965,church_list!$A$2:$A$1965,$A66,church_list!$L$2:$L$1965,""Y"")"),0.0)</f>
        <v>0</v>
      </c>
      <c r="G66" s="47">
        <f>IFERROR(__xludf.DUMMYFUNCTION("E66+F66-COUNTUNIQUEIFS(church_list!$B$2:$B$1965,church_list!$A$2:$A$1965,$A66,church_list!$K$2:$K$1965,""Y"",church_list!$L$2:$L$1965,""Y"")"),0.0)</f>
        <v>0</v>
      </c>
    </row>
    <row r="67">
      <c r="A67" s="6" t="s">
        <v>4333</v>
      </c>
      <c r="B67" s="6" t="s">
        <v>4363</v>
      </c>
      <c r="C67" s="11" t="s">
        <v>8705</v>
      </c>
      <c r="D67" s="8" t="s">
        <v>8706</v>
      </c>
      <c r="E67" s="47">
        <f>IFERROR(__xludf.DUMMYFUNCTION("COUNTUNIQUEIFS(church_list!$B$2:$B$1965,church_list!$A$2:$A$1965,$A67,church_list!$K$2:$K$1965,""Y"")"),0.0)</f>
        <v>0</v>
      </c>
      <c r="F67" s="47">
        <f>IFERROR(__xludf.DUMMYFUNCTION("COUNTUNIQUEIFS(church_list!$B$2:$B$1965,church_list!$A$2:$A$1965,$A67,church_list!$L$2:$L$1965,""Y"")"),0.0)</f>
        <v>0</v>
      </c>
      <c r="G67" s="47">
        <f>IFERROR(__xludf.DUMMYFUNCTION("E67+F67-COUNTUNIQUEIFS(church_list!$B$2:$B$1965,church_list!$A$2:$A$1965,$A67,church_list!$K$2:$K$1965,""Y"",church_list!$L$2:$L$1965,""Y"")"),0.0)</f>
        <v>0</v>
      </c>
    </row>
    <row r="68">
      <c r="A68" s="6" t="s">
        <v>4732</v>
      </c>
      <c r="B68" s="6" t="s">
        <v>8707</v>
      </c>
      <c r="C68" s="11" t="s">
        <v>8708</v>
      </c>
      <c r="D68" s="8" t="s">
        <v>8709</v>
      </c>
      <c r="E68" s="47">
        <f>IFERROR(__xludf.DUMMYFUNCTION("COUNTUNIQUEIFS(church_list!$B$2:$B$1965,church_list!$A$2:$A$1965,$A68,church_list!$K$2:$K$1965,""Y"")"),0.0)</f>
        <v>0</v>
      </c>
      <c r="F68" s="47">
        <f>IFERROR(__xludf.DUMMYFUNCTION("COUNTUNIQUEIFS(church_list!$B$2:$B$1965,church_list!$A$2:$A$1965,$A68,church_list!$L$2:$L$1965,""Y"")"),0.0)</f>
        <v>0</v>
      </c>
      <c r="G68" s="47">
        <f>IFERROR(__xludf.DUMMYFUNCTION("E68+F68-COUNTUNIQUEIFS(church_list!$B$2:$B$1965,church_list!$A$2:$A$1965,$A68,church_list!$K$2:$K$1965,""Y"",church_list!$L$2:$L$1965,""Y"")"),0.0)</f>
        <v>0</v>
      </c>
    </row>
    <row r="69">
      <c r="A69" s="6" t="s">
        <v>4784</v>
      </c>
      <c r="B69" s="6" t="s">
        <v>8710</v>
      </c>
      <c r="C69" s="11" t="s">
        <v>8711</v>
      </c>
      <c r="D69" s="8" t="s">
        <v>8712</v>
      </c>
      <c r="E69" s="47">
        <f>IFERROR(__xludf.DUMMYFUNCTION("COUNTUNIQUEIFS(church_list!$B$2:$B$1965,church_list!$A$2:$A$1965,$A69,church_list!$K$2:$K$1965,""Y"")"),0.0)</f>
        <v>0</v>
      </c>
      <c r="F69" s="47">
        <f>IFERROR(__xludf.DUMMYFUNCTION("COUNTUNIQUEIFS(church_list!$B$2:$B$1965,church_list!$A$2:$A$1965,$A69,church_list!$L$2:$L$1965,""Y"")"),0.0)</f>
        <v>0</v>
      </c>
      <c r="G69" s="47">
        <f>IFERROR(__xludf.DUMMYFUNCTION("E69+F69-COUNTUNIQUEIFS(church_list!$B$2:$B$1965,church_list!$A$2:$A$1965,$A69,church_list!$K$2:$K$1965,""Y"",church_list!$L$2:$L$1965,""Y"")"),0.0)</f>
        <v>0</v>
      </c>
    </row>
    <row r="70">
      <c r="A70" s="6" t="s">
        <v>4896</v>
      </c>
      <c r="B70" s="6" t="s">
        <v>8713</v>
      </c>
      <c r="C70" s="11" t="s">
        <v>8714</v>
      </c>
      <c r="D70" s="8" t="s">
        <v>8715</v>
      </c>
      <c r="E70" s="47">
        <f>IFERROR(__xludf.DUMMYFUNCTION("COUNTUNIQUEIFS(church_list!$B$2:$B$1965,church_list!$A$2:$A$1965,$A70,church_list!$K$2:$K$1965,""Y"")"),0.0)</f>
        <v>0</v>
      </c>
      <c r="F70" s="47">
        <f>IFERROR(__xludf.DUMMYFUNCTION("COUNTUNIQUEIFS(church_list!$B$2:$B$1965,church_list!$A$2:$A$1965,$A70,church_list!$L$2:$L$1965,""Y"")"),0.0)</f>
        <v>0</v>
      </c>
      <c r="G70" s="47">
        <f>IFERROR(__xludf.DUMMYFUNCTION("E70+F70-COUNTUNIQUEIFS(church_list!$B$2:$B$1965,church_list!$A$2:$A$1965,$A70,church_list!$K$2:$K$1965,""Y"",church_list!$L$2:$L$1965,""Y"")"),0.0)</f>
        <v>0</v>
      </c>
    </row>
    <row r="71">
      <c r="A71" s="6" t="s">
        <v>5296</v>
      </c>
      <c r="B71" s="6" t="s">
        <v>5324</v>
      </c>
      <c r="C71" s="11" t="s">
        <v>8716</v>
      </c>
      <c r="E71" s="47">
        <f>IFERROR(__xludf.DUMMYFUNCTION("COUNTUNIQUEIFS(church_list!$B$2:$B$1965,church_list!$A$2:$A$1965,$A71,church_list!$K$2:$K$1965,""Y"")"),0.0)</f>
        <v>0</v>
      </c>
      <c r="F71" s="47">
        <f>IFERROR(__xludf.DUMMYFUNCTION("COUNTUNIQUEIFS(church_list!$B$2:$B$1965,church_list!$A$2:$A$1965,$A71,church_list!$L$2:$L$1965,""Y"")"),0.0)</f>
        <v>0</v>
      </c>
      <c r="G71" s="47">
        <f>IFERROR(__xludf.DUMMYFUNCTION("E71+F71-COUNTUNIQUEIFS(church_list!$B$2:$B$1965,church_list!$A$2:$A$1965,$A71,church_list!$K$2:$K$1965,""Y"",church_list!$L$2:$L$1965,""Y"")"),0.0)</f>
        <v>0</v>
      </c>
    </row>
    <row r="72">
      <c r="A72" s="6" t="s">
        <v>5344</v>
      </c>
      <c r="B72" s="6" t="s">
        <v>8717</v>
      </c>
      <c r="C72" s="11" t="s">
        <v>8718</v>
      </c>
      <c r="D72" s="8" t="s">
        <v>8719</v>
      </c>
      <c r="E72" s="47">
        <f>IFERROR(__xludf.DUMMYFUNCTION("COUNTUNIQUEIFS(church_list!$B$2:$B$1965,church_list!$A$2:$A$1965,$A72,church_list!$K$2:$K$1965,""Y"")"),0.0)</f>
        <v>0</v>
      </c>
      <c r="F72" s="47">
        <f>IFERROR(__xludf.DUMMYFUNCTION("COUNTUNIQUEIFS(church_list!$B$2:$B$1965,church_list!$A$2:$A$1965,$A72,church_list!$L$2:$L$1965,""Y"")"),0.0)</f>
        <v>0</v>
      </c>
      <c r="G72" s="47">
        <f>IFERROR(__xludf.DUMMYFUNCTION("E72+F72-COUNTUNIQUEIFS(church_list!$B$2:$B$1965,church_list!$A$2:$A$1965,$A72,church_list!$K$2:$K$1965,""Y"",church_list!$L$2:$L$1965,""Y"")"),0.0)</f>
        <v>0</v>
      </c>
    </row>
    <row r="73">
      <c r="A73" s="6" t="s">
        <v>5394</v>
      </c>
      <c r="B73" s="6" t="s">
        <v>8720</v>
      </c>
      <c r="C73" s="11" t="s">
        <v>8721</v>
      </c>
      <c r="D73" s="8" t="s">
        <v>8722</v>
      </c>
      <c r="E73" s="47">
        <f>IFERROR(__xludf.DUMMYFUNCTION("COUNTUNIQUEIFS(church_list!$B$2:$B$1965,church_list!$A$2:$A$1965,$A73,church_list!$K$2:$K$1965,""Y"")"),0.0)</f>
        <v>0</v>
      </c>
      <c r="F73" s="47">
        <f>IFERROR(__xludf.DUMMYFUNCTION("COUNTUNIQUEIFS(church_list!$B$2:$B$1965,church_list!$A$2:$A$1965,$A73,church_list!$L$2:$L$1965,""Y"")"),0.0)</f>
        <v>0</v>
      </c>
      <c r="G73" s="47">
        <f>IFERROR(__xludf.DUMMYFUNCTION("E73+F73-COUNTUNIQUEIFS(church_list!$B$2:$B$1965,church_list!$A$2:$A$1965,$A73,church_list!$K$2:$K$1965,""Y"",church_list!$L$2:$L$1965,""Y"")"),0.0)</f>
        <v>0</v>
      </c>
    </row>
    <row r="74">
      <c r="A74" s="6" t="s">
        <v>5461</v>
      </c>
      <c r="B74" s="6" t="s">
        <v>8723</v>
      </c>
      <c r="C74" s="11" t="s">
        <v>8724</v>
      </c>
      <c r="D74" s="8" t="s">
        <v>8725</v>
      </c>
      <c r="E74" s="47">
        <f>IFERROR(__xludf.DUMMYFUNCTION("COUNTUNIQUEIFS(church_list!$B$2:$B$1965,church_list!$A$2:$A$1965,$A74,church_list!$K$2:$K$1965,""Y"")"),0.0)</f>
        <v>0</v>
      </c>
      <c r="F74" s="47">
        <f>IFERROR(__xludf.DUMMYFUNCTION("COUNTUNIQUEIFS(church_list!$B$2:$B$1965,church_list!$A$2:$A$1965,$A74,church_list!$L$2:$L$1965,""Y"")"),0.0)</f>
        <v>0</v>
      </c>
      <c r="G74" s="47">
        <f>IFERROR(__xludf.DUMMYFUNCTION("E74+F74-COUNTUNIQUEIFS(church_list!$B$2:$B$1965,church_list!$A$2:$A$1965,$A74,church_list!$K$2:$K$1965,""Y"",church_list!$L$2:$L$1965,""Y"")"),0.0)</f>
        <v>0</v>
      </c>
    </row>
    <row r="75">
      <c r="A75" s="6" t="s">
        <v>5636</v>
      </c>
      <c r="B75" s="6" t="s">
        <v>8726</v>
      </c>
      <c r="C75" s="11" t="s">
        <v>8727</v>
      </c>
      <c r="D75" s="8" t="s">
        <v>8728</v>
      </c>
      <c r="E75" s="47">
        <f>IFERROR(__xludf.DUMMYFUNCTION("COUNTUNIQUEIFS(church_list!$B$2:$B$1965,church_list!$A$2:$A$1965,$A75,church_list!$K$2:$K$1965,""Y"")"),0.0)</f>
        <v>0</v>
      </c>
      <c r="F75" s="47">
        <f>IFERROR(__xludf.DUMMYFUNCTION("COUNTUNIQUEIFS(church_list!$B$2:$B$1965,church_list!$A$2:$A$1965,$A75,church_list!$L$2:$L$1965,""Y"")"),0.0)</f>
        <v>0</v>
      </c>
      <c r="G75" s="47">
        <f>IFERROR(__xludf.DUMMYFUNCTION("E75+F75-COUNTUNIQUEIFS(church_list!$B$2:$B$1965,church_list!$A$2:$A$1965,$A75,church_list!$K$2:$K$1965,""Y"",church_list!$L$2:$L$1965,""Y"")"),0.0)</f>
        <v>0</v>
      </c>
    </row>
    <row r="76">
      <c r="A76" s="6" t="s">
        <v>5710</v>
      </c>
      <c r="B76" s="6" t="s">
        <v>5789</v>
      </c>
      <c r="C76" s="11" t="s">
        <v>8729</v>
      </c>
      <c r="D76" s="8" t="s">
        <v>8730</v>
      </c>
      <c r="E76" s="47">
        <f>IFERROR(__xludf.DUMMYFUNCTION("COUNTUNIQUEIFS(church_list!$B$2:$B$1965,church_list!$A$2:$A$1965,$A76,church_list!$K$2:$K$1965,""Y"")"),0.0)</f>
        <v>0</v>
      </c>
      <c r="F76" s="47">
        <f>IFERROR(__xludf.DUMMYFUNCTION("COUNTUNIQUEIFS(church_list!$B$2:$B$1965,church_list!$A$2:$A$1965,$A76,church_list!$L$2:$L$1965,""Y"")"),0.0)</f>
        <v>0</v>
      </c>
      <c r="G76" s="47">
        <f>IFERROR(__xludf.DUMMYFUNCTION("E76+F76-COUNTUNIQUEIFS(church_list!$B$2:$B$1965,church_list!$A$2:$A$1965,$A76,church_list!$K$2:$K$1965,""Y"",church_list!$L$2:$L$1965,""Y"")"),0.0)</f>
        <v>0</v>
      </c>
    </row>
    <row r="77">
      <c r="A77" s="6" t="s">
        <v>5859</v>
      </c>
      <c r="B77" s="6" t="s">
        <v>8731</v>
      </c>
      <c r="C77" s="11" t="s">
        <v>5942</v>
      </c>
      <c r="D77" s="8" t="s">
        <v>8732</v>
      </c>
      <c r="E77" s="47">
        <f>IFERROR(__xludf.DUMMYFUNCTION("COUNTUNIQUEIFS(church_list!$B$2:$B$1965,church_list!$A$2:$A$1965,$A77,church_list!$K$2:$K$1965,""Y"")"),0.0)</f>
        <v>0</v>
      </c>
      <c r="F77" s="47">
        <f>IFERROR(__xludf.DUMMYFUNCTION("COUNTUNIQUEIFS(church_list!$B$2:$B$1965,church_list!$A$2:$A$1965,$A77,church_list!$L$2:$L$1965,""Y"")"),0.0)</f>
        <v>0</v>
      </c>
      <c r="G77" s="47">
        <f>IFERROR(__xludf.DUMMYFUNCTION("E77+F77-COUNTUNIQUEIFS(church_list!$B$2:$B$1965,church_list!$A$2:$A$1965,$A77,church_list!$K$2:$K$1965,""Y"",church_list!$L$2:$L$1965,""Y"")"),0.0)</f>
        <v>0</v>
      </c>
    </row>
    <row r="78">
      <c r="A78" s="6" t="s">
        <v>5965</v>
      </c>
      <c r="B78" s="6" t="s">
        <v>8733</v>
      </c>
      <c r="C78" s="11" t="s">
        <v>8734</v>
      </c>
      <c r="D78" s="8" t="s">
        <v>8735</v>
      </c>
      <c r="E78" s="47">
        <f>IFERROR(__xludf.DUMMYFUNCTION("COUNTUNIQUEIFS(church_list!$B$2:$B$1965,church_list!$A$2:$A$1965,$A78,church_list!$K$2:$K$1965,""Y"")"),0.0)</f>
        <v>0</v>
      </c>
      <c r="F78" s="47">
        <f>IFERROR(__xludf.DUMMYFUNCTION("COUNTUNIQUEIFS(church_list!$B$2:$B$1965,church_list!$A$2:$A$1965,$A78,church_list!$L$2:$L$1965,""Y"")"),0.0)</f>
        <v>0</v>
      </c>
      <c r="G78" s="47">
        <f>IFERROR(__xludf.DUMMYFUNCTION("E78+F78-COUNTUNIQUEIFS(church_list!$B$2:$B$1965,church_list!$A$2:$A$1965,$A78,church_list!$K$2:$K$1965,""Y"",church_list!$L$2:$L$1965,""Y"")"),0.0)</f>
        <v>0</v>
      </c>
    </row>
    <row r="79">
      <c r="A79" s="6" t="s">
        <v>6547</v>
      </c>
      <c r="B79" s="6" t="s">
        <v>8736</v>
      </c>
      <c r="C79" s="11" t="s">
        <v>8737</v>
      </c>
      <c r="D79" s="8" t="s">
        <v>8738</v>
      </c>
      <c r="E79" s="47">
        <f>IFERROR(__xludf.DUMMYFUNCTION("COUNTUNIQUEIFS(church_list!$B$2:$B$1965,church_list!$A$2:$A$1965,$A79,church_list!$K$2:$K$1965,""Y"")"),0.0)</f>
        <v>0</v>
      </c>
      <c r="F79" s="47">
        <f>IFERROR(__xludf.DUMMYFUNCTION("COUNTUNIQUEIFS(church_list!$B$2:$B$1965,church_list!$A$2:$A$1965,$A79,church_list!$L$2:$L$1965,""Y"")"),0.0)</f>
        <v>0</v>
      </c>
      <c r="G79" s="47">
        <f>IFERROR(__xludf.DUMMYFUNCTION("E79+F79-COUNTUNIQUEIFS(church_list!$B$2:$B$1965,church_list!$A$2:$A$1965,$A79,church_list!$K$2:$K$1965,""Y"",church_list!$L$2:$L$1965,""Y"")"),0.0)</f>
        <v>0</v>
      </c>
    </row>
    <row r="80">
      <c r="A80" s="6" t="s">
        <v>6630</v>
      </c>
      <c r="B80" s="6" t="s">
        <v>6659</v>
      </c>
      <c r="C80" s="11" t="s">
        <v>8739</v>
      </c>
      <c r="D80" s="8" t="s">
        <v>8740</v>
      </c>
      <c r="E80" s="47">
        <f>IFERROR(__xludf.DUMMYFUNCTION("COUNTUNIQUEIFS(church_list!$B$2:$B$1965,church_list!$A$2:$A$1965,$A80,church_list!$K$2:$K$1965,""Y"")"),0.0)</f>
        <v>0</v>
      </c>
      <c r="F80" s="47">
        <f>IFERROR(__xludf.DUMMYFUNCTION("COUNTUNIQUEIFS(church_list!$B$2:$B$1965,church_list!$A$2:$A$1965,$A80,church_list!$L$2:$L$1965,""Y"")"),0.0)</f>
        <v>0</v>
      </c>
      <c r="G80" s="47">
        <f>IFERROR(__xludf.DUMMYFUNCTION("E80+F80-COUNTUNIQUEIFS(church_list!$B$2:$B$1965,church_list!$A$2:$A$1965,$A80,church_list!$K$2:$K$1965,""Y"",church_list!$L$2:$L$1965,""Y"")"),0.0)</f>
        <v>0</v>
      </c>
    </row>
    <row r="81">
      <c r="A81" s="6" t="s">
        <v>6862</v>
      </c>
      <c r="B81" s="6" t="s">
        <v>8741</v>
      </c>
      <c r="C81" s="11" t="s">
        <v>8742</v>
      </c>
      <c r="D81" s="8" t="s">
        <v>8743</v>
      </c>
      <c r="E81" s="47">
        <f>IFERROR(__xludf.DUMMYFUNCTION("COUNTUNIQUEIFS(church_list!$B$2:$B$1965,church_list!$A$2:$A$1965,$A81,church_list!$K$2:$K$1965,""Y"")"),0.0)</f>
        <v>0</v>
      </c>
      <c r="F81" s="47">
        <f>IFERROR(__xludf.DUMMYFUNCTION("COUNTUNIQUEIFS(church_list!$B$2:$B$1965,church_list!$A$2:$A$1965,$A81,church_list!$L$2:$L$1965,""Y"")"),0.0)</f>
        <v>0</v>
      </c>
      <c r="G81" s="47">
        <f>IFERROR(__xludf.DUMMYFUNCTION("E81+F81-COUNTUNIQUEIFS(church_list!$B$2:$B$1965,church_list!$A$2:$A$1965,$A81,church_list!$K$2:$K$1965,""Y"",church_list!$L$2:$L$1965,""Y"")"),0.0)</f>
        <v>0</v>
      </c>
    </row>
    <row r="82">
      <c r="A82" s="6" t="s">
        <v>6934</v>
      </c>
      <c r="B82" s="6" t="s">
        <v>8744</v>
      </c>
      <c r="C82" s="11" t="s">
        <v>8745</v>
      </c>
      <c r="D82" s="8" t="s">
        <v>8746</v>
      </c>
      <c r="E82" s="47">
        <f>IFERROR(__xludf.DUMMYFUNCTION("COUNTUNIQUEIFS(church_list!$B$2:$B$1965,church_list!$A$2:$A$1965,$A82,church_list!$K$2:$K$1965,""Y"")"),0.0)</f>
        <v>0</v>
      </c>
      <c r="F82" s="47">
        <f>IFERROR(__xludf.DUMMYFUNCTION("COUNTUNIQUEIFS(church_list!$B$2:$B$1965,church_list!$A$2:$A$1965,$A82,church_list!$L$2:$L$1965,""Y"")"),0.0)</f>
        <v>0</v>
      </c>
      <c r="G82" s="47">
        <f>IFERROR(__xludf.DUMMYFUNCTION("E82+F82-COUNTUNIQUEIFS(church_list!$B$2:$B$1965,church_list!$A$2:$A$1965,$A82,church_list!$K$2:$K$1965,""Y"",church_list!$L$2:$L$1965,""Y"")"),0.0)</f>
        <v>0</v>
      </c>
    </row>
    <row r="83">
      <c r="A83" s="6" t="s">
        <v>7117</v>
      </c>
      <c r="B83" s="6" t="s">
        <v>8747</v>
      </c>
      <c r="C83" s="11" t="s">
        <v>8748</v>
      </c>
      <c r="D83" s="8" t="s">
        <v>8749</v>
      </c>
      <c r="E83" s="47">
        <f>IFERROR(__xludf.DUMMYFUNCTION("COUNTUNIQUEIFS(church_list!$B$2:$B$1965,church_list!$A$2:$A$1965,$A83,church_list!$K$2:$K$1965,""Y"")"),0.0)</f>
        <v>0</v>
      </c>
      <c r="F83" s="47">
        <f>IFERROR(__xludf.DUMMYFUNCTION("COUNTUNIQUEIFS(church_list!$B$2:$B$1965,church_list!$A$2:$A$1965,$A83,church_list!$L$2:$L$1965,""Y"")"),0.0)</f>
        <v>0</v>
      </c>
      <c r="G83" s="47">
        <f>IFERROR(__xludf.DUMMYFUNCTION("E83+F83-COUNTUNIQUEIFS(church_list!$B$2:$B$1965,church_list!$A$2:$A$1965,$A83,church_list!$K$2:$K$1965,""Y"",church_list!$L$2:$L$1965,""Y"")"),0.0)</f>
        <v>0</v>
      </c>
    </row>
    <row r="84">
      <c r="A84" s="6" t="s">
        <v>7337</v>
      </c>
      <c r="B84" s="6" t="s">
        <v>7409</v>
      </c>
      <c r="C84" s="11" t="s">
        <v>8750</v>
      </c>
      <c r="D84" s="8" t="s">
        <v>8751</v>
      </c>
      <c r="E84" s="47">
        <f>IFERROR(__xludf.DUMMYFUNCTION("COUNTUNIQUEIFS(church_list!$B$2:$B$1965,church_list!$A$2:$A$1965,$A84,church_list!$K$2:$K$1965,""Y"")"),0.0)</f>
        <v>0</v>
      </c>
      <c r="F84" s="47">
        <f>IFERROR(__xludf.DUMMYFUNCTION("COUNTUNIQUEIFS(church_list!$B$2:$B$1965,church_list!$A$2:$A$1965,$A84,church_list!$L$2:$L$1965,""Y"")"),0.0)</f>
        <v>0</v>
      </c>
      <c r="G84" s="47">
        <f>IFERROR(__xludf.DUMMYFUNCTION("E84+F84-COUNTUNIQUEIFS(church_list!$B$2:$B$1965,church_list!$A$2:$A$1965,$A84,church_list!$K$2:$K$1965,""Y"",church_list!$L$2:$L$1965,""Y"")"),0.0)</f>
        <v>0</v>
      </c>
    </row>
    <row r="85">
      <c r="A85" s="6" t="s">
        <v>7475</v>
      </c>
      <c r="B85" s="6" t="s">
        <v>8752</v>
      </c>
      <c r="C85" s="11" t="s">
        <v>8753</v>
      </c>
      <c r="D85" s="8" t="s">
        <v>8754</v>
      </c>
      <c r="E85" s="47">
        <f>IFERROR(__xludf.DUMMYFUNCTION("COUNTUNIQUEIFS(church_list!$B$2:$B$1965,church_list!$A$2:$A$1965,$A85,church_list!$K$2:$K$1965,""Y"")"),0.0)</f>
        <v>0</v>
      </c>
      <c r="F85" s="47">
        <f>IFERROR(__xludf.DUMMYFUNCTION("COUNTUNIQUEIFS(church_list!$B$2:$B$1965,church_list!$A$2:$A$1965,$A85,church_list!$L$2:$L$1965,""Y"")"),0.0)</f>
        <v>0</v>
      </c>
      <c r="G85" s="47">
        <f>IFERROR(__xludf.DUMMYFUNCTION("E85+F85-COUNTUNIQUEIFS(church_list!$B$2:$B$1965,church_list!$A$2:$A$1965,$A85,church_list!$K$2:$K$1965,""Y"",church_list!$L$2:$L$1965,""Y"")"),0.0)</f>
        <v>0</v>
      </c>
    </row>
    <row r="86">
      <c r="A86" s="6" t="s">
        <v>7798</v>
      </c>
      <c r="B86" s="6" t="s">
        <v>8755</v>
      </c>
      <c r="C86" s="11" t="s">
        <v>8756</v>
      </c>
      <c r="D86" s="8" t="s">
        <v>8757</v>
      </c>
      <c r="E86" s="47">
        <f>IFERROR(__xludf.DUMMYFUNCTION("COUNTUNIQUEIFS(church_list!$B$2:$B$1965,church_list!$A$2:$A$1965,$A86,church_list!$K$2:$K$1965,""Y"")"),0.0)</f>
        <v>0</v>
      </c>
      <c r="F86" s="47">
        <f>IFERROR(__xludf.DUMMYFUNCTION("COUNTUNIQUEIFS(church_list!$B$2:$B$1965,church_list!$A$2:$A$1965,$A86,church_list!$L$2:$L$1965,""Y"")"),0.0)</f>
        <v>0</v>
      </c>
      <c r="G86" s="47">
        <f>IFERROR(__xludf.DUMMYFUNCTION("E86+F86-COUNTUNIQUEIFS(church_list!$B$2:$B$1965,church_list!$A$2:$A$1965,$A86,church_list!$K$2:$K$1965,""Y"",church_list!$L$2:$L$1965,""Y"")"),0.0)</f>
        <v>0</v>
      </c>
    </row>
    <row r="87">
      <c r="A87" s="6" t="s">
        <v>8231</v>
      </c>
      <c r="B87" s="6" t="s">
        <v>8758</v>
      </c>
      <c r="C87" s="11" t="s">
        <v>8759</v>
      </c>
      <c r="E87" s="47">
        <f>IFERROR(__xludf.DUMMYFUNCTION("COUNTUNIQUEIFS(church_list!$B$2:$B$1965,church_list!$A$2:$A$1965,$A87,church_list!$K$2:$K$1965,""Y"")"),0.0)</f>
        <v>0</v>
      </c>
      <c r="F87" s="47">
        <f>IFERROR(__xludf.DUMMYFUNCTION("COUNTUNIQUEIFS(church_list!$B$2:$B$1965,church_list!$A$2:$A$1965,$A87,church_list!$L$2:$L$1965,""Y"")"),0.0)</f>
        <v>0</v>
      </c>
      <c r="G87" s="47">
        <f>IFERROR(__xludf.DUMMYFUNCTION("E87+F87-COUNTUNIQUEIFS(church_list!$B$2:$B$1965,church_list!$A$2:$A$1965,$A87,church_list!$K$2:$K$1965,""Y"",church_list!$L$2:$L$1965,""Y"")"),0.0)</f>
        <v>0</v>
      </c>
    </row>
    <row r="88">
      <c r="A88" s="6" t="s">
        <v>8355</v>
      </c>
      <c r="B88" s="6" t="s">
        <v>8760</v>
      </c>
      <c r="C88" s="11" t="s">
        <v>8761</v>
      </c>
      <c r="D88" s="8" t="s">
        <v>8762</v>
      </c>
      <c r="E88" s="47">
        <f>IFERROR(__xludf.DUMMYFUNCTION("COUNTUNIQUEIFS(church_list!$B$2:$B$1965,church_list!$A$2:$A$1965,$A88,church_list!$K$2:$K$1965,""Y"")"),0.0)</f>
        <v>0</v>
      </c>
      <c r="F88" s="47">
        <f>IFERROR(__xludf.DUMMYFUNCTION("COUNTUNIQUEIFS(church_list!$B$2:$B$1965,church_list!$A$2:$A$1965,$A88,church_list!$L$2:$L$1965,""Y"")"),0.0)</f>
        <v>0</v>
      </c>
      <c r="G88" s="47">
        <f>IFERROR(__xludf.DUMMYFUNCTION("E88+F88-COUNTUNIQUEIFS(church_list!$B$2:$B$1965,church_list!$A$2:$A$1965,$A88,church_list!$K$2:$K$1965,""Y"",church_list!$L$2:$L$1965,""Y"")"),0.0)</f>
        <v>0</v>
      </c>
    </row>
    <row r="89">
      <c r="E89" s="48"/>
      <c r="F89" s="48"/>
      <c r="G89" s="48"/>
    </row>
    <row r="90">
      <c r="E90" s="48"/>
      <c r="F90" s="48"/>
      <c r="G90" s="48"/>
    </row>
    <row r="91">
      <c r="E91" s="48"/>
      <c r="F91" s="48"/>
      <c r="G91" s="48"/>
    </row>
    <row r="92">
      <c r="E92" s="48"/>
      <c r="F92" s="48"/>
      <c r="G92" s="48"/>
    </row>
    <row r="93">
      <c r="E93" s="48"/>
      <c r="F93" s="48"/>
      <c r="G93" s="48"/>
    </row>
    <row r="94">
      <c r="E94" s="48"/>
      <c r="F94" s="48"/>
      <c r="G94" s="48"/>
    </row>
    <row r="95">
      <c r="E95" s="48"/>
      <c r="F95" s="48"/>
      <c r="G95" s="48"/>
    </row>
    <row r="96">
      <c r="E96" s="48"/>
      <c r="F96" s="48"/>
      <c r="G96" s="48"/>
    </row>
    <row r="97">
      <c r="E97" s="48"/>
      <c r="F97" s="48"/>
      <c r="G97" s="48"/>
    </row>
    <row r="98">
      <c r="E98" s="48"/>
      <c r="F98" s="48"/>
      <c r="G98" s="48"/>
    </row>
    <row r="99">
      <c r="E99" s="48"/>
      <c r="F99" s="48"/>
      <c r="G99" s="48"/>
    </row>
    <row r="100">
      <c r="E100" s="48"/>
      <c r="F100" s="48"/>
      <c r="G100" s="48"/>
    </row>
    <row r="101">
      <c r="E101" s="48"/>
      <c r="F101" s="48"/>
      <c r="G101" s="48"/>
    </row>
    <row r="102">
      <c r="E102" s="48"/>
      <c r="F102" s="48"/>
      <c r="G102" s="48"/>
    </row>
    <row r="103">
      <c r="E103" s="48"/>
      <c r="F103" s="48"/>
      <c r="G103" s="48"/>
    </row>
    <row r="104">
      <c r="E104" s="48"/>
      <c r="F104" s="48"/>
      <c r="G104" s="48"/>
    </row>
    <row r="105">
      <c r="E105" s="48"/>
      <c r="F105" s="48"/>
      <c r="G105" s="48"/>
    </row>
    <row r="106">
      <c r="E106" s="48"/>
      <c r="F106" s="48"/>
      <c r="G106" s="48"/>
    </row>
    <row r="107">
      <c r="E107" s="48"/>
      <c r="F107" s="48"/>
      <c r="G107" s="48"/>
    </row>
    <row r="108">
      <c r="E108" s="48"/>
      <c r="F108" s="48"/>
      <c r="G108" s="48"/>
    </row>
    <row r="109">
      <c r="E109" s="48"/>
      <c r="F109" s="48"/>
      <c r="G109" s="48"/>
    </row>
    <row r="110">
      <c r="E110" s="48"/>
      <c r="F110" s="48"/>
      <c r="G110" s="48"/>
    </row>
    <row r="111">
      <c r="E111" s="48"/>
      <c r="F111" s="48"/>
      <c r="G111" s="48"/>
    </row>
    <row r="112">
      <c r="E112" s="48"/>
      <c r="F112" s="48"/>
      <c r="G112" s="48"/>
    </row>
    <row r="113">
      <c r="E113" s="48"/>
      <c r="F113" s="48"/>
      <c r="G113" s="48"/>
    </row>
    <row r="114">
      <c r="E114" s="48"/>
      <c r="F114" s="48"/>
      <c r="G114" s="48"/>
    </row>
    <row r="115">
      <c r="E115" s="48"/>
      <c r="F115" s="48"/>
      <c r="G115" s="48"/>
    </row>
    <row r="116">
      <c r="E116" s="48"/>
      <c r="F116" s="48"/>
      <c r="G116" s="48"/>
    </row>
    <row r="117">
      <c r="E117" s="48"/>
      <c r="F117" s="48"/>
      <c r="G117" s="48"/>
    </row>
    <row r="118">
      <c r="E118" s="48"/>
      <c r="F118" s="48"/>
      <c r="G118" s="48"/>
    </row>
    <row r="119">
      <c r="E119" s="48"/>
      <c r="F119" s="48"/>
      <c r="G119" s="48"/>
    </row>
    <row r="120">
      <c r="E120" s="48"/>
      <c r="F120" s="48"/>
      <c r="G120" s="48"/>
    </row>
    <row r="121">
      <c r="E121" s="48"/>
      <c r="F121" s="48"/>
      <c r="G121" s="48"/>
    </row>
    <row r="122">
      <c r="E122" s="48"/>
      <c r="F122" s="48"/>
      <c r="G122" s="48"/>
    </row>
    <row r="123">
      <c r="E123" s="48"/>
      <c r="F123" s="48"/>
      <c r="G123" s="48"/>
    </row>
    <row r="124">
      <c r="E124" s="48"/>
      <c r="F124" s="48"/>
      <c r="G124" s="48"/>
    </row>
    <row r="125">
      <c r="E125" s="48"/>
      <c r="F125" s="48"/>
      <c r="G125" s="48"/>
    </row>
    <row r="126">
      <c r="E126" s="48"/>
      <c r="F126" s="48"/>
      <c r="G126" s="48"/>
    </row>
    <row r="127">
      <c r="E127" s="48"/>
      <c r="F127" s="48"/>
      <c r="G127" s="48"/>
    </row>
    <row r="128">
      <c r="E128" s="48"/>
      <c r="F128" s="48"/>
      <c r="G128" s="48"/>
    </row>
    <row r="129">
      <c r="E129" s="48"/>
      <c r="F129" s="48"/>
      <c r="G129" s="48"/>
    </row>
    <row r="130">
      <c r="E130" s="48"/>
      <c r="F130" s="48"/>
      <c r="G130" s="48"/>
    </row>
    <row r="131">
      <c r="E131" s="48"/>
      <c r="F131" s="48"/>
      <c r="G131" s="48"/>
    </row>
    <row r="132">
      <c r="E132" s="48"/>
      <c r="F132" s="48"/>
      <c r="G132" s="48"/>
    </row>
    <row r="133">
      <c r="E133" s="48"/>
      <c r="F133" s="48"/>
      <c r="G133" s="48"/>
    </row>
    <row r="134">
      <c r="E134" s="48"/>
      <c r="F134" s="48"/>
      <c r="G134" s="48"/>
    </row>
    <row r="135">
      <c r="E135" s="48"/>
      <c r="F135" s="48"/>
      <c r="G135" s="48"/>
    </row>
    <row r="136">
      <c r="E136" s="48"/>
      <c r="F136" s="48"/>
      <c r="G136" s="48"/>
    </row>
    <row r="137">
      <c r="E137" s="48"/>
      <c r="F137" s="48"/>
      <c r="G137" s="48"/>
    </row>
    <row r="138">
      <c r="E138" s="48"/>
      <c r="F138" s="48"/>
      <c r="G138" s="48"/>
    </row>
    <row r="139">
      <c r="E139" s="48"/>
      <c r="F139" s="48"/>
      <c r="G139" s="48"/>
    </row>
    <row r="140">
      <c r="E140" s="48"/>
      <c r="F140" s="48"/>
      <c r="G140" s="48"/>
    </row>
    <row r="141">
      <c r="E141" s="48"/>
      <c r="F141" s="48"/>
      <c r="G141" s="48"/>
    </row>
    <row r="142">
      <c r="E142" s="48"/>
      <c r="F142" s="48"/>
      <c r="G142" s="48"/>
    </row>
    <row r="143">
      <c r="E143" s="48"/>
      <c r="F143" s="48"/>
      <c r="G143" s="48"/>
    </row>
    <row r="144">
      <c r="E144" s="48"/>
      <c r="F144" s="48"/>
      <c r="G144" s="48"/>
    </row>
    <row r="145">
      <c r="E145" s="48"/>
      <c r="F145" s="48"/>
      <c r="G145" s="48"/>
    </row>
    <row r="146">
      <c r="E146" s="48"/>
      <c r="F146" s="48"/>
      <c r="G146" s="48"/>
    </row>
    <row r="147">
      <c r="E147" s="48"/>
      <c r="F147" s="48"/>
      <c r="G147" s="48"/>
    </row>
    <row r="148">
      <c r="E148" s="48"/>
      <c r="F148" s="48"/>
      <c r="G148" s="48"/>
    </row>
    <row r="149">
      <c r="E149" s="48"/>
      <c r="F149" s="48"/>
      <c r="G149" s="48"/>
    </row>
    <row r="150">
      <c r="E150" s="48"/>
      <c r="F150" s="48"/>
      <c r="G150" s="48"/>
    </row>
    <row r="151">
      <c r="E151" s="48"/>
      <c r="F151" s="48"/>
      <c r="G151" s="48"/>
    </row>
    <row r="152">
      <c r="E152" s="48"/>
      <c r="F152" s="48"/>
      <c r="G152" s="48"/>
    </row>
    <row r="153">
      <c r="E153" s="48"/>
      <c r="F153" s="48"/>
      <c r="G153" s="48"/>
    </row>
    <row r="154">
      <c r="E154" s="48"/>
      <c r="F154" s="48"/>
      <c r="G154" s="48"/>
    </row>
    <row r="155">
      <c r="E155" s="48"/>
      <c r="F155" s="48"/>
      <c r="G155" s="48"/>
    </row>
    <row r="156">
      <c r="E156" s="48"/>
      <c r="F156" s="48"/>
      <c r="G156" s="48"/>
    </row>
    <row r="157">
      <c r="E157" s="48"/>
      <c r="F157" s="48"/>
      <c r="G157" s="48"/>
    </row>
    <row r="158">
      <c r="E158" s="48"/>
      <c r="F158" s="48"/>
      <c r="G158" s="48"/>
    </row>
    <row r="159">
      <c r="E159" s="48"/>
      <c r="F159" s="48"/>
      <c r="G159" s="48"/>
    </row>
    <row r="160">
      <c r="E160" s="48"/>
      <c r="F160" s="48"/>
      <c r="G160" s="48"/>
    </row>
    <row r="161">
      <c r="E161" s="48"/>
      <c r="F161" s="48"/>
      <c r="G161" s="48"/>
    </row>
    <row r="162">
      <c r="E162" s="48"/>
      <c r="F162" s="48"/>
      <c r="G162" s="48"/>
    </row>
    <row r="163">
      <c r="E163" s="48"/>
      <c r="F163" s="48"/>
      <c r="G163" s="48"/>
    </row>
    <row r="164">
      <c r="E164" s="48"/>
      <c r="F164" s="48"/>
      <c r="G164" s="48"/>
    </row>
    <row r="165">
      <c r="E165" s="48"/>
      <c r="F165" s="48"/>
      <c r="G165" s="48"/>
    </row>
    <row r="166">
      <c r="E166" s="48"/>
      <c r="F166" s="48"/>
      <c r="G166" s="48"/>
    </row>
    <row r="167">
      <c r="E167" s="48"/>
      <c r="F167" s="48"/>
      <c r="G167" s="48"/>
    </row>
    <row r="168">
      <c r="E168" s="48"/>
      <c r="F168" s="48"/>
      <c r="G168" s="48"/>
    </row>
    <row r="169">
      <c r="E169" s="48"/>
      <c r="F169" s="48"/>
      <c r="G169" s="48"/>
    </row>
    <row r="170">
      <c r="E170" s="48"/>
      <c r="F170" s="48"/>
      <c r="G170" s="48"/>
    </row>
    <row r="171">
      <c r="E171" s="48"/>
      <c r="F171" s="48"/>
      <c r="G171" s="48"/>
    </row>
    <row r="172">
      <c r="E172" s="48"/>
      <c r="F172" s="48"/>
      <c r="G172" s="48"/>
    </row>
    <row r="173">
      <c r="E173" s="48"/>
      <c r="F173" s="48"/>
      <c r="G173" s="48"/>
    </row>
    <row r="174">
      <c r="E174" s="48"/>
      <c r="F174" s="48"/>
      <c r="G174" s="48"/>
    </row>
    <row r="175">
      <c r="E175" s="48"/>
      <c r="F175" s="48"/>
      <c r="G175" s="48"/>
    </row>
    <row r="176">
      <c r="E176" s="48"/>
      <c r="F176" s="48"/>
      <c r="G176" s="48"/>
    </row>
    <row r="177">
      <c r="E177" s="48"/>
      <c r="F177" s="48"/>
      <c r="G177" s="48"/>
    </row>
    <row r="178">
      <c r="E178" s="48"/>
      <c r="F178" s="48"/>
      <c r="G178" s="48"/>
    </row>
    <row r="179">
      <c r="E179" s="48"/>
      <c r="F179" s="48"/>
      <c r="G179" s="48"/>
    </row>
    <row r="180">
      <c r="E180" s="48"/>
      <c r="F180" s="48"/>
      <c r="G180" s="48"/>
    </row>
    <row r="181">
      <c r="E181" s="48"/>
      <c r="F181" s="48"/>
      <c r="G181" s="48"/>
    </row>
    <row r="182">
      <c r="E182" s="48"/>
      <c r="F182" s="48"/>
      <c r="G182" s="48"/>
    </row>
    <row r="183">
      <c r="E183" s="48"/>
      <c r="F183" s="48"/>
      <c r="G183" s="48"/>
    </row>
    <row r="184">
      <c r="E184" s="48"/>
      <c r="F184" s="48"/>
      <c r="G184" s="48"/>
    </row>
    <row r="185">
      <c r="E185" s="48"/>
      <c r="F185" s="48"/>
      <c r="G185" s="48"/>
    </row>
    <row r="186">
      <c r="E186" s="48"/>
      <c r="F186" s="48"/>
      <c r="G186" s="48"/>
    </row>
    <row r="187">
      <c r="E187" s="48"/>
      <c r="F187" s="48"/>
      <c r="G187" s="48"/>
    </row>
    <row r="188">
      <c r="E188" s="48"/>
      <c r="F188" s="48"/>
      <c r="G188" s="48"/>
    </row>
    <row r="189">
      <c r="E189" s="48"/>
      <c r="F189" s="48"/>
      <c r="G189" s="48"/>
    </row>
    <row r="190">
      <c r="E190" s="48"/>
      <c r="F190" s="48"/>
      <c r="G190" s="48"/>
    </row>
    <row r="191">
      <c r="E191" s="48"/>
      <c r="F191" s="48"/>
      <c r="G191" s="48"/>
    </row>
    <row r="192">
      <c r="E192" s="48"/>
      <c r="F192" s="48"/>
      <c r="G192" s="48"/>
    </row>
    <row r="193">
      <c r="E193" s="48"/>
      <c r="F193" s="48"/>
      <c r="G193" s="48"/>
    </row>
    <row r="194">
      <c r="E194" s="48"/>
      <c r="F194" s="48"/>
      <c r="G194" s="48"/>
    </row>
    <row r="195">
      <c r="E195" s="48"/>
      <c r="F195" s="48"/>
      <c r="G195" s="48"/>
    </row>
    <row r="196">
      <c r="E196" s="48"/>
      <c r="F196" s="48"/>
      <c r="G196" s="48"/>
    </row>
    <row r="197">
      <c r="E197" s="48"/>
      <c r="F197" s="48"/>
      <c r="G197" s="48"/>
    </row>
    <row r="198">
      <c r="E198" s="48"/>
      <c r="F198" s="48"/>
      <c r="G198" s="48"/>
    </row>
    <row r="199">
      <c r="E199" s="48"/>
      <c r="F199" s="48"/>
      <c r="G199" s="48"/>
    </row>
    <row r="200">
      <c r="E200" s="48"/>
      <c r="F200" s="48"/>
      <c r="G200" s="48"/>
    </row>
    <row r="201">
      <c r="E201" s="48"/>
      <c r="F201" s="48"/>
      <c r="G201" s="48"/>
    </row>
    <row r="202">
      <c r="E202" s="48"/>
      <c r="F202" s="48"/>
      <c r="G202" s="48"/>
    </row>
    <row r="203">
      <c r="E203" s="48"/>
      <c r="F203" s="48"/>
      <c r="G203" s="48"/>
    </row>
    <row r="204">
      <c r="E204" s="48"/>
      <c r="F204" s="48"/>
      <c r="G204" s="48"/>
    </row>
    <row r="205">
      <c r="E205" s="48"/>
      <c r="F205" s="48"/>
      <c r="G205" s="48"/>
    </row>
    <row r="206">
      <c r="E206" s="48"/>
      <c r="F206" s="48"/>
      <c r="G206" s="48"/>
    </row>
    <row r="207">
      <c r="E207" s="48"/>
      <c r="F207" s="48"/>
      <c r="G207" s="48"/>
    </row>
    <row r="208">
      <c r="E208" s="48"/>
      <c r="F208" s="48"/>
      <c r="G208" s="48"/>
    </row>
    <row r="209">
      <c r="E209" s="48"/>
      <c r="F209" s="48"/>
      <c r="G209" s="48"/>
    </row>
    <row r="210">
      <c r="E210" s="48"/>
      <c r="F210" s="48"/>
      <c r="G210" s="48"/>
    </row>
    <row r="211">
      <c r="E211" s="48"/>
      <c r="F211" s="48"/>
      <c r="G211" s="48"/>
    </row>
    <row r="212">
      <c r="E212" s="48"/>
      <c r="F212" s="48"/>
      <c r="G212" s="48"/>
    </row>
    <row r="213">
      <c r="E213" s="48"/>
      <c r="F213" s="48"/>
      <c r="G213" s="48"/>
    </row>
    <row r="214">
      <c r="E214" s="48"/>
      <c r="F214" s="48"/>
      <c r="G214" s="48"/>
    </row>
    <row r="215">
      <c r="E215" s="48"/>
      <c r="F215" s="48"/>
      <c r="G215" s="48"/>
    </row>
    <row r="216">
      <c r="E216" s="48"/>
      <c r="F216" s="48"/>
      <c r="G216" s="48"/>
    </row>
    <row r="217">
      <c r="E217" s="48"/>
      <c r="F217" s="48"/>
      <c r="G217" s="48"/>
    </row>
    <row r="218">
      <c r="E218" s="48"/>
      <c r="F218" s="48"/>
      <c r="G218" s="48"/>
    </row>
    <row r="219">
      <c r="E219" s="48"/>
      <c r="F219" s="48"/>
      <c r="G219" s="48"/>
    </row>
    <row r="220">
      <c r="E220" s="48"/>
      <c r="F220" s="48"/>
      <c r="G220" s="48"/>
    </row>
    <row r="221">
      <c r="E221" s="48"/>
      <c r="F221" s="48"/>
      <c r="G221" s="48"/>
    </row>
    <row r="222">
      <c r="E222" s="48"/>
      <c r="F222" s="48"/>
      <c r="G222" s="48"/>
    </row>
    <row r="223">
      <c r="E223" s="48"/>
      <c r="F223" s="48"/>
      <c r="G223" s="48"/>
    </row>
    <row r="224">
      <c r="E224" s="48"/>
      <c r="F224" s="48"/>
      <c r="G224" s="48"/>
    </row>
    <row r="225">
      <c r="E225" s="48"/>
      <c r="F225" s="48"/>
      <c r="G225" s="48"/>
    </row>
    <row r="226">
      <c r="E226" s="48"/>
      <c r="F226" s="48"/>
      <c r="G226" s="48"/>
    </row>
    <row r="227">
      <c r="E227" s="48"/>
      <c r="F227" s="48"/>
      <c r="G227" s="48"/>
    </row>
    <row r="228">
      <c r="E228" s="48"/>
      <c r="F228" s="48"/>
      <c r="G228" s="48"/>
    </row>
    <row r="229">
      <c r="E229" s="48"/>
      <c r="F229" s="48"/>
      <c r="G229" s="48"/>
    </row>
    <row r="230">
      <c r="E230" s="48"/>
      <c r="F230" s="48"/>
      <c r="G230" s="48"/>
    </row>
    <row r="231">
      <c r="E231" s="48"/>
      <c r="F231" s="48"/>
      <c r="G231" s="48"/>
    </row>
    <row r="232">
      <c r="E232" s="48"/>
      <c r="F232" s="48"/>
      <c r="G232" s="48"/>
    </row>
    <row r="233">
      <c r="E233" s="48"/>
      <c r="F233" s="48"/>
      <c r="G233" s="48"/>
    </row>
    <row r="234">
      <c r="E234" s="48"/>
      <c r="F234" s="48"/>
      <c r="G234" s="48"/>
    </row>
    <row r="235">
      <c r="E235" s="48"/>
      <c r="F235" s="48"/>
      <c r="G235" s="48"/>
    </row>
    <row r="236">
      <c r="E236" s="48"/>
      <c r="F236" s="48"/>
      <c r="G236" s="48"/>
    </row>
    <row r="237">
      <c r="E237" s="48"/>
      <c r="F237" s="48"/>
      <c r="G237" s="48"/>
    </row>
    <row r="238">
      <c r="E238" s="48"/>
      <c r="F238" s="48"/>
      <c r="G238" s="48"/>
    </row>
    <row r="239">
      <c r="E239" s="48"/>
      <c r="F239" s="48"/>
      <c r="G239" s="48"/>
    </row>
    <row r="240">
      <c r="E240" s="48"/>
      <c r="F240" s="48"/>
      <c r="G240" s="48"/>
    </row>
    <row r="241">
      <c r="E241" s="48"/>
      <c r="F241" s="48"/>
      <c r="G241" s="48"/>
    </row>
    <row r="242">
      <c r="E242" s="48"/>
      <c r="F242" s="48"/>
      <c r="G242" s="48"/>
    </row>
    <row r="243">
      <c r="E243" s="48"/>
      <c r="F243" s="48"/>
      <c r="G243" s="48"/>
    </row>
    <row r="244">
      <c r="E244" s="48"/>
      <c r="F244" s="48"/>
      <c r="G244" s="48"/>
    </row>
    <row r="245">
      <c r="E245" s="48"/>
      <c r="F245" s="48"/>
      <c r="G245" s="48"/>
    </row>
    <row r="246">
      <c r="E246" s="48"/>
      <c r="F246" s="48"/>
      <c r="G246" s="48"/>
    </row>
    <row r="247">
      <c r="E247" s="48"/>
      <c r="F247" s="48"/>
      <c r="G247" s="48"/>
    </row>
    <row r="248">
      <c r="E248" s="48"/>
      <c r="F248" s="48"/>
      <c r="G248" s="48"/>
    </row>
    <row r="249">
      <c r="E249" s="48"/>
      <c r="F249" s="48"/>
      <c r="G249" s="48"/>
    </row>
    <row r="250">
      <c r="E250" s="48"/>
      <c r="F250" s="48"/>
      <c r="G250" s="48"/>
    </row>
    <row r="251">
      <c r="E251" s="48"/>
      <c r="F251" s="48"/>
      <c r="G251" s="48"/>
    </row>
    <row r="252">
      <c r="E252" s="48"/>
      <c r="F252" s="48"/>
      <c r="G252" s="48"/>
    </row>
    <row r="253">
      <c r="E253" s="48"/>
      <c r="F253" s="48"/>
      <c r="G253" s="48"/>
    </row>
    <row r="254">
      <c r="E254" s="48"/>
      <c r="F254" s="48"/>
      <c r="G254" s="48"/>
    </row>
    <row r="255">
      <c r="E255" s="48"/>
      <c r="F255" s="48"/>
      <c r="G255" s="48"/>
    </row>
    <row r="256">
      <c r="E256" s="48"/>
      <c r="F256" s="48"/>
      <c r="G256" s="48"/>
    </row>
    <row r="257">
      <c r="E257" s="48"/>
      <c r="F257" s="48"/>
      <c r="G257" s="48"/>
    </row>
    <row r="258">
      <c r="E258" s="48"/>
      <c r="F258" s="48"/>
      <c r="G258" s="48"/>
    </row>
    <row r="259">
      <c r="E259" s="48"/>
      <c r="F259" s="48"/>
      <c r="G259" s="48"/>
    </row>
    <row r="260">
      <c r="E260" s="48"/>
      <c r="F260" s="48"/>
      <c r="G260" s="48"/>
    </row>
    <row r="261">
      <c r="E261" s="48"/>
      <c r="F261" s="48"/>
      <c r="G261" s="48"/>
    </row>
    <row r="262">
      <c r="E262" s="48"/>
      <c r="F262" s="48"/>
      <c r="G262" s="48"/>
    </row>
    <row r="263">
      <c r="E263" s="48"/>
      <c r="F263" s="48"/>
      <c r="G263" s="48"/>
    </row>
    <row r="264">
      <c r="E264" s="48"/>
      <c r="F264" s="48"/>
      <c r="G264" s="48"/>
    </row>
    <row r="265">
      <c r="E265" s="48"/>
      <c r="F265" s="48"/>
      <c r="G265" s="48"/>
    </row>
    <row r="266">
      <c r="E266" s="48"/>
      <c r="F266" s="48"/>
      <c r="G266" s="48"/>
    </row>
    <row r="267">
      <c r="E267" s="48"/>
      <c r="F267" s="48"/>
      <c r="G267" s="48"/>
    </row>
    <row r="268">
      <c r="E268" s="48"/>
      <c r="F268" s="48"/>
      <c r="G268" s="48"/>
    </row>
    <row r="269">
      <c r="E269" s="48"/>
      <c r="F269" s="48"/>
      <c r="G269" s="48"/>
    </row>
    <row r="270">
      <c r="E270" s="48"/>
      <c r="F270" s="48"/>
      <c r="G270" s="48"/>
    </row>
    <row r="271">
      <c r="E271" s="48"/>
      <c r="F271" s="48"/>
      <c r="G271" s="48"/>
    </row>
    <row r="272">
      <c r="E272" s="48"/>
      <c r="F272" s="48"/>
      <c r="G272" s="48"/>
    </row>
    <row r="273">
      <c r="E273" s="48"/>
      <c r="F273" s="48"/>
      <c r="G273" s="48"/>
    </row>
    <row r="274">
      <c r="E274" s="48"/>
      <c r="F274" s="48"/>
      <c r="G274" s="48"/>
    </row>
    <row r="275">
      <c r="E275" s="48"/>
      <c r="F275" s="48"/>
      <c r="G275" s="48"/>
    </row>
    <row r="276">
      <c r="E276" s="48"/>
      <c r="F276" s="48"/>
      <c r="G276" s="48"/>
    </row>
    <row r="277">
      <c r="E277" s="48"/>
      <c r="F277" s="48"/>
      <c r="G277" s="48"/>
    </row>
    <row r="278">
      <c r="E278" s="48"/>
      <c r="F278" s="48"/>
      <c r="G278" s="48"/>
    </row>
    <row r="279">
      <c r="E279" s="48"/>
      <c r="F279" s="48"/>
      <c r="G279" s="48"/>
    </row>
    <row r="280">
      <c r="E280" s="48"/>
      <c r="F280" s="48"/>
      <c r="G280" s="48"/>
    </row>
    <row r="281">
      <c r="E281" s="48"/>
      <c r="F281" s="48"/>
      <c r="G281" s="48"/>
    </row>
    <row r="282">
      <c r="E282" s="48"/>
      <c r="F282" s="48"/>
      <c r="G282" s="48"/>
    </row>
    <row r="283">
      <c r="E283" s="48"/>
      <c r="F283" s="48"/>
      <c r="G283" s="48"/>
    </row>
    <row r="284">
      <c r="E284" s="48"/>
      <c r="F284" s="48"/>
      <c r="G284" s="48"/>
    </row>
    <row r="285">
      <c r="E285" s="48"/>
      <c r="F285" s="48"/>
      <c r="G285" s="48"/>
    </row>
    <row r="286">
      <c r="E286" s="48"/>
      <c r="F286" s="48"/>
      <c r="G286" s="48"/>
    </row>
    <row r="287">
      <c r="E287" s="48"/>
      <c r="F287" s="48"/>
      <c r="G287" s="48"/>
    </row>
    <row r="288">
      <c r="E288" s="48"/>
      <c r="F288" s="48"/>
      <c r="G288" s="48"/>
    </row>
    <row r="289">
      <c r="E289" s="48"/>
      <c r="F289" s="48"/>
      <c r="G289" s="48"/>
    </row>
    <row r="290">
      <c r="E290" s="48"/>
      <c r="F290" s="48"/>
      <c r="G290" s="48"/>
    </row>
    <row r="291">
      <c r="E291" s="48"/>
      <c r="F291" s="48"/>
      <c r="G291" s="48"/>
    </row>
    <row r="292">
      <c r="E292" s="48"/>
      <c r="F292" s="48"/>
      <c r="G292" s="48"/>
    </row>
    <row r="293">
      <c r="E293" s="48"/>
      <c r="F293" s="48"/>
      <c r="G293" s="48"/>
    </row>
    <row r="294">
      <c r="E294" s="48"/>
      <c r="F294" s="48"/>
      <c r="G294" s="48"/>
    </row>
    <row r="295">
      <c r="E295" s="48"/>
      <c r="F295" s="48"/>
      <c r="G295" s="48"/>
    </row>
    <row r="296">
      <c r="E296" s="48"/>
      <c r="F296" s="48"/>
      <c r="G296" s="48"/>
    </row>
    <row r="297">
      <c r="E297" s="48"/>
      <c r="F297" s="48"/>
      <c r="G297" s="48"/>
    </row>
    <row r="298">
      <c r="E298" s="48"/>
      <c r="F298" s="48"/>
      <c r="G298" s="48"/>
    </row>
    <row r="299">
      <c r="E299" s="48"/>
      <c r="F299" s="48"/>
      <c r="G299" s="48"/>
    </row>
    <row r="300">
      <c r="E300" s="48"/>
      <c r="F300" s="48"/>
      <c r="G300" s="48"/>
    </row>
    <row r="301">
      <c r="E301" s="48"/>
      <c r="F301" s="48"/>
      <c r="G301" s="48"/>
    </row>
    <row r="302">
      <c r="E302" s="48"/>
      <c r="F302" s="48"/>
      <c r="G302" s="48"/>
    </row>
    <row r="303">
      <c r="E303" s="48"/>
      <c r="F303" s="48"/>
      <c r="G303" s="48"/>
    </row>
    <row r="304">
      <c r="E304" s="48"/>
      <c r="F304" s="48"/>
      <c r="G304" s="48"/>
    </row>
    <row r="305">
      <c r="E305" s="48"/>
      <c r="F305" s="48"/>
      <c r="G305" s="48"/>
    </row>
    <row r="306">
      <c r="E306" s="48"/>
      <c r="F306" s="48"/>
      <c r="G306" s="48"/>
    </row>
    <row r="307">
      <c r="E307" s="48"/>
      <c r="F307" s="48"/>
      <c r="G307" s="48"/>
    </row>
    <row r="308">
      <c r="E308" s="48"/>
      <c r="F308" s="48"/>
      <c r="G308" s="48"/>
    </row>
    <row r="309">
      <c r="E309" s="48"/>
      <c r="F309" s="48"/>
      <c r="G309" s="48"/>
    </row>
    <row r="310">
      <c r="E310" s="48"/>
      <c r="F310" s="48"/>
      <c r="G310" s="48"/>
    </row>
    <row r="311">
      <c r="E311" s="48"/>
      <c r="F311" s="48"/>
      <c r="G311" s="48"/>
    </row>
    <row r="312">
      <c r="E312" s="48"/>
      <c r="F312" s="48"/>
      <c r="G312" s="48"/>
    </row>
    <row r="313">
      <c r="E313" s="48"/>
      <c r="F313" s="48"/>
      <c r="G313" s="48"/>
    </row>
    <row r="314">
      <c r="E314" s="48"/>
      <c r="F314" s="48"/>
      <c r="G314" s="48"/>
    </row>
    <row r="315">
      <c r="E315" s="48"/>
      <c r="F315" s="48"/>
      <c r="G315" s="48"/>
    </row>
    <row r="316">
      <c r="E316" s="48"/>
      <c r="F316" s="48"/>
      <c r="G316" s="48"/>
    </row>
    <row r="317">
      <c r="E317" s="48"/>
      <c r="F317" s="48"/>
      <c r="G317" s="48"/>
    </row>
    <row r="318">
      <c r="E318" s="48"/>
      <c r="F318" s="48"/>
      <c r="G318" s="48"/>
    </row>
    <row r="319">
      <c r="E319" s="48"/>
      <c r="F319" s="48"/>
      <c r="G319" s="48"/>
    </row>
    <row r="320">
      <c r="E320" s="48"/>
      <c r="F320" s="48"/>
      <c r="G320" s="48"/>
    </row>
    <row r="321">
      <c r="E321" s="48"/>
      <c r="F321" s="48"/>
      <c r="G321" s="48"/>
    </row>
    <row r="322">
      <c r="E322" s="48"/>
      <c r="F322" s="48"/>
      <c r="G322" s="48"/>
    </row>
    <row r="323">
      <c r="E323" s="48"/>
      <c r="F323" s="48"/>
      <c r="G323" s="48"/>
    </row>
    <row r="324">
      <c r="E324" s="48"/>
      <c r="F324" s="48"/>
      <c r="G324" s="48"/>
    </row>
    <row r="325">
      <c r="E325" s="48"/>
      <c r="F325" s="48"/>
      <c r="G325" s="48"/>
    </row>
    <row r="326">
      <c r="E326" s="48"/>
      <c r="F326" s="48"/>
      <c r="G326" s="48"/>
    </row>
    <row r="327">
      <c r="E327" s="48"/>
      <c r="F327" s="48"/>
      <c r="G327" s="48"/>
    </row>
    <row r="328">
      <c r="E328" s="48"/>
      <c r="F328" s="48"/>
      <c r="G328" s="48"/>
    </row>
    <row r="329">
      <c r="E329" s="48"/>
      <c r="F329" s="48"/>
      <c r="G329" s="48"/>
    </row>
    <row r="330">
      <c r="E330" s="48"/>
      <c r="F330" s="48"/>
      <c r="G330" s="48"/>
    </row>
    <row r="331">
      <c r="E331" s="48"/>
      <c r="F331" s="48"/>
      <c r="G331" s="48"/>
    </row>
    <row r="332">
      <c r="E332" s="48"/>
      <c r="F332" s="48"/>
      <c r="G332" s="48"/>
    </row>
    <row r="333">
      <c r="E333" s="48"/>
      <c r="F333" s="48"/>
      <c r="G333" s="48"/>
    </row>
    <row r="334">
      <c r="E334" s="48"/>
      <c r="F334" s="48"/>
      <c r="G334" s="48"/>
    </row>
    <row r="335">
      <c r="E335" s="48"/>
      <c r="F335" s="48"/>
      <c r="G335" s="48"/>
    </row>
    <row r="336">
      <c r="E336" s="48"/>
      <c r="F336" s="48"/>
      <c r="G336" s="48"/>
    </row>
    <row r="337">
      <c r="E337" s="48"/>
      <c r="F337" s="48"/>
      <c r="G337" s="48"/>
    </row>
    <row r="338">
      <c r="E338" s="48"/>
      <c r="F338" s="48"/>
      <c r="G338" s="48"/>
    </row>
    <row r="339">
      <c r="E339" s="48"/>
      <c r="F339" s="48"/>
      <c r="G339" s="48"/>
    </row>
    <row r="340">
      <c r="E340" s="48"/>
      <c r="F340" s="48"/>
      <c r="G340" s="48"/>
    </row>
    <row r="341">
      <c r="E341" s="48"/>
      <c r="F341" s="48"/>
      <c r="G341" s="48"/>
    </row>
    <row r="342">
      <c r="E342" s="48"/>
      <c r="F342" s="48"/>
      <c r="G342" s="48"/>
    </row>
    <row r="343">
      <c r="E343" s="48"/>
      <c r="F343" s="48"/>
      <c r="G343" s="48"/>
    </row>
    <row r="344">
      <c r="E344" s="48"/>
      <c r="F344" s="48"/>
      <c r="G344" s="48"/>
    </row>
    <row r="345">
      <c r="E345" s="48"/>
      <c r="F345" s="48"/>
      <c r="G345" s="48"/>
    </row>
    <row r="346">
      <c r="E346" s="48"/>
      <c r="F346" s="48"/>
      <c r="G346" s="48"/>
    </row>
    <row r="347">
      <c r="E347" s="48"/>
      <c r="F347" s="48"/>
      <c r="G347" s="48"/>
    </row>
    <row r="348">
      <c r="E348" s="48"/>
      <c r="F348" s="48"/>
      <c r="G348" s="48"/>
    </row>
    <row r="349">
      <c r="E349" s="48"/>
      <c r="F349" s="48"/>
      <c r="G349" s="48"/>
    </row>
    <row r="350">
      <c r="E350" s="48"/>
      <c r="F350" s="48"/>
      <c r="G350" s="48"/>
    </row>
    <row r="351">
      <c r="E351" s="48"/>
      <c r="F351" s="48"/>
      <c r="G351" s="48"/>
    </row>
    <row r="352">
      <c r="E352" s="48"/>
      <c r="F352" s="48"/>
      <c r="G352" s="48"/>
    </row>
    <row r="353">
      <c r="E353" s="48"/>
      <c r="F353" s="48"/>
      <c r="G353" s="48"/>
    </row>
    <row r="354">
      <c r="E354" s="48"/>
      <c r="F354" s="48"/>
      <c r="G354" s="48"/>
    </row>
    <row r="355">
      <c r="E355" s="48"/>
      <c r="F355" s="48"/>
      <c r="G355" s="48"/>
    </row>
    <row r="356">
      <c r="E356" s="48"/>
      <c r="F356" s="48"/>
      <c r="G356" s="48"/>
    </row>
    <row r="357">
      <c r="E357" s="48"/>
      <c r="F357" s="48"/>
      <c r="G357" s="48"/>
    </row>
    <row r="358">
      <c r="E358" s="48"/>
      <c r="F358" s="48"/>
      <c r="G358" s="48"/>
    </row>
    <row r="359">
      <c r="E359" s="48"/>
      <c r="F359" s="48"/>
      <c r="G359" s="48"/>
    </row>
    <row r="360">
      <c r="E360" s="48"/>
      <c r="F360" s="48"/>
      <c r="G360" s="48"/>
    </row>
    <row r="361">
      <c r="E361" s="48"/>
      <c r="F361" s="48"/>
      <c r="G361" s="48"/>
    </row>
    <row r="362">
      <c r="E362" s="48"/>
      <c r="F362" s="48"/>
      <c r="G362" s="48"/>
    </row>
    <row r="363">
      <c r="E363" s="48"/>
      <c r="F363" s="48"/>
      <c r="G363" s="48"/>
    </row>
    <row r="364">
      <c r="E364" s="48"/>
      <c r="F364" s="48"/>
      <c r="G364" s="48"/>
    </row>
    <row r="365">
      <c r="E365" s="48"/>
      <c r="F365" s="48"/>
      <c r="G365" s="48"/>
    </row>
    <row r="366">
      <c r="E366" s="48"/>
      <c r="F366" s="48"/>
      <c r="G366" s="48"/>
    </row>
    <row r="367">
      <c r="E367" s="48"/>
      <c r="F367" s="48"/>
      <c r="G367" s="48"/>
    </row>
    <row r="368">
      <c r="E368" s="48"/>
      <c r="F368" s="48"/>
      <c r="G368" s="48"/>
    </row>
    <row r="369">
      <c r="E369" s="48"/>
      <c r="F369" s="48"/>
      <c r="G369" s="48"/>
    </row>
    <row r="370">
      <c r="E370" s="48"/>
      <c r="F370" s="48"/>
      <c r="G370" s="48"/>
    </row>
    <row r="371">
      <c r="E371" s="48"/>
      <c r="F371" s="48"/>
      <c r="G371" s="48"/>
    </row>
    <row r="372">
      <c r="E372" s="48"/>
      <c r="F372" s="48"/>
      <c r="G372" s="48"/>
    </row>
    <row r="373">
      <c r="E373" s="48"/>
      <c r="F373" s="48"/>
      <c r="G373" s="48"/>
    </row>
    <row r="374">
      <c r="E374" s="48"/>
      <c r="F374" s="48"/>
      <c r="G374" s="48"/>
    </row>
    <row r="375">
      <c r="E375" s="48"/>
      <c r="F375" s="48"/>
      <c r="G375" s="48"/>
    </row>
    <row r="376">
      <c r="E376" s="48"/>
      <c r="F376" s="48"/>
      <c r="G376" s="48"/>
    </row>
    <row r="377">
      <c r="E377" s="48"/>
      <c r="F377" s="48"/>
      <c r="G377" s="48"/>
    </row>
    <row r="378">
      <c r="E378" s="48"/>
      <c r="F378" s="48"/>
      <c r="G378" s="48"/>
    </row>
    <row r="379">
      <c r="E379" s="48"/>
      <c r="F379" s="48"/>
      <c r="G379" s="48"/>
    </row>
    <row r="380">
      <c r="E380" s="48"/>
      <c r="F380" s="48"/>
      <c r="G380" s="48"/>
    </row>
    <row r="381">
      <c r="E381" s="48"/>
      <c r="F381" s="48"/>
      <c r="G381" s="48"/>
    </row>
    <row r="382">
      <c r="E382" s="48"/>
      <c r="F382" s="48"/>
      <c r="G382" s="48"/>
    </row>
    <row r="383">
      <c r="E383" s="48"/>
      <c r="F383" s="48"/>
      <c r="G383" s="48"/>
    </row>
    <row r="384">
      <c r="E384" s="48"/>
      <c r="F384" s="48"/>
      <c r="G384" s="48"/>
    </row>
    <row r="385">
      <c r="E385" s="48"/>
      <c r="F385" s="48"/>
      <c r="G385" s="48"/>
    </row>
    <row r="386">
      <c r="E386" s="48"/>
      <c r="F386" s="48"/>
      <c r="G386" s="48"/>
    </row>
    <row r="387">
      <c r="E387" s="48"/>
      <c r="F387" s="48"/>
      <c r="G387" s="48"/>
    </row>
    <row r="388">
      <c r="E388" s="48"/>
      <c r="F388" s="48"/>
      <c r="G388" s="48"/>
    </row>
    <row r="389">
      <c r="E389" s="48"/>
      <c r="F389" s="48"/>
      <c r="G389" s="48"/>
    </row>
    <row r="390">
      <c r="E390" s="48"/>
      <c r="F390" s="48"/>
      <c r="G390" s="48"/>
    </row>
    <row r="391">
      <c r="E391" s="48"/>
      <c r="F391" s="48"/>
      <c r="G391" s="48"/>
    </row>
    <row r="392">
      <c r="E392" s="48"/>
      <c r="F392" s="48"/>
      <c r="G392" s="48"/>
    </row>
    <row r="393">
      <c r="E393" s="48"/>
      <c r="F393" s="48"/>
      <c r="G393" s="48"/>
    </row>
    <row r="394">
      <c r="E394" s="48"/>
      <c r="F394" s="48"/>
      <c r="G394" s="48"/>
    </row>
    <row r="395">
      <c r="E395" s="48"/>
      <c r="F395" s="48"/>
      <c r="G395" s="48"/>
    </row>
    <row r="396">
      <c r="E396" s="48"/>
      <c r="F396" s="48"/>
      <c r="G396" s="48"/>
    </row>
    <row r="397">
      <c r="E397" s="48"/>
      <c r="F397" s="48"/>
      <c r="G397" s="48"/>
    </row>
    <row r="398">
      <c r="E398" s="48"/>
      <c r="F398" s="48"/>
      <c r="G398" s="48"/>
    </row>
    <row r="399">
      <c r="E399" s="48"/>
      <c r="F399" s="48"/>
      <c r="G399" s="48"/>
    </row>
    <row r="400">
      <c r="E400" s="48"/>
      <c r="F400" s="48"/>
      <c r="G400" s="48"/>
    </row>
    <row r="401">
      <c r="E401" s="48"/>
      <c r="F401" s="48"/>
      <c r="G401" s="48"/>
    </row>
    <row r="402">
      <c r="E402" s="48"/>
      <c r="F402" s="48"/>
      <c r="G402" s="48"/>
    </row>
    <row r="403">
      <c r="E403" s="48"/>
      <c r="F403" s="48"/>
      <c r="G403" s="48"/>
    </row>
    <row r="404">
      <c r="E404" s="48"/>
      <c r="F404" s="48"/>
      <c r="G404" s="48"/>
    </row>
    <row r="405">
      <c r="E405" s="48"/>
      <c r="F405" s="48"/>
      <c r="G405" s="48"/>
    </row>
    <row r="406">
      <c r="E406" s="48"/>
      <c r="F406" s="48"/>
      <c r="G406" s="48"/>
    </row>
    <row r="407">
      <c r="E407" s="48"/>
      <c r="F407" s="48"/>
      <c r="G407" s="48"/>
    </row>
    <row r="408">
      <c r="E408" s="48"/>
      <c r="F408" s="48"/>
      <c r="G408" s="48"/>
    </row>
    <row r="409">
      <c r="E409" s="48"/>
      <c r="F409" s="48"/>
      <c r="G409" s="48"/>
    </row>
    <row r="410">
      <c r="E410" s="48"/>
      <c r="F410" s="48"/>
      <c r="G410" s="48"/>
    </row>
    <row r="411">
      <c r="E411" s="48"/>
      <c r="F411" s="48"/>
      <c r="G411" s="48"/>
    </row>
    <row r="412">
      <c r="E412" s="48"/>
      <c r="F412" s="48"/>
      <c r="G412" s="48"/>
    </row>
    <row r="413">
      <c r="E413" s="48"/>
      <c r="F413" s="48"/>
      <c r="G413" s="48"/>
    </row>
    <row r="414">
      <c r="E414" s="48"/>
      <c r="F414" s="48"/>
      <c r="G414" s="48"/>
    </row>
    <row r="415">
      <c r="E415" s="48"/>
      <c r="F415" s="48"/>
      <c r="G415" s="48"/>
    </row>
    <row r="416">
      <c r="E416" s="48"/>
      <c r="F416" s="48"/>
      <c r="G416" s="48"/>
    </row>
    <row r="417">
      <c r="E417" s="48"/>
      <c r="F417" s="48"/>
      <c r="G417" s="48"/>
    </row>
    <row r="418">
      <c r="E418" s="48"/>
      <c r="F418" s="48"/>
      <c r="G418" s="48"/>
    </row>
    <row r="419">
      <c r="E419" s="48"/>
      <c r="F419" s="48"/>
      <c r="G419" s="48"/>
    </row>
    <row r="420">
      <c r="E420" s="48"/>
      <c r="F420" s="48"/>
      <c r="G420" s="48"/>
    </row>
    <row r="421">
      <c r="E421" s="48"/>
      <c r="F421" s="48"/>
      <c r="G421" s="48"/>
    </row>
    <row r="422">
      <c r="E422" s="48"/>
      <c r="F422" s="48"/>
      <c r="G422" s="48"/>
    </row>
    <row r="423">
      <c r="E423" s="48"/>
      <c r="F423" s="48"/>
      <c r="G423" s="48"/>
    </row>
    <row r="424">
      <c r="E424" s="48"/>
      <c r="F424" s="48"/>
      <c r="G424" s="48"/>
    </row>
    <row r="425">
      <c r="E425" s="48"/>
      <c r="F425" s="48"/>
      <c r="G425" s="48"/>
    </row>
    <row r="426">
      <c r="E426" s="48"/>
      <c r="F426" s="48"/>
      <c r="G426" s="48"/>
    </row>
    <row r="427">
      <c r="E427" s="48"/>
      <c r="F427" s="48"/>
      <c r="G427" s="48"/>
    </row>
    <row r="428">
      <c r="E428" s="48"/>
      <c r="F428" s="48"/>
      <c r="G428" s="48"/>
    </row>
    <row r="429">
      <c r="E429" s="48"/>
      <c r="F429" s="48"/>
      <c r="G429" s="48"/>
    </row>
    <row r="430">
      <c r="E430" s="48"/>
      <c r="F430" s="48"/>
      <c r="G430" s="48"/>
    </row>
    <row r="431">
      <c r="E431" s="48"/>
      <c r="F431" s="48"/>
      <c r="G431" s="48"/>
    </row>
    <row r="432">
      <c r="E432" s="48"/>
      <c r="F432" s="48"/>
      <c r="G432" s="48"/>
    </row>
    <row r="433">
      <c r="E433" s="48"/>
      <c r="F433" s="48"/>
      <c r="G433" s="48"/>
    </row>
    <row r="434">
      <c r="E434" s="48"/>
      <c r="F434" s="48"/>
      <c r="G434" s="48"/>
    </row>
    <row r="435">
      <c r="E435" s="48"/>
      <c r="F435" s="48"/>
      <c r="G435" s="48"/>
    </row>
    <row r="436">
      <c r="E436" s="48"/>
      <c r="F436" s="48"/>
      <c r="G436" s="48"/>
    </row>
    <row r="437">
      <c r="E437" s="48"/>
      <c r="F437" s="48"/>
      <c r="G437" s="48"/>
    </row>
    <row r="438">
      <c r="E438" s="48"/>
      <c r="F438" s="48"/>
      <c r="G438" s="48"/>
    </row>
    <row r="439">
      <c r="E439" s="48"/>
      <c r="F439" s="48"/>
      <c r="G439" s="48"/>
    </row>
    <row r="440">
      <c r="E440" s="48"/>
      <c r="F440" s="48"/>
      <c r="G440" s="48"/>
    </row>
    <row r="441">
      <c r="E441" s="48"/>
      <c r="F441" s="48"/>
      <c r="G441" s="48"/>
    </row>
    <row r="442">
      <c r="E442" s="48"/>
      <c r="F442" s="48"/>
      <c r="G442" s="48"/>
    </row>
    <row r="443">
      <c r="E443" s="48"/>
      <c r="F443" s="48"/>
      <c r="G443" s="48"/>
    </row>
    <row r="444">
      <c r="E444" s="48"/>
      <c r="F444" s="48"/>
      <c r="G444" s="48"/>
    </row>
    <row r="445">
      <c r="E445" s="48"/>
      <c r="F445" s="48"/>
      <c r="G445" s="48"/>
    </row>
    <row r="446">
      <c r="E446" s="48"/>
      <c r="F446" s="48"/>
      <c r="G446" s="48"/>
    </row>
    <row r="447">
      <c r="E447" s="48"/>
      <c r="F447" s="48"/>
      <c r="G447" s="48"/>
    </row>
    <row r="448">
      <c r="E448" s="48"/>
      <c r="F448" s="48"/>
      <c r="G448" s="48"/>
    </row>
    <row r="449">
      <c r="E449" s="48"/>
      <c r="F449" s="48"/>
      <c r="G449" s="48"/>
    </row>
    <row r="450">
      <c r="E450" s="48"/>
      <c r="F450" s="48"/>
      <c r="G450" s="48"/>
    </row>
    <row r="451">
      <c r="E451" s="48"/>
      <c r="F451" s="48"/>
      <c r="G451" s="48"/>
    </row>
    <row r="452">
      <c r="E452" s="48"/>
      <c r="F452" s="48"/>
      <c r="G452" s="48"/>
    </row>
    <row r="453">
      <c r="E453" s="48"/>
      <c r="F453" s="48"/>
      <c r="G453" s="48"/>
    </row>
    <row r="454">
      <c r="E454" s="48"/>
      <c r="F454" s="48"/>
      <c r="G454" s="48"/>
    </row>
    <row r="455">
      <c r="E455" s="48"/>
      <c r="F455" s="48"/>
      <c r="G455" s="48"/>
    </row>
    <row r="456">
      <c r="E456" s="48"/>
      <c r="F456" s="48"/>
      <c r="G456" s="48"/>
    </row>
    <row r="457">
      <c r="E457" s="48"/>
      <c r="F457" s="48"/>
      <c r="G457" s="48"/>
    </row>
    <row r="458">
      <c r="E458" s="48"/>
      <c r="F458" s="48"/>
      <c r="G458" s="48"/>
    </row>
    <row r="459">
      <c r="E459" s="48"/>
      <c r="F459" s="48"/>
      <c r="G459" s="48"/>
    </row>
    <row r="460">
      <c r="E460" s="48"/>
      <c r="F460" s="48"/>
      <c r="G460" s="48"/>
    </row>
    <row r="461">
      <c r="E461" s="48"/>
      <c r="F461" s="48"/>
      <c r="G461" s="48"/>
    </row>
    <row r="462">
      <c r="E462" s="48"/>
      <c r="F462" s="48"/>
      <c r="G462" s="48"/>
    </row>
    <row r="463">
      <c r="E463" s="48"/>
      <c r="F463" s="48"/>
      <c r="G463" s="48"/>
    </row>
    <row r="464">
      <c r="E464" s="48"/>
      <c r="F464" s="48"/>
      <c r="G464" s="48"/>
    </row>
    <row r="465">
      <c r="E465" s="48"/>
      <c r="F465" s="48"/>
      <c r="G465" s="48"/>
    </row>
    <row r="466">
      <c r="E466" s="48"/>
      <c r="F466" s="48"/>
      <c r="G466" s="48"/>
    </row>
    <row r="467">
      <c r="E467" s="48"/>
      <c r="F467" s="48"/>
      <c r="G467" s="48"/>
    </row>
    <row r="468">
      <c r="E468" s="48"/>
      <c r="F468" s="48"/>
      <c r="G468" s="48"/>
    </row>
    <row r="469">
      <c r="E469" s="48"/>
      <c r="F469" s="48"/>
      <c r="G469" s="48"/>
    </row>
    <row r="470">
      <c r="E470" s="48"/>
      <c r="F470" s="48"/>
      <c r="G470" s="48"/>
    </row>
    <row r="471">
      <c r="E471" s="48"/>
      <c r="F471" s="48"/>
      <c r="G471" s="48"/>
    </row>
    <row r="472">
      <c r="E472" s="48"/>
      <c r="F472" s="48"/>
      <c r="G472" s="48"/>
    </row>
    <row r="473">
      <c r="E473" s="48"/>
      <c r="F473" s="48"/>
      <c r="G473" s="48"/>
    </row>
    <row r="474">
      <c r="E474" s="48"/>
      <c r="F474" s="48"/>
      <c r="G474" s="48"/>
    </row>
    <row r="475">
      <c r="E475" s="48"/>
      <c r="F475" s="48"/>
      <c r="G475" s="48"/>
    </row>
    <row r="476">
      <c r="E476" s="48"/>
      <c r="F476" s="48"/>
      <c r="G476" s="48"/>
    </row>
    <row r="477">
      <c r="E477" s="48"/>
      <c r="F477" s="48"/>
      <c r="G477" s="48"/>
    </row>
    <row r="478">
      <c r="E478" s="48"/>
      <c r="F478" s="48"/>
      <c r="G478" s="48"/>
    </row>
    <row r="479">
      <c r="E479" s="48"/>
      <c r="F479" s="48"/>
      <c r="G479" s="48"/>
    </row>
    <row r="480">
      <c r="E480" s="48"/>
      <c r="F480" s="48"/>
      <c r="G480" s="48"/>
    </row>
    <row r="481">
      <c r="E481" s="48"/>
      <c r="F481" s="48"/>
      <c r="G481" s="48"/>
    </row>
    <row r="482">
      <c r="E482" s="48"/>
      <c r="F482" s="48"/>
      <c r="G482" s="48"/>
    </row>
    <row r="483">
      <c r="E483" s="48"/>
      <c r="F483" s="48"/>
      <c r="G483" s="48"/>
    </row>
    <row r="484">
      <c r="E484" s="48"/>
      <c r="F484" s="48"/>
      <c r="G484" s="48"/>
    </row>
    <row r="485">
      <c r="E485" s="48"/>
      <c r="F485" s="48"/>
      <c r="G485" s="48"/>
    </row>
    <row r="486">
      <c r="E486" s="48"/>
      <c r="F486" s="48"/>
      <c r="G486" s="48"/>
    </row>
    <row r="487">
      <c r="E487" s="48"/>
      <c r="F487" s="48"/>
      <c r="G487" s="48"/>
    </row>
    <row r="488">
      <c r="E488" s="48"/>
      <c r="F488" s="48"/>
      <c r="G488" s="48"/>
    </row>
    <row r="489">
      <c r="E489" s="48"/>
      <c r="F489" s="48"/>
      <c r="G489" s="48"/>
    </row>
    <row r="490">
      <c r="E490" s="48"/>
      <c r="F490" s="48"/>
      <c r="G490" s="48"/>
    </row>
    <row r="491">
      <c r="E491" s="48"/>
      <c r="F491" s="48"/>
      <c r="G491" s="48"/>
    </row>
    <row r="492">
      <c r="E492" s="48"/>
      <c r="F492" s="48"/>
      <c r="G492" s="48"/>
    </row>
    <row r="493">
      <c r="E493" s="48"/>
      <c r="F493" s="48"/>
      <c r="G493" s="48"/>
    </row>
    <row r="494">
      <c r="E494" s="48"/>
      <c r="F494" s="48"/>
      <c r="G494" s="48"/>
    </row>
    <row r="495">
      <c r="E495" s="48"/>
      <c r="F495" s="48"/>
      <c r="G495" s="48"/>
    </row>
    <row r="496">
      <c r="E496" s="48"/>
      <c r="F496" s="48"/>
      <c r="G496" s="48"/>
    </row>
    <row r="497">
      <c r="E497" s="48"/>
      <c r="F497" s="48"/>
      <c r="G497" s="48"/>
    </row>
    <row r="498">
      <c r="E498" s="48"/>
      <c r="F498" s="48"/>
      <c r="G498" s="48"/>
    </row>
    <row r="499">
      <c r="E499" s="48"/>
      <c r="F499" s="48"/>
      <c r="G499" s="48"/>
    </row>
    <row r="500">
      <c r="E500" s="48"/>
      <c r="F500" s="48"/>
      <c r="G500" s="48"/>
    </row>
    <row r="501">
      <c r="E501" s="48"/>
      <c r="F501" s="48"/>
      <c r="G501" s="48"/>
    </row>
    <row r="502">
      <c r="E502" s="48"/>
      <c r="F502" s="48"/>
      <c r="G502" s="48"/>
    </row>
    <row r="503">
      <c r="E503" s="48"/>
      <c r="F503" s="48"/>
      <c r="G503" s="48"/>
    </row>
    <row r="504">
      <c r="E504" s="48"/>
      <c r="F504" s="48"/>
      <c r="G504" s="48"/>
    </row>
    <row r="505">
      <c r="E505" s="48"/>
      <c r="F505" s="48"/>
      <c r="G505" s="48"/>
    </row>
    <row r="506">
      <c r="E506" s="48"/>
      <c r="F506" s="48"/>
      <c r="G506" s="48"/>
    </row>
    <row r="507">
      <c r="E507" s="48"/>
      <c r="F507" s="48"/>
      <c r="G507" s="48"/>
    </row>
    <row r="508">
      <c r="E508" s="48"/>
      <c r="F508" s="48"/>
      <c r="G508" s="48"/>
    </row>
    <row r="509">
      <c r="E509" s="48"/>
      <c r="F509" s="48"/>
      <c r="G509" s="48"/>
    </row>
    <row r="510">
      <c r="E510" s="48"/>
      <c r="F510" s="48"/>
      <c r="G510" s="48"/>
    </row>
    <row r="511">
      <c r="E511" s="48"/>
      <c r="F511" s="48"/>
      <c r="G511" s="48"/>
    </row>
    <row r="512">
      <c r="E512" s="48"/>
      <c r="F512" s="48"/>
      <c r="G512" s="48"/>
    </row>
    <row r="513">
      <c r="E513" s="48"/>
      <c r="F513" s="48"/>
      <c r="G513" s="48"/>
    </row>
    <row r="514">
      <c r="E514" s="48"/>
      <c r="F514" s="48"/>
      <c r="G514" s="48"/>
    </row>
    <row r="515">
      <c r="E515" s="48"/>
      <c r="F515" s="48"/>
      <c r="G515" s="48"/>
    </row>
    <row r="516">
      <c r="E516" s="48"/>
      <c r="F516" s="48"/>
      <c r="G516" s="48"/>
    </row>
    <row r="517">
      <c r="E517" s="48"/>
      <c r="F517" s="48"/>
      <c r="G517" s="48"/>
    </row>
    <row r="518">
      <c r="E518" s="48"/>
      <c r="F518" s="48"/>
      <c r="G518" s="48"/>
    </row>
    <row r="519">
      <c r="E519" s="48"/>
      <c r="F519" s="48"/>
      <c r="G519" s="48"/>
    </row>
    <row r="520">
      <c r="E520" s="48"/>
      <c r="F520" s="48"/>
      <c r="G520" s="48"/>
    </row>
    <row r="521">
      <c r="E521" s="48"/>
      <c r="F521" s="48"/>
      <c r="G521" s="48"/>
    </row>
    <row r="522">
      <c r="E522" s="48"/>
      <c r="F522" s="48"/>
      <c r="G522" s="48"/>
    </row>
    <row r="523">
      <c r="E523" s="48"/>
      <c r="F523" s="48"/>
      <c r="G523" s="48"/>
    </row>
    <row r="524">
      <c r="E524" s="48"/>
      <c r="F524" s="48"/>
      <c r="G524" s="48"/>
    </row>
    <row r="525">
      <c r="E525" s="48"/>
      <c r="F525" s="48"/>
      <c r="G525" s="48"/>
    </row>
    <row r="526">
      <c r="E526" s="48"/>
      <c r="F526" s="48"/>
      <c r="G526" s="48"/>
    </row>
    <row r="527">
      <c r="E527" s="48"/>
      <c r="F527" s="48"/>
      <c r="G527" s="48"/>
    </row>
    <row r="528">
      <c r="E528" s="48"/>
      <c r="F528" s="48"/>
      <c r="G528" s="48"/>
    </row>
    <row r="529">
      <c r="E529" s="48"/>
      <c r="F529" s="48"/>
      <c r="G529" s="48"/>
    </row>
    <row r="530">
      <c r="E530" s="48"/>
      <c r="F530" s="48"/>
      <c r="G530" s="48"/>
    </row>
    <row r="531">
      <c r="E531" s="48"/>
      <c r="F531" s="48"/>
      <c r="G531" s="48"/>
    </row>
    <row r="532">
      <c r="E532" s="48"/>
      <c r="F532" s="48"/>
      <c r="G532" s="48"/>
    </row>
    <row r="533">
      <c r="E533" s="48"/>
      <c r="F533" s="48"/>
      <c r="G533" s="48"/>
    </row>
    <row r="534">
      <c r="E534" s="48"/>
      <c r="F534" s="48"/>
      <c r="G534" s="48"/>
    </row>
    <row r="535">
      <c r="E535" s="48"/>
      <c r="F535" s="48"/>
      <c r="G535" s="48"/>
    </row>
    <row r="536">
      <c r="E536" s="48"/>
      <c r="F536" s="48"/>
      <c r="G536" s="48"/>
    </row>
    <row r="537">
      <c r="E537" s="48"/>
      <c r="F537" s="48"/>
      <c r="G537" s="48"/>
    </row>
    <row r="538">
      <c r="E538" s="48"/>
      <c r="F538" s="48"/>
      <c r="G538" s="48"/>
    </row>
    <row r="539">
      <c r="E539" s="48"/>
      <c r="F539" s="48"/>
      <c r="G539" s="48"/>
    </row>
    <row r="540">
      <c r="E540" s="48"/>
      <c r="F540" s="48"/>
      <c r="G540" s="48"/>
    </row>
    <row r="541">
      <c r="E541" s="48"/>
      <c r="F541" s="48"/>
      <c r="G541" s="48"/>
    </row>
    <row r="542">
      <c r="E542" s="48"/>
      <c r="F542" s="48"/>
      <c r="G542" s="48"/>
    </row>
    <row r="543">
      <c r="E543" s="48"/>
      <c r="F543" s="48"/>
      <c r="G543" s="48"/>
    </row>
    <row r="544">
      <c r="E544" s="48"/>
      <c r="F544" s="48"/>
      <c r="G544" s="48"/>
    </row>
    <row r="545">
      <c r="E545" s="48"/>
      <c r="F545" s="48"/>
      <c r="G545" s="48"/>
    </row>
    <row r="546">
      <c r="E546" s="48"/>
      <c r="F546" s="48"/>
      <c r="G546" s="48"/>
    </row>
    <row r="547">
      <c r="E547" s="48"/>
      <c r="F547" s="48"/>
      <c r="G547" s="48"/>
    </row>
    <row r="548">
      <c r="E548" s="48"/>
      <c r="F548" s="48"/>
      <c r="G548" s="48"/>
    </row>
    <row r="549">
      <c r="E549" s="48"/>
      <c r="F549" s="48"/>
      <c r="G549" s="48"/>
    </row>
    <row r="550">
      <c r="E550" s="48"/>
      <c r="F550" s="48"/>
      <c r="G550" s="48"/>
    </row>
    <row r="551">
      <c r="E551" s="48"/>
      <c r="F551" s="48"/>
      <c r="G551" s="48"/>
    </row>
    <row r="552">
      <c r="E552" s="48"/>
      <c r="F552" s="48"/>
      <c r="G552" s="48"/>
    </row>
    <row r="553">
      <c r="E553" s="48"/>
      <c r="F553" s="48"/>
      <c r="G553" s="48"/>
    </row>
    <row r="554">
      <c r="E554" s="48"/>
      <c r="F554" s="48"/>
      <c r="G554" s="48"/>
    </row>
    <row r="555">
      <c r="E555" s="48"/>
      <c r="F555" s="48"/>
      <c r="G555" s="48"/>
    </row>
    <row r="556">
      <c r="E556" s="48"/>
      <c r="F556" s="48"/>
      <c r="G556" s="48"/>
    </row>
    <row r="557">
      <c r="E557" s="48"/>
      <c r="F557" s="48"/>
      <c r="G557" s="48"/>
    </row>
    <row r="558">
      <c r="E558" s="48"/>
      <c r="F558" s="48"/>
      <c r="G558" s="48"/>
    </row>
    <row r="559">
      <c r="E559" s="48"/>
      <c r="F559" s="48"/>
      <c r="G559" s="48"/>
    </row>
    <row r="560">
      <c r="E560" s="48"/>
      <c r="F560" s="48"/>
      <c r="G560" s="48"/>
    </row>
    <row r="561">
      <c r="E561" s="48"/>
      <c r="F561" s="48"/>
      <c r="G561" s="48"/>
    </row>
    <row r="562">
      <c r="E562" s="48"/>
      <c r="F562" s="48"/>
      <c r="G562" s="48"/>
    </row>
    <row r="563">
      <c r="E563" s="48"/>
      <c r="F563" s="48"/>
      <c r="G563" s="48"/>
    </row>
    <row r="564">
      <c r="E564" s="48"/>
      <c r="F564" s="48"/>
      <c r="G564" s="48"/>
    </row>
    <row r="565">
      <c r="E565" s="48"/>
      <c r="F565" s="48"/>
      <c r="G565" s="48"/>
    </row>
    <row r="566">
      <c r="E566" s="48"/>
      <c r="F566" s="48"/>
      <c r="G566" s="48"/>
    </row>
    <row r="567">
      <c r="E567" s="48"/>
      <c r="F567" s="48"/>
      <c r="G567" s="48"/>
    </row>
    <row r="568">
      <c r="E568" s="48"/>
      <c r="F568" s="48"/>
      <c r="G568" s="48"/>
    </row>
    <row r="569">
      <c r="E569" s="48"/>
      <c r="F569" s="48"/>
      <c r="G569" s="48"/>
    </row>
    <row r="570">
      <c r="E570" s="48"/>
      <c r="F570" s="48"/>
      <c r="G570" s="48"/>
    </row>
    <row r="571">
      <c r="E571" s="48"/>
      <c r="F571" s="48"/>
      <c r="G571" s="48"/>
    </row>
    <row r="572">
      <c r="E572" s="48"/>
      <c r="F572" s="48"/>
      <c r="G572" s="48"/>
    </row>
    <row r="573">
      <c r="E573" s="48"/>
      <c r="F573" s="48"/>
      <c r="G573" s="48"/>
    </row>
    <row r="574">
      <c r="E574" s="48"/>
      <c r="F574" s="48"/>
      <c r="G574" s="48"/>
    </row>
    <row r="575">
      <c r="E575" s="48"/>
      <c r="F575" s="48"/>
      <c r="G575" s="48"/>
    </row>
    <row r="576">
      <c r="E576" s="48"/>
      <c r="F576" s="48"/>
      <c r="G576" s="48"/>
    </row>
    <row r="577">
      <c r="E577" s="48"/>
      <c r="F577" s="48"/>
      <c r="G577" s="48"/>
    </row>
    <row r="578">
      <c r="E578" s="48"/>
      <c r="F578" s="48"/>
      <c r="G578" s="48"/>
    </row>
    <row r="579">
      <c r="E579" s="48"/>
      <c r="F579" s="48"/>
      <c r="G579" s="48"/>
    </row>
    <row r="580">
      <c r="E580" s="48"/>
      <c r="F580" s="48"/>
      <c r="G580" s="48"/>
    </row>
    <row r="581">
      <c r="E581" s="48"/>
      <c r="F581" s="48"/>
      <c r="G581" s="48"/>
    </row>
    <row r="582">
      <c r="E582" s="48"/>
      <c r="F582" s="48"/>
      <c r="G582" s="48"/>
    </row>
    <row r="583">
      <c r="E583" s="48"/>
      <c r="F583" s="48"/>
      <c r="G583" s="48"/>
    </row>
    <row r="584">
      <c r="E584" s="48"/>
      <c r="F584" s="48"/>
      <c r="G584" s="48"/>
    </row>
    <row r="585">
      <c r="E585" s="48"/>
      <c r="F585" s="48"/>
      <c r="G585" s="48"/>
    </row>
    <row r="586">
      <c r="E586" s="48"/>
      <c r="F586" s="48"/>
      <c r="G586" s="48"/>
    </row>
    <row r="587">
      <c r="E587" s="48"/>
      <c r="F587" s="48"/>
      <c r="G587" s="48"/>
    </row>
    <row r="588">
      <c r="E588" s="48"/>
      <c r="F588" s="48"/>
      <c r="G588" s="48"/>
    </row>
    <row r="589">
      <c r="E589" s="48"/>
      <c r="F589" s="48"/>
      <c r="G589" s="48"/>
    </row>
    <row r="590">
      <c r="E590" s="48"/>
      <c r="F590" s="48"/>
      <c r="G590" s="48"/>
    </row>
    <row r="591">
      <c r="E591" s="48"/>
      <c r="F591" s="48"/>
      <c r="G591" s="48"/>
    </row>
    <row r="592">
      <c r="E592" s="48"/>
      <c r="F592" s="48"/>
      <c r="G592" s="48"/>
    </row>
    <row r="593">
      <c r="E593" s="48"/>
      <c r="F593" s="48"/>
      <c r="G593" s="48"/>
    </row>
    <row r="594">
      <c r="E594" s="48"/>
      <c r="F594" s="48"/>
      <c r="G594" s="48"/>
    </row>
    <row r="595">
      <c r="E595" s="48"/>
      <c r="F595" s="48"/>
      <c r="G595" s="48"/>
    </row>
    <row r="596">
      <c r="E596" s="48"/>
      <c r="F596" s="48"/>
      <c r="G596" s="48"/>
    </row>
    <row r="597">
      <c r="E597" s="48"/>
      <c r="F597" s="48"/>
      <c r="G597" s="48"/>
    </row>
    <row r="598">
      <c r="E598" s="48"/>
      <c r="F598" s="48"/>
      <c r="G598" s="48"/>
    </row>
    <row r="599">
      <c r="E599" s="48"/>
      <c r="F599" s="48"/>
      <c r="G599" s="48"/>
    </row>
    <row r="600">
      <c r="E600" s="48"/>
      <c r="F600" s="48"/>
      <c r="G600" s="48"/>
    </row>
    <row r="601">
      <c r="E601" s="48"/>
      <c r="F601" s="48"/>
      <c r="G601" s="48"/>
    </row>
    <row r="602">
      <c r="E602" s="48"/>
      <c r="F602" s="48"/>
      <c r="G602" s="48"/>
    </row>
    <row r="603">
      <c r="E603" s="48"/>
      <c r="F603" s="48"/>
      <c r="G603" s="48"/>
    </row>
    <row r="604">
      <c r="E604" s="48"/>
      <c r="F604" s="48"/>
      <c r="G604" s="48"/>
    </row>
    <row r="605">
      <c r="E605" s="48"/>
      <c r="F605" s="48"/>
      <c r="G605" s="48"/>
    </row>
    <row r="606">
      <c r="E606" s="48"/>
      <c r="F606" s="48"/>
      <c r="G606" s="48"/>
    </row>
    <row r="607">
      <c r="E607" s="48"/>
      <c r="F607" s="48"/>
      <c r="G607" s="48"/>
    </row>
    <row r="608">
      <c r="E608" s="48"/>
      <c r="F608" s="48"/>
      <c r="G608" s="48"/>
    </row>
    <row r="609">
      <c r="E609" s="48"/>
      <c r="F609" s="48"/>
      <c r="G609" s="48"/>
    </row>
    <row r="610">
      <c r="E610" s="48"/>
      <c r="F610" s="48"/>
      <c r="G610" s="48"/>
    </row>
    <row r="611">
      <c r="E611" s="48"/>
      <c r="F611" s="48"/>
      <c r="G611" s="48"/>
    </row>
    <row r="612">
      <c r="E612" s="48"/>
      <c r="F612" s="48"/>
      <c r="G612" s="48"/>
    </row>
    <row r="613">
      <c r="E613" s="48"/>
      <c r="F613" s="48"/>
      <c r="G613" s="48"/>
    </row>
    <row r="614">
      <c r="E614" s="48"/>
      <c r="F614" s="48"/>
      <c r="G614" s="48"/>
    </row>
    <row r="615">
      <c r="E615" s="48"/>
      <c r="F615" s="48"/>
      <c r="G615" s="48"/>
    </row>
    <row r="616">
      <c r="E616" s="48"/>
      <c r="F616" s="48"/>
      <c r="G616" s="48"/>
    </row>
    <row r="617">
      <c r="E617" s="48"/>
      <c r="F617" s="48"/>
      <c r="G617" s="48"/>
    </row>
    <row r="618">
      <c r="E618" s="48"/>
      <c r="F618" s="48"/>
      <c r="G618" s="48"/>
    </row>
    <row r="619">
      <c r="E619" s="48"/>
      <c r="F619" s="48"/>
      <c r="G619" s="48"/>
    </row>
    <row r="620">
      <c r="E620" s="48"/>
      <c r="F620" s="48"/>
      <c r="G620" s="48"/>
    </row>
    <row r="621">
      <c r="E621" s="48"/>
      <c r="F621" s="48"/>
      <c r="G621" s="48"/>
    </row>
    <row r="622">
      <c r="E622" s="48"/>
      <c r="F622" s="48"/>
      <c r="G622" s="48"/>
    </row>
    <row r="623">
      <c r="E623" s="48"/>
      <c r="F623" s="48"/>
      <c r="G623" s="48"/>
    </row>
    <row r="624">
      <c r="E624" s="48"/>
      <c r="F624" s="48"/>
      <c r="G624" s="48"/>
    </row>
    <row r="625">
      <c r="E625" s="48"/>
      <c r="F625" s="48"/>
      <c r="G625" s="48"/>
    </row>
    <row r="626">
      <c r="E626" s="48"/>
      <c r="F626" s="48"/>
      <c r="G626" s="48"/>
    </row>
    <row r="627">
      <c r="E627" s="48"/>
      <c r="F627" s="48"/>
      <c r="G627" s="48"/>
    </row>
    <row r="628">
      <c r="E628" s="48"/>
      <c r="F628" s="48"/>
      <c r="G628" s="48"/>
    </row>
    <row r="629">
      <c r="E629" s="48"/>
      <c r="F629" s="48"/>
      <c r="G629" s="48"/>
    </row>
    <row r="630">
      <c r="E630" s="48"/>
      <c r="F630" s="48"/>
      <c r="G630" s="48"/>
    </row>
    <row r="631">
      <c r="E631" s="48"/>
      <c r="F631" s="48"/>
      <c r="G631" s="48"/>
    </row>
    <row r="632">
      <c r="E632" s="48"/>
      <c r="F632" s="48"/>
      <c r="G632" s="48"/>
    </row>
    <row r="633">
      <c r="E633" s="48"/>
      <c r="F633" s="48"/>
      <c r="G633" s="48"/>
    </row>
    <row r="634">
      <c r="E634" s="48"/>
      <c r="F634" s="48"/>
      <c r="G634" s="48"/>
    </row>
    <row r="635">
      <c r="E635" s="48"/>
      <c r="F635" s="48"/>
      <c r="G635" s="48"/>
    </row>
    <row r="636">
      <c r="E636" s="48"/>
      <c r="F636" s="48"/>
      <c r="G636" s="48"/>
    </row>
    <row r="637">
      <c r="E637" s="48"/>
      <c r="F637" s="48"/>
      <c r="G637" s="48"/>
    </row>
    <row r="638">
      <c r="E638" s="48"/>
      <c r="F638" s="48"/>
      <c r="G638" s="48"/>
    </row>
    <row r="639">
      <c r="E639" s="48"/>
      <c r="F639" s="48"/>
      <c r="G639" s="48"/>
    </row>
    <row r="640">
      <c r="E640" s="48"/>
      <c r="F640" s="48"/>
      <c r="G640" s="48"/>
    </row>
    <row r="641">
      <c r="E641" s="48"/>
      <c r="F641" s="48"/>
      <c r="G641" s="48"/>
    </row>
    <row r="642">
      <c r="E642" s="48"/>
      <c r="F642" s="48"/>
      <c r="G642" s="48"/>
    </row>
    <row r="643">
      <c r="E643" s="48"/>
      <c r="F643" s="48"/>
      <c r="G643" s="48"/>
    </row>
    <row r="644">
      <c r="E644" s="48"/>
      <c r="F644" s="48"/>
      <c r="G644" s="48"/>
    </row>
    <row r="645">
      <c r="E645" s="48"/>
      <c r="F645" s="48"/>
      <c r="G645" s="48"/>
    </row>
    <row r="646">
      <c r="E646" s="48"/>
      <c r="F646" s="48"/>
      <c r="G646" s="48"/>
    </row>
    <row r="647">
      <c r="E647" s="48"/>
      <c r="F647" s="48"/>
      <c r="G647" s="48"/>
    </row>
    <row r="648">
      <c r="E648" s="48"/>
      <c r="F648" s="48"/>
      <c r="G648" s="48"/>
    </row>
    <row r="649">
      <c r="E649" s="48"/>
      <c r="F649" s="48"/>
      <c r="G649" s="48"/>
    </row>
    <row r="650">
      <c r="E650" s="48"/>
      <c r="F650" s="48"/>
      <c r="G650" s="48"/>
    </row>
    <row r="651">
      <c r="E651" s="48"/>
      <c r="F651" s="48"/>
      <c r="G651" s="48"/>
    </row>
    <row r="652">
      <c r="E652" s="48"/>
      <c r="F652" s="48"/>
      <c r="G652" s="48"/>
    </row>
    <row r="653">
      <c r="E653" s="48"/>
      <c r="F653" s="48"/>
      <c r="G653" s="48"/>
    </row>
    <row r="654">
      <c r="E654" s="48"/>
      <c r="F654" s="48"/>
      <c r="G654" s="48"/>
    </row>
    <row r="655">
      <c r="E655" s="48"/>
      <c r="F655" s="48"/>
      <c r="G655" s="48"/>
    </row>
    <row r="656">
      <c r="E656" s="48"/>
      <c r="F656" s="48"/>
      <c r="G656" s="48"/>
    </row>
    <row r="657">
      <c r="E657" s="48"/>
      <c r="F657" s="48"/>
      <c r="G657" s="48"/>
    </row>
    <row r="658">
      <c r="E658" s="48"/>
      <c r="F658" s="48"/>
      <c r="G658" s="48"/>
    </row>
    <row r="659">
      <c r="E659" s="48"/>
      <c r="F659" s="48"/>
      <c r="G659" s="48"/>
    </row>
    <row r="660">
      <c r="E660" s="48"/>
      <c r="F660" s="48"/>
      <c r="G660" s="48"/>
    </row>
    <row r="661">
      <c r="E661" s="48"/>
      <c r="F661" s="48"/>
      <c r="G661" s="48"/>
    </row>
    <row r="662">
      <c r="E662" s="48"/>
      <c r="F662" s="48"/>
      <c r="G662" s="48"/>
    </row>
    <row r="663">
      <c r="E663" s="48"/>
      <c r="F663" s="48"/>
      <c r="G663" s="48"/>
    </row>
    <row r="664">
      <c r="E664" s="48"/>
      <c r="F664" s="48"/>
      <c r="G664" s="48"/>
    </row>
    <row r="665">
      <c r="E665" s="48"/>
      <c r="F665" s="48"/>
      <c r="G665" s="48"/>
    </row>
    <row r="666">
      <c r="E666" s="48"/>
      <c r="F666" s="48"/>
      <c r="G666" s="48"/>
    </row>
    <row r="667">
      <c r="E667" s="48"/>
      <c r="F667" s="48"/>
      <c r="G667" s="48"/>
    </row>
    <row r="668">
      <c r="E668" s="48"/>
      <c r="F668" s="48"/>
      <c r="G668" s="48"/>
    </row>
    <row r="669">
      <c r="E669" s="48"/>
      <c r="F669" s="48"/>
      <c r="G669" s="48"/>
    </row>
    <row r="670">
      <c r="E670" s="48"/>
      <c r="F670" s="48"/>
      <c r="G670" s="48"/>
    </row>
    <row r="671">
      <c r="E671" s="48"/>
      <c r="F671" s="48"/>
      <c r="G671" s="48"/>
    </row>
    <row r="672">
      <c r="E672" s="48"/>
      <c r="F672" s="48"/>
      <c r="G672" s="48"/>
    </row>
    <row r="673">
      <c r="E673" s="48"/>
      <c r="F673" s="48"/>
      <c r="G673" s="48"/>
    </row>
    <row r="674">
      <c r="E674" s="48"/>
      <c r="F674" s="48"/>
      <c r="G674" s="48"/>
    </row>
    <row r="675">
      <c r="E675" s="48"/>
      <c r="F675" s="48"/>
      <c r="G675" s="48"/>
    </row>
    <row r="676">
      <c r="E676" s="48"/>
      <c r="F676" s="48"/>
      <c r="G676" s="48"/>
    </row>
    <row r="677">
      <c r="E677" s="48"/>
      <c r="F677" s="48"/>
      <c r="G677" s="48"/>
    </row>
    <row r="678">
      <c r="E678" s="48"/>
      <c r="F678" s="48"/>
      <c r="G678" s="48"/>
    </row>
    <row r="679">
      <c r="E679" s="48"/>
      <c r="F679" s="48"/>
      <c r="G679" s="48"/>
    </row>
    <row r="680">
      <c r="E680" s="48"/>
      <c r="F680" s="48"/>
      <c r="G680" s="48"/>
    </row>
    <row r="681">
      <c r="E681" s="48"/>
      <c r="F681" s="48"/>
      <c r="G681" s="48"/>
    </row>
    <row r="682">
      <c r="E682" s="48"/>
      <c r="F682" s="48"/>
      <c r="G682" s="48"/>
    </row>
    <row r="683">
      <c r="E683" s="48"/>
      <c r="F683" s="48"/>
      <c r="G683" s="48"/>
    </row>
    <row r="684">
      <c r="E684" s="48"/>
      <c r="F684" s="48"/>
      <c r="G684" s="48"/>
    </row>
    <row r="685">
      <c r="E685" s="48"/>
      <c r="F685" s="48"/>
      <c r="G685" s="48"/>
    </row>
    <row r="686">
      <c r="E686" s="48"/>
      <c r="F686" s="48"/>
      <c r="G686" s="48"/>
    </row>
    <row r="687">
      <c r="E687" s="48"/>
      <c r="F687" s="48"/>
      <c r="G687" s="48"/>
    </row>
    <row r="688">
      <c r="E688" s="48"/>
      <c r="F688" s="48"/>
      <c r="G688" s="48"/>
    </row>
    <row r="689">
      <c r="E689" s="48"/>
      <c r="F689" s="48"/>
      <c r="G689" s="48"/>
    </row>
    <row r="690">
      <c r="E690" s="48"/>
      <c r="F690" s="48"/>
      <c r="G690" s="48"/>
    </row>
    <row r="691">
      <c r="E691" s="48"/>
      <c r="F691" s="48"/>
      <c r="G691" s="48"/>
    </row>
    <row r="692">
      <c r="E692" s="48"/>
      <c r="F692" s="48"/>
      <c r="G692" s="48"/>
    </row>
    <row r="693">
      <c r="E693" s="48"/>
      <c r="F693" s="48"/>
      <c r="G693" s="48"/>
    </row>
    <row r="694">
      <c r="E694" s="48"/>
      <c r="F694" s="48"/>
      <c r="G694" s="48"/>
    </row>
    <row r="695">
      <c r="E695" s="48"/>
      <c r="F695" s="48"/>
      <c r="G695" s="48"/>
    </row>
    <row r="696">
      <c r="E696" s="48"/>
      <c r="F696" s="48"/>
      <c r="G696" s="48"/>
    </row>
    <row r="697">
      <c r="E697" s="48"/>
      <c r="F697" s="48"/>
      <c r="G697" s="48"/>
    </row>
    <row r="698">
      <c r="E698" s="48"/>
      <c r="F698" s="48"/>
      <c r="G698" s="48"/>
    </row>
    <row r="699">
      <c r="E699" s="48"/>
      <c r="F699" s="48"/>
      <c r="G699" s="48"/>
    </row>
    <row r="700">
      <c r="E700" s="48"/>
      <c r="F700" s="48"/>
      <c r="G700" s="48"/>
    </row>
    <row r="701">
      <c r="E701" s="48"/>
      <c r="F701" s="48"/>
      <c r="G701" s="48"/>
    </row>
    <row r="702">
      <c r="E702" s="48"/>
      <c r="F702" s="48"/>
      <c r="G702" s="48"/>
    </row>
    <row r="703">
      <c r="E703" s="48"/>
      <c r="F703" s="48"/>
      <c r="G703" s="48"/>
    </row>
    <row r="704">
      <c r="E704" s="48"/>
      <c r="F704" s="48"/>
      <c r="G704" s="48"/>
    </row>
    <row r="705">
      <c r="E705" s="48"/>
      <c r="F705" s="48"/>
      <c r="G705" s="48"/>
    </row>
    <row r="706">
      <c r="E706" s="48"/>
      <c r="F706" s="48"/>
      <c r="G706" s="48"/>
    </row>
    <row r="707">
      <c r="E707" s="48"/>
      <c r="F707" s="48"/>
      <c r="G707" s="48"/>
    </row>
    <row r="708">
      <c r="E708" s="48"/>
      <c r="F708" s="48"/>
      <c r="G708" s="48"/>
    </row>
    <row r="709">
      <c r="E709" s="48"/>
      <c r="F709" s="48"/>
      <c r="G709" s="48"/>
    </row>
    <row r="710">
      <c r="E710" s="48"/>
      <c r="F710" s="48"/>
      <c r="G710" s="48"/>
    </row>
    <row r="711">
      <c r="E711" s="48"/>
      <c r="F711" s="48"/>
      <c r="G711" s="48"/>
    </row>
    <row r="712">
      <c r="E712" s="48"/>
      <c r="F712" s="48"/>
      <c r="G712" s="48"/>
    </row>
    <row r="713">
      <c r="E713" s="48"/>
      <c r="F713" s="48"/>
      <c r="G713" s="48"/>
    </row>
    <row r="714">
      <c r="E714" s="48"/>
      <c r="F714" s="48"/>
      <c r="G714" s="48"/>
    </row>
    <row r="715">
      <c r="E715" s="48"/>
      <c r="F715" s="48"/>
      <c r="G715" s="48"/>
    </row>
    <row r="716">
      <c r="E716" s="48"/>
      <c r="F716" s="48"/>
      <c r="G716" s="48"/>
    </row>
    <row r="717">
      <c r="E717" s="48"/>
      <c r="F717" s="48"/>
      <c r="G717" s="48"/>
    </row>
    <row r="718">
      <c r="E718" s="48"/>
      <c r="F718" s="48"/>
      <c r="G718" s="48"/>
    </row>
    <row r="719">
      <c r="E719" s="48"/>
      <c r="F719" s="48"/>
      <c r="G719" s="48"/>
    </row>
    <row r="720">
      <c r="E720" s="48"/>
      <c r="F720" s="48"/>
      <c r="G720" s="48"/>
    </row>
    <row r="721">
      <c r="E721" s="48"/>
      <c r="F721" s="48"/>
      <c r="G721" s="48"/>
    </row>
    <row r="722">
      <c r="E722" s="48"/>
      <c r="F722" s="48"/>
      <c r="G722" s="48"/>
    </row>
    <row r="723">
      <c r="E723" s="48"/>
      <c r="F723" s="48"/>
      <c r="G723" s="48"/>
    </row>
    <row r="724">
      <c r="E724" s="48"/>
      <c r="F724" s="48"/>
      <c r="G724" s="48"/>
    </row>
    <row r="725">
      <c r="E725" s="48"/>
      <c r="F725" s="48"/>
      <c r="G725" s="48"/>
    </row>
    <row r="726">
      <c r="E726" s="48"/>
      <c r="F726" s="48"/>
      <c r="G726" s="48"/>
    </row>
    <row r="727">
      <c r="E727" s="48"/>
      <c r="F727" s="48"/>
      <c r="G727" s="48"/>
    </row>
    <row r="728">
      <c r="E728" s="48"/>
      <c r="F728" s="48"/>
      <c r="G728" s="48"/>
    </row>
    <row r="729">
      <c r="E729" s="48"/>
      <c r="F729" s="48"/>
      <c r="G729" s="48"/>
    </row>
    <row r="730">
      <c r="E730" s="48"/>
      <c r="F730" s="48"/>
      <c r="G730" s="48"/>
    </row>
    <row r="731">
      <c r="E731" s="48"/>
      <c r="F731" s="48"/>
      <c r="G731" s="48"/>
    </row>
    <row r="732">
      <c r="E732" s="48"/>
      <c r="F732" s="48"/>
      <c r="G732" s="48"/>
    </row>
    <row r="733">
      <c r="E733" s="48"/>
      <c r="F733" s="48"/>
      <c r="G733" s="48"/>
    </row>
    <row r="734">
      <c r="E734" s="48"/>
      <c r="F734" s="48"/>
      <c r="G734" s="48"/>
    </row>
    <row r="735">
      <c r="E735" s="48"/>
      <c r="F735" s="48"/>
      <c r="G735" s="48"/>
    </row>
    <row r="736">
      <c r="E736" s="48"/>
      <c r="F736" s="48"/>
      <c r="G736" s="48"/>
    </row>
    <row r="737">
      <c r="E737" s="48"/>
      <c r="F737" s="48"/>
      <c r="G737" s="48"/>
    </row>
    <row r="738">
      <c r="E738" s="48"/>
      <c r="F738" s="48"/>
      <c r="G738" s="48"/>
    </row>
    <row r="739">
      <c r="E739" s="48"/>
      <c r="F739" s="48"/>
      <c r="G739" s="48"/>
    </row>
    <row r="740">
      <c r="E740" s="48"/>
      <c r="F740" s="48"/>
      <c r="G740" s="48"/>
    </row>
    <row r="741">
      <c r="E741" s="48"/>
      <c r="F741" s="48"/>
      <c r="G741" s="48"/>
    </row>
    <row r="742">
      <c r="E742" s="48"/>
      <c r="F742" s="48"/>
      <c r="G742" s="48"/>
    </row>
    <row r="743">
      <c r="E743" s="48"/>
      <c r="F743" s="48"/>
      <c r="G743" s="48"/>
    </row>
    <row r="744">
      <c r="E744" s="48"/>
      <c r="F744" s="48"/>
      <c r="G744" s="48"/>
    </row>
    <row r="745">
      <c r="E745" s="48"/>
      <c r="F745" s="48"/>
      <c r="G745" s="48"/>
    </row>
    <row r="746">
      <c r="E746" s="48"/>
      <c r="F746" s="48"/>
      <c r="G746" s="48"/>
    </row>
    <row r="747">
      <c r="E747" s="48"/>
      <c r="F747" s="48"/>
      <c r="G747" s="48"/>
    </row>
    <row r="748">
      <c r="E748" s="48"/>
      <c r="F748" s="48"/>
      <c r="G748" s="48"/>
    </row>
    <row r="749">
      <c r="E749" s="48"/>
      <c r="F749" s="48"/>
      <c r="G749" s="48"/>
    </row>
    <row r="750">
      <c r="E750" s="48"/>
      <c r="F750" s="48"/>
      <c r="G750" s="48"/>
    </row>
    <row r="751">
      <c r="E751" s="48"/>
      <c r="F751" s="48"/>
      <c r="G751" s="48"/>
    </row>
    <row r="752">
      <c r="E752" s="48"/>
      <c r="F752" s="48"/>
      <c r="G752" s="48"/>
    </row>
    <row r="753">
      <c r="E753" s="48"/>
      <c r="F753" s="48"/>
      <c r="G753" s="48"/>
    </row>
    <row r="754">
      <c r="E754" s="48"/>
      <c r="F754" s="48"/>
      <c r="G754" s="48"/>
    </row>
    <row r="755">
      <c r="E755" s="48"/>
      <c r="F755" s="48"/>
      <c r="G755" s="48"/>
    </row>
    <row r="756">
      <c r="E756" s="48"/>
      <c r="F756" s="48"/>
      <c r="G756" s="48"/>
    </row>
    <row r="757">
      <c r="E757" s="48"/>
      <c r="F757" s="48"/>
      <c r="G757" s="48"/>
    </row>
    <row r="758">
      <c r="E758" s="48"/>
      <c r="F758" s="48"/>
      <c r="G758" s="48"/>
    </row>
    <row r="759">
      <c r="E759" s="48"/>
      <c r="F759" s="48"/>
      <c r="G759" s="48"/>
    </row>
    <row r="760">
      <c r="E760" s="48"/>
      <c r="F760" s="48"/>
      <c r="G760" s="48"/>
    </row>
    <row r="761">
      <c r="E761" s="48"/>
      <c r="F761" s="48"/>
      <c r="G761" s="48"/>
    </row>
    <row r="762">
      <c r="E762" s="48"/>
      <c r="F762" s="48"/>
      <c r="G762" s="48"/>
    </row>
    <row r="763">
      <c r="E763" s="48"/>
      <c r="F763" s="48"/>
      <c r="G763" s="48"/>
    </row>
    <row r="764">
      <c r="E764" s="48"/>
      <c r="F764" s="48"/>
      <c r="G764" s="48"/>
    </row>
    <row r="765">
      <c r="E765" s="48"/>
      <c r="F765" s="48"/>
      <c r="G765" s="48"/>
    </row>
    <row r="766">
      <c r="E766" s="48"/>
      <c r="F766" s="48"/>
      <c r="G766" s="48"/>
    </row>
    <row r="767">
      <c r="E767" s="48"/>
      <c r="F767" s="48"/>
      <c r="G767" s="48"/>
    </row>
    <row r="768">
      <c r="E768" s="48"/>
      <c r="F768" s="48"/>
      <c r="G768" s="48"/>
    </row>
    <row r="769">
      <c r="E769" s="48"/>
      <c r="F769" s="48"/>
      <c r="G769" s="48"/>
    </row>
    <row r="770">
      <c r="E770" s="48"/>
      <c r="F770" s="48"/>
      <c r="G770" s="48"/>
    </row>
    <row r="771">
      <c r="E771" s="48"/>
      <c r="F771" s="48"/>
      <c r="G771" s="48"/>
    </row>
    <row r="772">
      <c r="E772" s="48"/>
      <c r="F772" s="48"/>
      <c r="G772" s="48"/>
    </row>
    <row r="773">
      <c r="E773" s="48"/>
      <c r="F773" s="48"/>
      <c r="G773" s="48"/>
    </row>
    <row r="774">
      <c r="E774" s="48"/>
      <c r="F774" s="48"/>
      <c r="G774" s="48"/>
    </row>
    <row r="775">
      <c r="E775" s="48"/>
      <c r="F775" s="48"/>
      <c r="G775" s="48"/>
    </row>
    <row r="776">
      <c r="E776" s="48"/>
      <c r="F776" s="48"/>
      <c r="G776" s="48"/>
    </row>
    <row r="777">
      <c r="E777" s="48"/>
      <c r="F777" s="48"/>
      <c r="G777" s="48"/>
    </row>
    <row r="778">
      <c r="E778" s="48"/>
      <c r="F778" s="48"/>
      <c r="G778" s="48"/>
    </row>
    <row r="779">
      <c r="E779" s="48"/>
      <c r="F779" s="48"/>
      <c r="G779" s="48"/>
    </row>
    <row r="780">
      <c r="E780" s="48"/>
      <c r="F780" s="48"/>
      <c r="G780" s="48"/>
    </row>
    <row r="781">
      <c r="E781" s="48"/>
      <c r="F781" s="48"/>
      <c r="G781" s="48"/>
    </row>
    <row r="782">
      <c r="E782" s="48"/>
      <c r="F782" s="48"/>
      <c r="G782" s="48"/>
    </row>
    <row r="783">
      <c r="E783" s="48"/>
      <c r="F783" s="48"/>
      <c r="G783" s="48"/>
    </row>
    <row r="784">
      <c r="E784" s="48"/>
      <c r="F784" s="48"/>
      <c r="G784" s="48"/>
    </row>
    <row r="785">
      <c r="E785" s="48"/>
      <c r="F785" s="48"/>
      <c r="G785" s="48"/>
    </row>
    <row r="786">
      <c r="E786" s="48"/>
      <c r="F786" s="48"/>
      <c r="G786" s="48"/>
    </row>
    <row r="787">
      <c r="E787" s="48"/>
      <c r="F787" s="48"/>
      <c r="G787" s="48"/>
    </row>
    <row r="788">
      <c r="E788" s="48"/>
      <c r="F788" s="48"/>
      <c r="G788" s="48"/>
    </row>
    <row r="789">
      <c r="E789" s="48"/>
      <c r="F789" s="48"/>
      <c r="G789" s="48"/>
    </row>
    <row r="790">
      <c r="E790" s="48"/>
      <c r="F790" s="48"/>
      <c r="G790" s="48"/>
    </row>
    <row r="791">
      <c r="E791" s="48"/>
      <c r="F791" s="48"/>
      <c r="G791" s="48"/>
    </row>
    <row r="792">
      <c r="E792" s="48"/>
      <c r="F792" s="48"/>
      <c r="G792" s="48"/>
    </row>
    <row r="793">
      <c r="E793" s="48"/>
      <c r="F793" s="48"/>
      <c r="G793" s="48"/>
    </row>
    <row r="794">
      <c r="E794" s="48"/>
      <c r="F794" s="48"/>
      <c r="G794" s="48"/>
    </row>
    <row r="795">
      <c r="E795" s="48"/>
      <c r="F795" s="48"/>
      <c r="G795" s="48"/>
    </row>
    <row r="796">
      <c r="E796" s="48"/>
      <c r="F796" s="48"/>
      <c r="G796" s="48"/>
    </row>
    <row r="797">
      <c r="E797" s="48"/>
      <c r="F797" s="48"/>
      <c r="G797" s="48"/>
    </row>
    <row r="798">
      <c r="E798" s="48"/>
      <c r="F798" s="48"/>
      <c r="G798" s="48"/>
    </row>
    <row r="799">
      <c r="E799" s="48"/>
      <c r="F799" s="48"/>
      <c r="G799" s="48"/>
    </row>
    <row r="800">
      <c r="E800" s="48"/>
      <c r="F800" s="48"/>
      <c r="G800" s="48"/>
    </row>
    <row r="801">
      <c r="E801" s="48"/>
      <c r="F801" s="48"/>
      <c r="G801" s="48"/>
    </row>
    <row r="802">
      <c r="E802" s="48"/>
      <c r="F802" s="48"/>
      <c r="G802" s="48"/>
    </row>
    <row r="803">
      <c r="E803" s="48"/>
      <c r="F803" s="48"/>
      <c r="G803" s="48"/>
    </row>
    <row r="804">
      <c r="E804" s="48"/>
      <c r="F804" s="48"/>
      <c r="G804" s="48"/>
    </row>
    <row r="805">
      <c r="E805" s="48"/>
      <c r="F805" s="48"/>
      <c r="G805" s="48"/>
    </row>
    <row r="806">
      <c r="E806" s="48"/>
      <c r="F806" s="48"/>
      <c r="G806" s="48"/>
    </row>
    <row r="807">
      <c r="E807" s="48"/>
      <c r="F807" s="48"/>
      <c r="G807" s="48"/>
    </row>
    <row r="808">
      <c r="E808" s="48"/>
      <c r="F808" s="48"/>
      <c r="G808" s="48"/>
    </row>
    <row r="809">
      <c r="E809" s="48"/>
      <c r="F809" s="48"/>
      <c r="G809" s="48"/>
    </row>
    <row r="810">
      <c r="E810" s="48"/>
      <c r="F810" s="48"/>
      <c r="G810" s="48"/>
    </row>
    <row r="811">
      <c r="E811" s="48"/>
      <c r="F811" s="48"/>
      <c r="G811" s="48"/>
    </row>
    <row r="812">
      <c r="E812" s="48"/>
      <c r="F812" s="48"/>
      <c r="G812" s="48"/>
    </row>
    <row r="813">
      <c r="E813" s="48"/>
      <c r="F813" s="48"/>
      <c r="G813" s="48"/>
    </row>
    <row r="814">
      <c r="E814" s="48"/>
      <c r="F814" s="48"/>
      <c r="G814" s="48"/>
    </row>
    <row r="815">
      <c r="E815" s="48"/>
      <c r="F815" s="48"/>
      <c r="G815" s="48"/>
    </row>
    <row r="816">
      <c r="E816" s="48"/>
      <c r="F816" s="48"/>
      <c r="G816" s="48"/>
    </row>
    <row r="817">
      <c r="E817" s="48"/>
      <c r="F817" s="48"/>
      <c r="G817" s="48"/>
    </row>
    <row r="818">
      <c r="E818" s="48"/>
      <c r="F818" s="48"/>
      <c r="G818" s="48"/>
    </row>
    <row r="819">
      <c r="E819" s="48"/>
      <c r="F819" s="48"/>
      <c r="G819" s="48"/>
    </row>
    <row r="820">
      <c r="E820" s="48"/>
      <c r="F820" s="48"/>
      <c r="G820" s="48"/>
    </row>
    <row r="821">
      <c r="E821" s="48"/>
      <c r="F821" s="48"/>
      <c r="G821" s="48"/>
    </row>
    <row r="822">
      <c r="E822" s="48"/>
      <c r="F822" s="48"/>
      <c r="G822" s="48"/>
    </row>
    <row r="823">
      <c r="E823" s="48"/>
      <c r="F823" s="48"/>
      <c r="G823" s="48"/>
    </row>
    <row r="824">
      <c r="E824" s="48"/>
      <c r="F824" s="48"/>
      <c r="G824" s="48"/>
    </row>
    <row r="825">
      <c r="E825" s="48"/>
      <c r="F825" s="48"/>
      <c r="G825" s="48"/>
    </row>
    <row r="826">
      <c r="E826" s="48"/>
      <c r="F826" s="48"/>
      <c r="G826" s="48"/>
    </row>
    <row r="827">
      <c r="E827" s="48"/>
      <c r="F827" s="48"/>
      <c r="G827" s="48"/>
    </row>
    <row r="828">
      <c r="E828" s="48"/>
      <c r="F828" s="48"/>
      <c r="G828" s="48"/>
    </row>
    <row r="829">
      <c r="E829" s="48"/>
      <c r="F829" s="48"/>
      <c r="G829" s="48"/>
    </row>
    <row r="830">
      <c r="E830" s="48"/>
      <c r="F830" s="48"/>
      <c r="G830" s="48"/>
    </row>
    <row r="831">
      <c r="E831" s="48"/>
      <c r="F831" s="48"/>
      <c r="G831" s="48"/>
    </row>
    <row r="832">
      <c r="E832" s="48"/>
      <c r="F832" s="48"/>
      <c r="G832" s="48"/>
    </row>
    <row r="833">
      <c r="E833" s="48"/>
      <c r="F833" s="48"/>
      <c r="G833" s="48"/>
    </row>
    <row r="834">
      <c r="E834" s="48"/>
      <c r="F834" s="48"/>
      <c r="G834" s="48"/>
    </row>
    <row r="835">
      <c r="E835" s="48"/>
      <c r="F835" s="48"/>
      <c r="G835" s="48"/>
    </row>
    <row r="836">
      <c r="E836" s="48"/>
      <c r="F836" s="48"/>
      <c r="G836" s="48"/>
    </row>
    <row r="837">
      <c r="E837" s="48"/>
      <c r="F837" s="48"/>
      <c r="G837" s="48"/>
    </row>
    <row r="838">
      <c r="E838" s="48"/>
      <c r="F838" s="48"/>
      <c r="G838" s="48"/>
    </row>
    <row r="839">
      <c r="E839" s="48"/>
      <c r="F839" s="48"/>
      <c r="G839" s="48"/>
    </row>
    <row r="840">
      <c r="E840" s="48"/>
      <c r="F840" s="48"/>
      <c r="G840" s="48"/>
    </row>
    <row r="841">
      <c r="E841" s="48"/>
      <c r="F841" s="48"/>
      <c r="G841" s="48"/>
    </row>
    <row r="842">
      <c r="E842" s="48"/>
      <c r="F842" s="48"/>
      <c r="G842" s="48"/>
    </row>
    <row r="843">
      <c r="E843" s="48"/>
      <c r="F843" s="48"/>
      <c r="G843" s="48"/>
    </row>
    <row r="844">
      <c r="E844" s="48"/>
      <c r="F844" s="48"/>
      <c r="G844" s="48"/>
    </row>
    <row r="845">
      <c r="E845" s="48"/>
      <c r="F845" s="48"/>
      <c r="G845" s="48"/>
    </row>
    <row r="846">
      <c r="E846" s="48"/>
      <c r="F846" s="48"/>
      <c r="G846" s="48"/>
    </row>
    <row r="847">
      <c r="E847" s="48"/>
      <c r="F847" s="48"/>
      <c r="G847" s="48"/>
    </row>
    <row r="848">
      <c r="E848" s="48"/>
      <c r="F848" s="48"/>
      <c r="G848" s="48"/>
    </row>
    <row r="849">
      <c r="E849" s="48"/>
      <c r="F849" s="48"/>
      <c r="G849" s="48"/>
    </row>
    <row r="850">
      <c r="E850" s="48"/>
      <c r="F850" s="48"/>
      <c r="G850" s="48"/>
    </row>
    <row r="851">
      <c r="E851" s="48"/>
      <c r="F851" s="48"/>
      <c r="G851" s="48"/>
    </row>
    <row r="852">
      <c r="E852" s="48"/>
      <c r="F852" s="48"/>
      <c r="G852" s="48"/>
    </row>
    <row r="853">
      <c r="E853" s="48"/>
      <c r="F853" s="48"/>
      <c r="G853" s="48"/>
    </row>
    <row r="854">
      <c r="E854" s="48"/>
      <c r="F854" s="48"/>
      <c r="G854" s="48"/>
    </row>
    <row r="855">
      <c r="E855" s="48"/>
      <c r="F855" s="48"/>
      <c r="G855" s="48"/>
    </row>
    <row r="856">
      <c r="E856" s="48"/>
      <c r="F856" s="48"/>
      <c r="G856" s="48"/>
    </row>
    <row r="857">
      <c r="E857" s="48"/>
      <c r="F857" s="48"/>
      <c r="G857" s="48"/>
    </row>
    <row r="858">
      <c r="E858" s="48"/>
      <c r="F858" s="48"/>
      <c r="G858" s="48"/>
    </row>
    <row r="859">
      <c r="E859" s="48"/>
      <c r="F859" s="48"/>
      <c r="G859" s="48"/>
    </row>
    <row r="860">
      <c r="E860" s="48"/>
      <c r="F860" s="48"/>
      <c r="G860" s="48"/>
    </row>
    <row r="861">
      <c r="E861" s="48"/>
      <c r="F861" s="48"/>
      <c r="G861" s="48"/>
    </row>
    <row r="862">
      <c r="E862" s="48"/>
      <c r="F862" s="48"/>
      <c r="G862" s="48"/>
    </row>
    <row r="863">
      <c r="E863" s="48"/>
      <c r="F863" s="48"/>
      <c r="G863" s="48"/>
    </row>
    <row r="864">
      <c r="E864" s="48"/>
      <c r="F864" s="48"/>
      <c r="G864" s="48"/>
    </row>
    <row r="865">
      <c r="E865" s="48"/>
      <c r="F865" s="48"/>
      <c r="G865" s="48"/>
    </row>
    <row r="866">
      <c r="E866" s="48"/>
      <c r="F866" s="48"/>
      <c r="G866" s="48"/>
    </row>
    <row r="867">
      <c r="E867" s="48"/>
      <c r="F867" s="48"/>
      <c r="G867" s="48"/>
    </row>
    <row r="868">
      <c r="E868" s="48"/>
      <c r="F868" s="48"/>
      <c r="G868" s="48"/>
    </row>
    <row r="869">
      <c r="E869" s="48"/>
      <c r="F869" s="48"/>
      <c r="G869" s="48"/>
    </row>
    <row r="870">
      <c r="E870" s="48"/>
      <c r="F870" s="48"/>
      <c r="G870" s="48"/>
    </row>
    <row r="871">
      <c r="E871" s="48"/>
      <c r="F871" s="48"/>
      <c r="G871" s="48"/>
    </row>
    <row r="872">
      <c r="E872" s="48"/>
      <c r="F872" s="48"/>
      <c r="G872" s="48"/>
    </row>
    <row r="873">
      <c r="E873" s="48"/>
      <c r="F873" s="48"/>
      <c r="G873" s="48"/>
    </row>
    <row r="874">
      <c r="E874" s="48"/>
      <c r="F874" s="48"/>
      <c r="G874" s="48"/>
    </row>
    <row r="875">
      <c r="E875" s="48"/>
      <c r="F875" s="48"/>
      <c r="G875" s="48"/>
    </row>
    <row r="876">
      <c r="E876" s="48"/>
      <c r="F876" s="48"/>
      <c r="G876" s="48"/>
    </row>
    <row r="877">
      <c r="E877" s="48"/>
      <c r="F877" s="48"/>
      <c r="G877" s="48"/>
    </row>
    <row r="878">
      <c r="E878" s="48"/>
      <c r="F878" s="48"/>
      <c r="G878" s="48"/>
    </row>
    <row r="879">
      <c r="E879" s="48"/>
      <c r="F879" s="48"/>
      <c r="G879" s="48"/>
    </row>
    <row r="880">
      <c r="E880" s="48"/>
      <c r="F880" s="48"/>
      <c r="G880" s="48"/>
    </row>
    <row r="881">
      <c r="E881" s="48"/>
      <c r="F881" s="48"/>
      <c r="G881" s="48"/>
    </row>
    <row r="882">
      <c r="E882" s="48"/>
      <c r="F882" s="48"/>
      <c r="G882" s="48"/>
    </row>
    <row r="883">
      <c r="E883" s="48"/>
      <c r="F883" s="48"/>
      <c r="G883" s="48"/>
    </row>
    <row r="884">
      <c r="E884" s="48"/>
      <c r="F884" s="48"/>
      <c r="G884" s="48"/>
    </row>
    <row r="885">
      <c r="E885" s="48"/>
      <c r="F885" s="48"/>
      <c r="G885" s="48"/>
    </row>
    <row r="886">
      <c r="E886" s="48"/>
      <c r="F886" s="48"/>
      <c r="G886" s="48"/>
    </row>
    <row r="887">
      <c r="E887" s="48"/>
      <c r="F887" s="48"/>
      <c r="G887" s="48"/>
    </row>
    <row r="888">
      <c r="E888" s="48"/>
      <c r="F888" s="48"/>
      <c r="G888" s="48"/>
    </row>
    <row r="889">
      <c r="E889" s="48"/>
      <c r="F889" s="48"/>
      <c r="G889" s="48"/>
    </row>
    <row r="890">
      <c r="E890" s="48"/>
      <c r="F890" s="48"/>
      <c r="G890" s="48"/>
    </row>
    <row r="891">
      <c r="E891" s="48"/>
      <c r="F891" s="48"/>
      <c r="G891" s="48"/>
    </row>
    <row r="892">
      <c r="E892" s="48"/>
      <c r="F892" s="48"/>
      <c r="G892" s="48"/>
    </row>
    <row r="893">
      <c r="E893" s="48"/>
      <c r="F893" s="48"/>
      <c r="G893" s="48"/>
    </row>
    <row r="894">
      <c r="E894" s="48"/>
      <c r="F894" s="48"/>
      <c r="G894" s="48"/>
    </row>
    <row r="895">
      <c r="E895" s="48"/>
      <c r="F895" s="48"/>
      <c r="G895" s="48"/>
    </row>
    <row r="896">
      <c r="E896" s="48"/>
      <c r="F896" s="48"/>
      <c r="G896" s="48"/>
    </row>
    <row r="897">
      <c r="E897" s="48"/>
      <c r="F897" s="48"/>
      <c r="G897" s="48"/>
    </row>
    <row r="898">
      <c r="E898" s="48"/>
      <c r="F898" s="48"/>
      <c r="G898" s="48"/>
    </row>
    <row r="899">
      <c r="E899" s="48"/>
      <c r="F899" s="48"/>
      <c r="G899" s="48"/>
    </row>
    <row r="900">
      <c r="E900" s="48"/>
      <c r="F900" s="48"/>
      <c r="G900" s="48"/>
    </row>
    <row r="901">
      <c r="E901" s="48"/>
      <c r="F901" s="48"/>
      <c r="G901" s="48"/>
    </row>
    <row r="902">
      <c r="E902" s="48"/>
      <c r="F902" s="48"/>
      <c r="G902" s="48"/>
    </row>
    <row r="903">
      <c r="E903" s="48"/>
      <c r="F903" s="48"/>
      <c r="G903" s="48"/>
    </row>
    <row r="904">
      <c r="E904" s="48"/>
      <c r="F904" s="48"/>
      <c r="G904" s="48"/>
    </row>
    <row r="905">
      <c r="E905" s="48"/>
      <c r="F905" s="48"/>
      <c r="G905" s="48"/>
    </row>
    <row r="906">
      <c r="E906" s="48"/>
      <c r="F906" s="48"/>
      <c r="G906" s="48"/>
    </row>
    <row r="907">
      <c r="E907" s="48"/>
      <c r="F907" s="48"/>
      <c r="G907" s="48"/>
    </row>
    <row r="908">
      <c r="E908" s="48"/>
      <c r="F908" s="48"/>
      <c r="G908" s="48"/>
    </row>
    <row r="909">
      <c r="E909" s="48"/>
      <c r="F909" s="48"/>
      <c r="G909" s="48"/>
    </row>
    <row r="910">
      <c r="E910" s="48"/>
      <c r="F910" s="48"/>
      <c r="G910" s="48"/>
    </row>
    <row r="911">
      <c r="E911" s="48"/>
      <c r="F911" s="48"/>
      <c r="G911" s="48"/>
    </row>
    <row r="912">
      <c r="E912" s="48"/>
      <c r="F912" s="48"/>
      <c r="G912" s="48"/>
    </row>
    <row r="913">
      <c r="E913" s="48"/>
      <c r="F913" s="48"/>
      <c r="G913" s="48"/>
    </row>
    <row r="914">
      <c r="E914" s="48"/>
      <c r="F914" s="48"/>
      <c r="G914" s="48"/>
    </row>
    <row r="915">
      <c r="E915" s="48"/>
      <c r="F915" s="48"/>
      <c r="G915" s="48"/>
    </row>
    <row r="916">
      <c r="E916" s="48"/>
      <c r="F916" s="48"/>
      <c r="G916" s="48"/>
    </row>
    <row r="917">
      <c r="E917" s="48"/>
      <c r="F917" s="48"/>
      <c r="G917" s="48"/>
    </row>
    <row r="918">
      <c r="E918" s="48"/>
      <c r="F918" s="48"/>
      <c r="G918" s="48"/>
    </row>
    <row r="919">
      <c r="E919" s="48"/>
      <c r="F919" s="48"/>
      <c r="G919" s="48"/>
    </row>
    <row r="920">
      <c r="E920" s="48"/>
      <c r="F920" s="48"/>
      <c r="G920" s="48"/>
    </row>
    <row r="921">
      <c r="E921" s="48"/>
      <c r="F921" s="48"/>
      <c r="G921" s="48"/>
    </row>
    <row r="922">
      <c r="E922" s="48"/>
      <c r="F922" s="48"/>
      <c r="G922" s="48"/>
    </row>
    <row r="923">
      <c r="E923" s="48"/>
      <c r="F923" s="48"/>
      <c r="G923" s="48"/>
    </row>
    <row r="924">
      <c r="E924" s="48"/>
      <c r="F924" s="48"/>
      <c r="G924" s="48"/>
    </row>
    <row r="925">
      <c r="E925" s="48"/>
      <c r="F925" s="48"/>
      <c r="G925" s="48"/>
    </row>
    <row r="926">
      <c r="E926" s="48"/>
      <c r="F926" s="48"/>
      <c r="G926" s="48"/>
    </row>
    <row r="927">
      <c r="E927" s="48"/>
      <c r="F927" s="48"/>
      <c r="G927" s="48"/>
    </row>
    <row r="928">
      <c r="E928" s="48"/>
      <c r="F928" s="48"/>
      <c r="G928" s="48"/>
    </row>
    <row r="929">
      <c r="E929" s="48"/>
      <c r="F929" s="48"/>
      <c r="G929" s="48"/>
    </row>
    <row r="930">
      <c r="E930" s="48"/>
      <c r="F930" s="48"/>
      <c r="G930" s="48"/>
    </row>
    <row r="931">
      <c r="E931" s="48"/>
      <c r="F931" s="48"/>
      <c r="G931" s="48"/>
    </row>
    <row r="932">
      <c r="E932" s="48"/>
      <c r="F932" s="48"/>
      <c r="G932" s="48"/>
    </row>
    <row r="933">
      <c r="E933" s="48"/>
      <c r="F933" s="48"/>
      <c r="G933" s="48"/>
    </row>
    <row r="934">
      <c r="E934" s="48"/>
      <c r="F934" s="48"/>
      <c r="G934" s="48"/>
    </row>
    <row r="935">
      <c r="E935" s="48"/>
      <c r="F935" s="48"/>
      <c r="G935" s="48"/>
    </row>
    <row r="936">
      <c r="E936" s="48"/>
      <c r="F936" s="48"/>
      <c r="G936" s="48"/>
    </row>
    <row r="937">
      <c r="E937" s="48"/>
      <c r="F937" s="48"/>
      <c r="G937" s="48"/>
    </row>
    <row r="938">
      <c r="E938" s="48"/>
      <c r="F938" s="48"/>
      <c r="G938" s="48"/>
    </row>
    <row r="939">
      <c r="E939" s="48"/>
      <c r="F939" s="48"/>
      <c r="G939" s="48"/>
    </row>
    <row r="940">
      <c r="E940" s="48"/>
      <c r="F940" s="48"/>
      <c r="G940" s="48"/>
    </row>
    <row r="941">
      <c r="E941" s="48"/>
      <c r="F941" s="48"/>
      <c r="G941" s="48"/>
    </row>
    <row r="942">
      <c r="E942" s="48"/>
      <c r="F942" s="48"/>
      <c r="G942" s="48"/>
    </row>
    <row r="943">
      <c r="E943" s="48"/>
      <c r="F943" s="48"/>
      <c r="G943" s="48"/>
    </row>
    <row r="944">
      <c r="E944" s="48"/>
      <c r="F944" s="48"/>
      <c r="G944" s="48"/>
    </row>
    <row r="945">
      <c r="E945" s="48"/>
      <c r="F945" s="48"/>
      <c r="G945" s="48"/>
    </row>
    <row r="946">
      <c r="E946" s="48"/>
      <c r="F946" s="48"/>
      <c r="G946" s="48"/>
    </row>
    <row r="947">
      <c r="E947" s="48"/>
      <c r="F947" s="48"/>
      <c r="G947" s="48"/>
    </row>
    <row r="948">
      <c r="E948" s="48"/>
      <c r="F948" s="48"/>
      <c r="G948" s="48"/>
    </row>
    <row r="949">
      <c r="E949" s="48"/>
      <c r="F949" s="48"/>
      <c r="G949" s="48"/>
    </row>
    <row r="950">
      <c r="E950" s="48"/>
      <c r="F950" s="48"/>
      <c r="G950" s="48"/>
    </row>
    <row r="951">
      <c r="E951" s="48"/>
      <c r="F951" s="48"/>
      <c r="G951" s="48"/>
    </row>
    <row r="952">
      <c r="E952" s="48"/>
      <c r="F952" s="48"/>
      <c r="G952" s="48"/>
    </row>
    <row r="953">
      <c r="E953" s="48"/>
      <c r="F953" s="48"/>
      <c r="G953" s="48"/>
    </row>
    <row r="954">
      <c r="E954" s="48"/>
      <c r="F954" s="48"/>
      <c r="G954" s="48"/>
    </row>
    <row r="955">
      <c r="E955" s="48"/>
      <c r="F955" s="48"/>
      <c r="G955" s="48"/>
    </row>
    <row r="956">
      <c r="E956" s="48"/>
      <c r="F956" s="48"/>
      <c r="G956" s="48"/>
    </row>
    <row r="957">
      <c r="E957" s="48"/>
      <c r="F957" s="48"/>
      <c r="G957" s="48"/>
    </row>
    <row r="958">
      <c r="E958" s="48"/>
      <c r="F958" s="48"/>
      <c r="G958" s="48"/>
    </row>
    <row r="959">
      <c r="E959" s="48"/>
      <c r="F959" s="48"/>
      <c r="G959" s="48"/>
    </row>
    <row r="960">
      <c r="E960" s="48"/>
      <c r="F960" s="48"/>
      <c r="G960" s="48"/>
    </row>
    <row r="961">
      <c r="E961" s="48"/>
      <c r="F961" s="48"/>
      <c r="G961" s="48"/>
    </row>
    <row r="962">
      <c r="E962" s="48"/>
      <c r="F962" s="48"/>
      <c r="G962" s="48"/>
    </row>
    <row r="963">
      <c r="E963" s="48"/>
      <c r="F963" s="48"/>
      <c r="G963" s="48"/>
    </row>
    <row r="964">
      <c r="E964" s="48"/>
      <c r="F964" s="48"/>
      <c r="G964" s="48"/>
    </row>
    <row r="965">
      <c r="E965" s="48"/>
      <c r="F965" s="48"/>
      <c r="G965" s="48"/>
    </row>
    <row r="966">
      <c r="E966" s="48"/>
      <c r="F966" s="48"/>
      <c r="G966" s="48"/>
    </row>
    <row r="967">
      <c r="E967" s="48"/>
      <c r="F967" s="48"/>
      <c r="G967" s="48"/>
    </row>
    <row r="968">
      <c r="E968" s="48"/>
      <c r="F968" s="48"/>
      <c r="G968" s="48"/>
    </row>
    <row r="969">
      <c r="E969" s="48"/>
      <c r="F969" s="48"/>
      <c r="G969" s="48"/>
    </row>
    <row r="970">
      <c r="E970" s="48"/>
      <c r="F970" s="48"/>
      <c r="G970" s="48"/>
    </row>
    <row r="971">
      <c r="E971" s="48"/>
      <c r="F971" s="48"/>
      <c r="G971" s="48"/>
    </row>
    <row r="972">
      <c r="E972" s="48"/>
      <c r="F972" s="48"/>
      <c r="G972" s="48"/>
    </row>
    <row r="973">
      <c r="E973" s="48"/>
      <c r="F973" s="48"/>
      <c r="G973" s="48"/>
    </row>
    <row r="974">
      <c r="E974" s="48"/>
      <c r="F974" s="48"/>
      <c r="G974" s="48"/>
    </row>
    <row r="975">
      <c r="E975" s="48"/>
      <c r="F975" s="48"/>
      <c r="G975" s="48"/>
    </row>
    <row r="976">
      <c r="E976" s="48"/>
      <c r="F976" s="48"/>
      <c r="G976" s="48"/>
    </row>
    <row r="977">
      <c r="E977" s="48"/>
      <c r="F977" s="48"/>
      <c r="G977" s="48"/>
    </row>
    <row r="978">
      <c r="E978" s="48"/>
      <c r="F978" s="48"/>
      <c r="G978" s="48"/>
    </row>
    <row r="979">
      <c r="E979" s="48"/>
      <c r="F979" s="48"/>
      <c r="G979" s="48"/>
    </row>
    <row r="980">
      <c r="E980" s="48"/>
      <c r="F980" s="48"/>
      <c r="G980" s="48"/>
    </row>
    <row r="981">
      <c r="E981" s="48"/>
      <c r="F981" s="48"/>
      <c r="G981" s="48"/>
    </row>
    <row r="982">
      <c r="E982" s="48"/>
      <c r="F982" s="48"/>
      <c r="G982" s="48"/>
    </row>
    <row r="983">
      <c r="E983" s="48"/>
      <c r="F983" s="48"/>
      <c r="G983" s="48"/>
    </row>
    <row r="984">
      <c r="E984" s="48"/>
      <c r="F984" s="48"/>
      <c r="G984" s="48"/>
    </row>
    <row r="985">
      <c r="E985" s="48"/>
      <c r="F985" s="48"/>
      <c r="G985" s="48"/>
    </row>
    <row r="986">
      <c r="E986" s="48"/>
      <c r="F986" s="48"/>
      <c r="G986" s="48"/>
    </row>
    <row r="987">
      <c r="E987" s="48"/>
      <c r="F987" s="48"/>
      <c r="G987" s="48"/>
    </row>
    <row r="988">
      <c r="E988" s="48"/>
      <c r="F988" s="48"/>
      <c r="G988" s="48"/>
    </row>
    <row r="989">
      <c r="E989" s="48"/>
      <c r="F989" s="48"/>
      <c r="G989" s="48"/>
    </row>
    <row r="990">
      <c r="E990" s="48"/>
      <c r="F990" s="48"/>
      <c r="G990" s="48"/>
    </row>
    <row r="991">
      <c r="E991" s="48"/>
      <c r="F991" s="48"/>
      <c r="G991" s="48"/>
    </row>
    <row r="992">
      <c r="E992" s="48"/>
      <c r="F992" s="48"/>
      <c r="G992" s="48"/>
    </row>
    <row r="993">
      <c r="E993" s="48"/>
      <c r="F993" s="48"/>
      <c r="G993" s="48"/>
    </row>
    <row r="994">
      <c r="E994" s="48"/>
      <c r="F994" s="48"/>
      <c r="G994" s="48"/>
    </row>
    <row r="995">
      <c r="E995" s="48"/>
      <c r="F995" s="48"/>
      <c r="G995" s="48"/>
    </row>
    <row r="996">
      <c r="E996" s="48"/>
      <c r="F996" s="48"/>
      <c r="G996" s="48"/>
    </row>
    <row r="997">
      <c r="E997" s="48"/>
      <c r="F997" s="48"/>
      <c r="G997" s="48"/>
    </row>
    <row r="998">
      <c r="E998" s="48"/>
      <c r="F998" s="48"/>
      <c r="G998" s="48"/>
    </row>
    <row r="999">
      <c r="E999" s="48"/>
      <c r="F999" s="48"/>
      <c r="G999" s="48"/>
    </row>
    <row r="1000">
      <c r="E1000" s="48"/>
      <c r="F1000" s="48"/>
      <c r="G1000" s="48"/>
    </row>
  </sheetData>
  <autoFilter ref="$A$1:$G$88">
    <sortState ref="A1:G88">
      <sortCondition descending="1" ref="G1:G88"/>
      <sortCondition ref="A1:A88"/>
      <sortCondition descending="1" ref="E1:E88"/>
    </sortState>
  </autoFilter>
  <conditionalFormatting sqref="E2:F88 G57:G65">
    <cfRule type="colorScale" priority="1">
      <colorScale>
        <cfvo type="min"/>
        <cfvo type="max"/>
        <color rgb="FFFFFFFF"/>
        <color rgb="FFE67C73"/>
      </colorScale>
    </cfRule>
  </conditionalFormatting>
  <conditionalFormatting sqref="E2:F88 G57:G65">
    <cfRule type="colorScale" priority="2">
      <colorScale>
        <cfvo type="min"/>
        <cfvo type="max"/>
        <color rgb="FFFFFFFF"/>
        <color rgb="FFE67C73"/>
      </colorScale>
    </cfRule>
  </conditionalFormatting>
  <conditionalFormatting sqref="G2:G88">
    <cfRule type="colorScale" priority="3">
      <colorScale>
        <cfvo type="min"/>
        <cfvo type="max"/>
        <color rgb="FFFFFFFF"/>
        <color rgb="FFE67C73"/>
      </colorScale>
    </cfRule>
  </conditionalFormatting>
  <hyperlinks>
    <hyperlink r:id="rId1" ref="D2"/>
    <hyperlink r:id="rId2" ref="D5"/>
    <hyperlink r:id="rId3" ref="D6"/>
    <hyperlink r:id="rId4" ref="D7"/>
    <hyperlink r:id="rId5" ref="D12"/>
    <hyperlink r:id="rId6" ref="D14"/>
    <hyperlink r:id="rId7" ref="D15"/>
    <hyperlink r:id="rId8" ref="D16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  <hyperlink r:id="rId19" ref="D28"/>
    <hyperlink r:id="rId20" ref="D29"/>
    <hyperlink r:id="rId21" ref="D30"/>
    <hyperlink r:id="rId22" ref="D31"/>
    <hyperlink r:id="rId23" ref="D33"/>
    <hyperlink r:id="rId24" ref="D34"/>
    <hyperlink r:id="rId25" ref="D35"/>
    <hyperlink r:id="rId26" ref="D36"/>
    <hyperlink r:id="rId27" ref="D38"/>
    <hyperlink r:id="rId28" ref="D39"/>
    <hyperlink r:id="rId29" ref="D41"/>
    <hyperlink r:id="rId30" ref="D42"/>
    <hyperlink r:id="rId31" ref="D44"/>
    <hyperlink r:id="rId32" ref="D45"/>
    <hyperlink r:id="rId33" ref="D46"/>
    <hyperlink r:id="rId34" ref="D48"/>
    <hyperlink r:id="rId35" ref="D49"/>
    <hyperlink r:id="rId36" ref="D50"/>
    <hyperlink r:id="rId37" ref="D52"/>
    <hyperlink r:id="rId38" ref="D53"/>
    <hyperlink r:id="rId39" ref="D54"/>
    <hyperlink r:id="rId40" ref="D56"/>
    <hyperlink r:id="rId41" ref="D57"/>
    <hyperlink r:id="rId42" ref="D61"/>
    <hyperlink r:id="rId43" ref="D62"/>
    <hyperlink r:id="rId44" ref="D65"/>
    <hyperlink r:id="rId45" ref="D66"/>
    <hyperlink r:id="rId46" ref="D67"/>
    <hyperlink r:id="rId47" ref="D68"/>
    <hyperlink r:id="rId48" ref="D69"/>
    <hyperlink r:id="rId49" ref="D70"/>
    <hyperlink r:id="rId50" ref="D72"/>
    <hyperlink r:id="rId51" ref="D73"/>
    <hyperlink r:id="rId52" ref="D74"/>
    <hyperlink r:id="rId53" ref="D75"/>
    <hyperlink r:id="rId54" ref="D76"/>
    <hyperlink r:id="rId55" ref="D77"/>
    <hyperlink r:id="rId56" ref="D78"/>
    <hyperlink r:id="rId57" ref="D79"/>
    <hyperlink r:id="rId58" ref="D80"/>
    <hyperlink r:id="rId59" ref="D81"/>
    <hyperlink r:id="rId60" ref="D82"/>
    <hyperlink r:id="rId61" ref="D83"/>
    <hyperlink r:id="rId62" ref="D84"/>
    <hyperlink r:id="rId63" ref="D85"/>
    <hyperlink r:id="rId64" ref="D86"/>
    <hyperlink r:id="rId65" ref="D88"/>
  </hyperlinks>
  <drawing r:id="rId6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63"/>
    <col customWidth="1" min="2" max="2" width="32.63"/>
    <col customWidth="1" min="3" max="3" width="11.38"/>
    <col customWidth="1" min="4" max="4" width="19.63"/>
    <col customWidth="1" min="5" max="5" width="45.5"/>
    <col customWidth="1" min="6" max="6" width="26.5"/>
    <col customWidth="1" min="7" max="7" width="10.88"/>
    <col customWidth="1" min="8" max="8" width="72.88"/>
  </cols>
  <sheetData>
    <row r="1">
      <c r="A1" s="1" t="s">
        <v>0</v>
      </c>
      <c r="B1" s="1" t="s">
        <v>1</v>
      </c>
      <c r="C1" s="49" t="s">
        <v>2</v>
      </c>
      <c r="D1" s="1" t="s">
        <v>3</v>
      </c>
      <c r="E1" s="2" t="s">
        <v>8763</v>
      </c>
      <c r="F1" s="50" t="s">
        <v>8764</v>
      </c>
      <c r="G1" s="51" t="s">
        <v>6</v>
      </c>
      <c r="H1" s="1" t="s">
        <v>8765</v>
      </c>
    </row>
    <row r="2">
      <c r="A2" s="6" t="s">
        <v>13</v>
      </c>
      <c r="B2" s="6" t="s">
        <v>14</v>
      </c>
      <c r="C2" s="6" t="s">
        <v>15</v>
      </c>
      <c r="D2" s="7" t="s">
        <v>16</v>
      </c>
      <c r="E2" s="19" t="s">
        <v>8766</v>
      </c>
      <c r="F2" s="52" t="s">
        <v>8767</v>
      </c>
      <c r="G2" s="10">
        <v>45924.0</v>
      </c>
      <c r="H2" s="53" t="s">
        <v>8768</v>
      </c>
    </row>
    <row r="3">
      <c r="A3" s="6" t="s">
        <v>13</v>
      </c>
      <c r="B3" s="6" t="s">
        <v>14</v>
      </c>
      <c r="C3" s="6" t="s">
        <v>15</v>
      </c>
      <c r="D3" s="7" t="s">
        <v>16</v>
      </c>
      <c r="E3" s="19" t="s">
        <v>8766</v>
      </c>
      <c r="F3" s="52" t="s">
        <v>8769</v>
      </c>
      <c r="G3" s="10">
        <v>45924.0</v>
      </c>
      <c r="H3" s="53" t="s">
        <v>8768</v>
      </c>
    </row>
    <row r="4">
      <c r="A4" s="6" t="s">
        <v>13</v>
      </c>
      <c r="B4" s="6" t="s">
        <v>14</v>
      </c>
      <c r="C4" s="6" t="s">
        <v>15</v>
      </c>
      <c r="D4" s="7" t="s">
        <v>16</v>
      </c>
      <c r="E4" s="19" t="s">
        <v>8766</v>
      </c>
      <c r="F4" s="52" t="s">
        <v>8770</v>
      </c>
      <c r="G4" s="10">
        <v>45924.0</v>
      </c>
      <c r="H4" s="53" t="s">
        <v>8768</v>
      </c>
    </row>
    <row r="5">
      <c r="A5" s="6" t="s">
        <v>13</v>
      </c>
      <c r="B5" s="6" t="s">
        <v>22</v>
      </c>
      <c r="C5" s="6" t="s">
        <v>23</v>
      </c>
      <c r="D5" s="7" t="s">
        <v>24</v>
      </c>
      <c r="E5" s="19" t="s">
        <v>8771</v>
      </c>
      <c r="F5" s="52" t="s">
        <v>8772</v>
      </c>
      <c r="G5" s="10">
        <v>45924.0</v>
      </c>
      <c r="H5" s="53" t="s">
        <v>8773</v>
      </c>
    </row>
    <row r="6">
      <c r="A6" s="6" t="s">
        <v>13</v>
      </c>
      <c r="B6" s="6" t="s">
        <v>82</v>
      </c>
      <c r="C6" s="6" t="s">
        <v>83</v>
      </c>
      <c r="D6" s="7" t="s">
        <v>84</v>
      </c>
      <c r="E6" s="19" t="s">
        <v>8774</v>
      </c>
      <c r="F6" s="52" t="s">
        <v>8775</v>
      </c>
      <c r="G6" s="10">
        <v>45924.0</v>
      </c>
      <c r="H6" s="53" t="s">
        <v>8776</v>
      </c>
    </row>
    <row r="7">
      <c r="A7" s="6" t="s">
        <v>13</v>
      </c>
      <c r="B7" s="6" t="s">
        <v>92</v>
      </c>
      <c r="C7" s="6" t="s">
        <v>93</v>
      </c>
      <c r="D7" s="17" t="s">
        <v>94</v>
      </c>
      <c r="E7" s="19" t="s">
        <v>8777</v>
      </c>
      <c r="F7" s="52" t="s">
        <v>8778</v>
      </c>
      <c r="G7" s="10">
        <v>45924.0</v>
      </c>
      <c r="H7" s="53" t="s">
        <v>8779</v>
      </c>
    </row>
    <row r="8">
      <c r="A8" s="6" t="s">
        <v>13</v>
      </c>
      <c r="B8" s="6" t="s">
        <v>92</v>
      </c>
      <c r="C8" s="6" t="s">
        <v>93</v>
      </c>
      <c r="D8" s="7" t="s">
        <v>94</v>
      </c>
      <c r="E8" s="19" t="s">
        <v>8777</v>
      </c>
      <c r="F8" s="52" t="s">
        <v>8780</v>
      </c>
      <c r="G8" s="10">
        <v>45924.0</v>
      </c>
      <c r="H8" s="53" t="s">
        <v>8779</v>
      </c>
    </row>
    <row r="9">
      <c r="A9" s="6" t="s">
        <v>175</v>
      </c>
      <c r="B9" s="6" t="s">
        <v>32</v>
      </c>
      <c r="C9" s="6" t="s">
        <v>195</v>
      </c>
      <c r="D9" s="7" t="s">
        <v>196</v>
      </c>
      <c r="E9" s="19" t="s">
        <v>8781</v>
      </c>
      <c r="F9" s="52" t="s">
        <v>8782</v>
      </c>
      <c r="G9" s="10">
        <v>45923.0</v>
      </c>
      <c r="H9" s="53" t="s">
        <v>8783</v>
      </c>
    </row>
    <row r="10">
      <c r="A10" s="6" t="s">
        <v>175</v>
      </c>
      <c r="B10" s="6" t="s">
        <v>199</v>
      </c>
      <c r="C10" s="6" t="s">
        <v>200</v>
      </c>
      <c r="D10" s="7" t="s">
        <v>201</v>
      </c>
      <c r="E10" s="19" t="s">
        <v>8784</v>
      </c>
      <c r="F10" s="52" t="s">
        <v>8785</v>
      </c>
      <c r="G10" s="10">
        <v>45925.0</v>
      </c>
      <c r="H10" s="53" t="s">
        <v>8786</v>
      </c>
    </row>
    <row r="11">
      <c r="A11" s="6" t="s">
        <v>175</v>
      </c>
      <c r="B11" s="6" t="s">
        <v>199</v>
      </c>
      <c r="C11" s="6" t="s">
        <v>200</v>
      </c>
      <c r="D11" s="7" t="s">
        <v>201</v>
      </c>
      <c r="E11" s="19" t="s">
        <v>8784</v>
      </c>
      <c r="F11" s="52" t="s">
        <v>8787</v>
      </c>
      <c r="G11" s="10">
        <v>45925.0</v>
      </c>
      <c r="H11" s="53" t="s">
        <v>8786</v>
      </c>
    </row>
    <row r="12">
      <c r="A12" s="6" t="s">
        <v>175</v>
      </c>
      <c r="B12" s="6" t="s">
        <v>199</v>
      </c>
      <c r="C12" s="6" t="s">
        <v>200</v>
      </c>
      <c r="D12" s="7" t="s">
        <v>201</v>
      </c>
      <c r="E12" s="19" t="s">
        <v>8784</v>
      </c>
      <c r="F12" s="52" t="s">
        <v>8788</v>
      </c>
      <c r="G12" s="10">
        <v>45925.0</v>
      </c>
      <c r="H12" s="53" t="s">
        <v>8786</v>
      </c>
    </row>
    <row r="13">
      <c r="A13" s="6" t="s">
        <v>175</v>
      </c>
      <c r="B13" s="6" t="s">
        <v>214</v>
      </c>
      <c r="C13" s="6" t="s">
        <v>215</v>
      </c>
      <c r="D13" s="7" t="s">
        <v>216</v>
      </c>
      <c r="E13" s="19" t="s">
        <v>8789</v>
      </c>
      <c r="F13" s="52" t="s">
        <v>8790</v>
      </c>
      <c r="G13" s="10">
        <v>45925.0</v>
      </c>
      <c r="H13" s="53" t="s">
        <v>8791</v>
      </c>
    </row>
    <row r="14">
      <c r="A14" s="6" t="s">
        <v>175</v>
      </c>
      <c r="B14" s="6" t="s">
        <v>214</v>
      </c>
      <c r="C14" s="6" t="s">
        <v>215</v>
      </c>
      <c r="D14" s="7" t="s">
        <v>216</v>
      </c>
      <c r="E14" s="19" t="s">
        <v>8792</v>
      </c>
      <c r="F14" s="52" t="s">
        <v>8790</v>
      </c>
      <c r="G14" s="10">
        <v>45925.0</v>
      </c>
      <c r="H14" s="53" t="s">
        <v>8791</v>
      </c>
    </row>
    <row r="15">
      <c r="A15" s="6" t="s">
        <v>175</v>
      </c>
      <c r="B15" s="6" t="s">
        <v>214</v>
      </c>
      <c r="C15" s="6" t="s">
        <v>215</v>
      </c>
      <c r="D15" s="7" t="s">
        <v>216</v>
      </c>
      <c r="E15" s="19" t="s">
        <v>8792</v>
      </c>
      <c r="F15" s="52" t="s">
        <v>8793</v>
      </c>
      <c r="G15" s="10">
        <v>45925.0</v>
      </c>
      <c r="H15" s="53" t="s">
        <v>8791</v>
      </c>
    </row>
    <row r="16">
      <c r="A16" s="6" t="s">
        <v>175</v>
      </c>
      <c r="B16" s="6" t="s">
        <v>214</v>
      </c>
      <c r="C16" s="6" t="s">
        <v>215</v>
      </c>
      <c r="D16" s="7" t="s">
        <v>216</v>
      </c>
      <c r="E16" s="19" t="s">
        <v>8792</v>
      </c>
      <c r="F16" s="52" t="s">
        <v>8794</v>
      </c>
      <c r="G16" s="10">
        <v>45925.0</v>
      </c>
      <c r="H16" s="53" t="s">
        <v>8791</v>
      </c>
    </row>
    <row r="17">
      <c r="A17" s="6" t="s">
        <v>175</v>
      </c>
      <c r="B17" s="6" t="s">
        <v>214</v>
      </c>
      <c r="C17" s="6" t="s">
        <v>215</v>
      </c>
      <c r="D17" s="7" t="s">
        <v>216</v>
      </c>
      <c r="E17" s="19" t="s">
        <v>8792</v>
      </c>
      <c r="F17" s="52" t="s">
        <v>8795</v>
      </c>
      <c r="G17" s="10">
        <v>45925.0</v>
      </c>
      <c r="H17" s="53" t="s">
        <v>8791</v>
      </c>
    </row>
    <row r="18">
      <c r="A18" s="6" t="s">
        <v>175</v>
      </c>
      <c r="B18" s="6" t="s">
        <v>214</v>
      </c>
      <c r="C18" s="6" t="s">
        <v>215</v>
      </c>
      <c r="D18" s="7" t="s">
        <v>216</v>
      </c>
      <c r="E18" s="19" t="s">
        <v>8792</v>
      </c>
      <c r="F18" s="52" t="s">
        <v>8796</v>
      </c>
      <c r="G18" s="10">
        <v>45925.0</v>
      </c>
      <c r="H18" s="53" t="s">
        <v>8791</v>
      </c>
    </row>
    <row r="19">
      <c r="A19" s="6" t="s">
        <v>175</v>
      </c>
      <c r="B19" s="6" t="s">
        <v>214</v>
      </c>
      <c r="C19" s="6" t="s">
        <v>215</v>
      </c>
      <c r="D19" s="7" t="s">
        <v>216</v>
      </c>
      <c r="E19" s="19" t="s">
        <v>8797</v>
      </c>
      <c r="F19" s="52" t="s">
        <v>8798</v>
      </c>
      <c r="G19" s="10">
        <v>45925.0</v>
      </c>
      <c r="H19" s="53" t="s">
        <v>8791</v>
      </c>
    </row>
    <row r="20">
      <c r="A20" s="6" t="s">
        <v>175</v>
      </c>
      <c r="B20" s="6" t="s">
        <v>214</v>
      </c>
      <c r="C20" s="6" t="s">
        <v>215</v>
      </c>
      <c r="D20" s="7" t="s">
        <v>216</v>
      </c>
      <c r="E20" s="19" t="s">
        <v>8797</v>
      </c>
      <c r="F20" s="52" t="s">
        <v>8799</v>
      </c>
      <c r="G20" s="10">
        <v>45925.0</v>
      </c>
      <c r="H20" s="53" t="s">
        <v>8791</v>
      </c>
    </row>
    <row r="21">
      <c r="A21" s="6" t="s">
        <v>175</v>
      </c>
      <c r="B21" s="6" t="s">
        <v>214</v>
      </c>
      <c r="C21" s="6" t="s">
        <v>215</v>
      </c>
      <c r="D21" s="7" t="s">
        <v>216</v>
      </c>
      <c r="E21" s="19" t="s">
        <v>8797</v>
      </c>
      <c r="F21" s="52" t="s">
        <v>8800</v>
      </c>
      <c r="G21" s="10">
        <v>45925.0</v>
      </c>
      <c r="H21" s="53" t="s">
        <v>8791</v>
      </c>
    </row>
    <row r="22">
      <c r="A22" s="6" t="s">
        <v>175</v>
      </c>
      <c r="B22" s="6" t="s">
        <v>242</v>
      </c>
      <c r="C22" s="6" t="s">
        <v>243</v>
      </c>
      <c r="D22" s="7" t="s">
        <v>244</v>
      </c>
      <c r="E22" s="19" t="s">
        <v>8801</v>
      </c>
      <c r="F22" s="52" t="s">
        <v>8802</v>
      </c>
      <c r="G22" s="10">
        <v>45925.0</v>
      </c>
      <c r="H22" s="53" t="s">
        <v>8803</v>
      </c>
    </row>
    <row r="23">
      <c r="A23" s="6" t="s">
        <v>175</v>
      </c>
      <c r="B23" s="6" t="s">
        <v>242</v>
      </c>
      <c r="C23" s="6" t="s">
        <v>243</v>
      </c>
      <c r="D23" s="7" t="s">
        <v>244</v>
      </c>
      <c r="E23" s="19" t="s">
        <v>8804</v>
      </c>
      <c r="F23" s="52" t="s">
        <v>8802</v>
      </c>
      <c r="G23" s="10">
        <v>45925.0</v>
      </c>
      <c r="H23" s="53" t="s">
        <v>8805</v>
      </c>
    </row>
    <row r="24">
      <c r="A24" s="6" t="s">
        <v>175</v>
      </c>
      <c r="B24" s="6" t="s">
        <v>242</v>
      </c>
      <c r="C24" s="6" t="s">
        <v>243</v>
      </c>
      <c r="D24" s="7" t="s">
        <v>244</v>
      </c>
      <c r="E24" s="19" t="s">
        <v>8806</v>
      </c>
      <c r="F24" s="52" t="s">
        <v>8807</v>
      </c>
      <c r="G24" s="10">
        <v>45925.0</v>
      </c>
      <c r="H24" s="53" t="s">
        <v>8803</v>
      </c>
    </row>
    <row r="25">
      <c r="A25" s="6" t="s">
        <v>175</v>
      </c>
      <c r="B25" s="6" t="s">
        <v>242</v>
      </c>
      <c r="C25" s="6" t="s">
        <v>243</v>
      </c>
      <c r="D25" s="7" t="s">
        <v>244</v>
      </c>
      <c r="E25" s="19" t="s">
        <v>8806</v>
      </c>
      <c r="F25" s="52" t="s">
        <v>8808</v>
      </c>
      <c r="G25" s="10">
        <v>45925.0</v>
      </c>
      <c r="H25" s="53" t="s">
        <v>8809</v>
      </c>
    </row>
    <row r="26">
      <c r="A26" s="6" t="s">
        <v>175</v>
      </c>
      <c r="B26" s="6" t="s">
        <v>266</v>
      </c>
      <c r="C26" s="6" t="s">
        <v>267</v>
      </c>
      <c r="D26" s="17" t="s">
        <v>268</v>
      </c>
      <c r="E26" s="19" t="s">
        <v>8810</v>
      </c>
      <c r="F26" s="52" t="s">
        <v>8811</v>
      </c>
      <c r="G26" s="10">
        <v>45923.0</v>
      </c>
      <c r="H26" s="18" t="s">
        <v>8812</v>
      </c>
    </row>
    <row r="27">
      <c r="A27" s="6" t="s">
        <v>175</v>
      </c>
      <c r="B27" s="6" t="s">
        <v>266</v>
      </c>
      <c r="C27" s="6" t="s">
        <v>267</v>
      </c>
      <c r="D27" s="7" t="s">
        <v>268</v>
      </c>
      <c r="E27" s="19" t="s">
        <v>8810</v>
      </c>
      <c r="F27" s="52" t="s">
        <v>8813</v>
      </c>
      <c r="G27" s="10">
        <v>45923.0</v>
      </c>
      <c r="H27" s="53" t="s">
        <v>8812</v>
      </c>
    </row>
    <row r="28">
      <c r="A28" s="6" t="s">
        <v>175</v>
      </c>
      <c r="B28" s="6" t="s">
        <v>266</v>
      </c>
      <c r="C28" s="6" t="s">
        <v>267</v>
      </c>
      <c r="D28" s="7" t="s">
        <v>268</v>
      </c>
      <c r="E28" s="19" t="s">
        <v>8810</v>
      </c>
      <c r="F28" s="52" t="s">
        <v>8814</v>
      </c>
      <c r="G28" s="10">
        <v>45923.0</v>
      </c>
      <c r="H28" s="53" t="s">
        <v>8812</v>
      </c>
    </row>
    <row r="29">
      <c r="A29" s="6" t="s">
        <v>175</v>
      </c>
      <c r="B29" s="6" t="s">
        <v>266</v>
      </c>
      <c r="C29" s="6" t="s">
        <v>267</v>
      </c>
      <c r="D29" s="7" t="s">
        <v>268</v>
      </c>
      <c r="E29" s="19" t="s">
        <v>8810</v>
      </c>
      <c r="F29" s="52" t="s">
        <v>8815</v>
      </c>
      <c r="G29" s="10">
        <v>45923.0</v>
      </c>
      <c r="H29" s="53" t="s">
        <v>8812</v>
      </c>
    </row>
    <row r="30">
      <c r="A30" s="6" t="s">
        <v>175</v>
      </c>
      <c r="B30" s="6" t="s">
        <v>266</v>
      </c>
      <c r="C30" s="6" t="s">
        <v>267</v>
      </c>
      <c r="D30" s="7" t="s">
        <v>268</v>
      </c>
      <c r="E30" s="19" t="s">
        <v>8810</v>
      </c>
      <c r="F30" s="52" t="s">
        <v>8816</v>
      </c>
      <c r="G30" s="10">
        <v>45923.0</v>
      </c>
      <c r="H30" s="53" t="s">
        <v>8812</v>
      </c>
    </row>
    <row r="31">
      <c r="A31" s="6" t="s">
        <v>175</v>
      </c>
      <c r="B31" s="6" t="s">
        <v>266</v>
      </c>
      <c r="C31" s="6" t="s">
        <v>267</v>
      </c>
      <c r="D31" s="7" t="s">
        <v>268</v>
      </c>
      <c r="E31" s="19" t="s">
        <v>8810</v>
      </c>
      <c r="F31" s="52" t="s">
        <v>8817</v>
      </c>
      <c r="G31" s="10">
        <v>45923.0</v>
      </c>
      <c r="H31" s="53" t="s">
        <v>8812</v>
      </c>
    </row>
    <row r="32">
      <c r="A32" s="6" t="s">
        <v>175</v>
      </c>
      <c r="B32" s="6" t="s">
        <v>266</v>
      </c>
      <c r="C32" s="6" t="s">
        <v>267</v>
      </c>
      <c r="D32" s="7" t="s">
        <v>268</v>
      </c>
      <c r="E32" s="19" t="s">
        <v>8810</v>
      </c>
      <c r="F32" s="52" t="s">
        <v>8818</v>
      </c>
      <c r="G32" s="10">
        <v>45923.0</v>
      </c>
      <c r="H32" s="53" t="s">
        <v>8812</v>
      </c>
    </row>
    <row r="33">
      <c r="A33" s="6" t="s">
        <v>175</v>
      </c>
      <c r="B33" s="6" t="s">
        <v>266</v>
      </c>
      <c r="C33" s="6" t="s">
        <v>267</v>
      </c>
      <c r="D33" s="7" t="s">
        <v>268</v>
      </c>
      <c r="E33" s="19" t="s">
        <v>8810</v>
      </c>
      <c r="F33" s="52" t="s">
        <v>8819</v>
      </c>
      <c r="G33" s="10">
        <v>45923.0</v>
      </c>
      <c r="H33" s="53" t="s">
        <v>8812</v>
      </c>
    </row>
    <row r="34">
      <c r="A34" s="6" t="s">
        <v>175</v>
      </c>
      <c r="B34" s="6" t="s">
        <v>266</v>
      </c>
      <c r="C34" s="6" t="s">
        <v>267</v>
      </c>
      <c r="D34" s="7" t="s">
        <v>268</v>
      </c>
      <c r="E34" s="19" t="s">
        <v>8810</v>
      </c>
      <c r="F34" s="52" t="s">
        <v>8820</v>
      </c>
      <c r="G34" s="10">
        <v>45923.0</v>
      </c>
      <c r="H34" s="53" t="s">
        <v>8812</v>
      </c>
    </row>
    <row r="35">
      <c r="A35" s="6" t="s">
        <v>175</v>
      </c>
      <c r="B35" s="6" t="s">
        <v>266</v>
      </c>
      <c r="C35" s="6" t="s">
        <v>267</v>
      </c>
      <c r="D35" s="7" t="s">
        <v>268</v>
      </c>
      <c r="E35" s="19" t="s">
        <v>8810</v>
      </c>
      <c r="F35" s="52" t="s">
        <v>8821</v>
      </c>
      <c r="G35" s="10">
        <v>45923.0</v>
      </c>
      <c r="H35" s="53" t="s">
        <v>8812</v>
      </c>
    </row>
    <row r="36">
      <c r="A36" s="6" t="s">
        <v>175</v>
      </c>
      <c r="B36" s="6" t="s">
        <v>266</v>
      </c>
      <c r="C36" s="6" t="s">
        <v>267</v>
      </c>
      <c r="D36" s="7" t="s">
        <v>268</v>
      </c>
      <c r="E36" s="19" t="s">
        <v>8810</v>
      </c>
      <c r="F36" s="52" t="s">
        <v>8822</v>
      </c>
      <c r="G36" s="10">
        <v>45923.0</v>
      </c>
      <c r="H36" s="53" t="s">
        <v>8812</v>
      </c>
    </row>
    <row r="37">
      <c r="A37" s="6" t="s">
        <v>275</v>
      </c>
      <c r="B37" s="6" t="s">
        <v>309</v>
      </c>
      <c r="C37" s="6" t="s">
        <v>310</v>
      </c>
      <c r="D37" s="7" t="s">
        <v>311</v>
      </c>
      <c r="E37" s="19" t="s">
        <v>8766</v>
      </c>
      <c r="F37" s="52" t="s">
        <v>8823</v>
      </c>
      <c r="G37" s="10">
        <v>45925.0</v>
      </c>
      <c r="H37" s="53" t="s">
        <v>8824</v>
      </c>
    </row>
    <row r="38">
      <c r="A38" s="6" t="s">
        <v>275</v>
      </c>
      <c r="B38" s="6" t="s">
        <v>309</v>
      </c>
      <c r="C38" s="6" t="s">
        <v>310</v>
      </c>
      <c r="D38" s="7" t="s">
        <v>311</v>
      </c>
      <c r="E38" s="19" t="s">
        <v>8766</v>
      </c>
      <c r="F38" s="52" t="s">
        <v>8825</v>
      </c>
      <c r="G38" s="10">
        <v>45925.0</v>
      </c>
      <c r="H38" s="53" t="s">
        <v>8824</v>
      </c>
    </row>
    <row r="39">
      <c r="A39" s="6" t="s">
        <v>275</v>
      </c>
      <c r="B39" s="6" t="s">
        <v>309</v>
      </c>
      <c r="C39" s="6" t="s">
        <v>310</v>
      </c>
      <c r="D39" s="7" t="s">
        <v>311</v>
      </c>
      <c r="E39" s="19" t="s">
        <v>8766</v>
      </c>
      <c r="F39" s="52" t="s">
        <v>8826</v>
      </c>
      <c r="G39" s="10">
        <v>45925.0</v>
      </c>
      <c r="H39" s="53" t="s">
        <v>8824</v>
      </c>
    </row>
    <row r="40">
      <c r="A40" s="6" t="s">
        <v>275</v>
      </c>
      <c r="B40" s="6" t="s">
        <v>309</v>
      </c>
      <c r="C40" s="6" t="s">
        <v>310</v>
      </c>
      <c r="D40" s="7" t="s">
        <v>311</v>
      </c>
      <c r="E40" s="19" t="s">
        <v>8766</v>
      </c>
      <c r="F40" s="52" t="s">
        <v>8827</v>
      </c>
      <c r="G40" s="10">
        <v>45925.0</v>
      </c>
      <c r="H40" s="53" t="s">
        <v>8824</v>
      </c>
    </row>
    <row r="41">
      <c r="A41" s="6" t="s">
        <v>275</v>
      </c>
      <c r="B41" s="6" t="s">
        <v>309</v>
      </c>
      <c r="C41" s="6" t="s">
        <v>310</v>
      </c>
      <c r="D41" s="7" t="s">
        <v>311</v>
      </c>
      <c r="E41" s="19" t="s">
        <v>8766</v>
      </c>
      <c r="F41" s="52" t="s">
        <v>8828</v>
      </c>
      <c r="G41" s="10">
        <v>45925.0</v>
      </c>
      <c r="H41" s="53" t="s">
        <v>8824</v>
      </c>
    </row>
    <row r="42">
      <c r="A42" s="6" t="s">
        <v>275</v>
      </c>
      <c r="B42" s="6" t="s">
        <v>309</v>
      </c>
      <c r="C42" s="6" t="s">
        <v>310</v>
      </c>
      <c r="D42" s="7" t="s">
        <v>311</v>
      </c>
      <c r="E42" s="19" t="s">
        <v>8766</v>
      </c>
      <c r="F42" s="52" t="s">
        <v>8829</v>
      </c>
      <c r="G42" s="10">
        <v>45925.0</v>
      </c>
      <c r="H42" s="53" t="s">
        <v>8824</v>
      </c>
    </row>
    <row r="43">
      <c r="A43" s="6" t="s">
        <v>275</v>
      </c>
      <c r="B43" s="6" t="s">
        <v>309</v>
      </c>
      <c r="C43" s="6" t="s">
        <v>310</v>
      </c>
      <c r="D43" s="7" t="s">
        <v>311</v>
      </c>
      <c r="E43" s="19" t="s">
        <v>8766</v>
      </c>
      <c r="F43" s="52" t="s">
        <v>8830</v>
      </c>
      <c r="G43" s="10">
        <v>45925.0</v>
      </c>
      <c r="H43" s="53" t="s">
        <v>8824</v>
      </c>
    </row>
    <row r="44">
      <c r="A44" s="6" t="s">
        <v>275</v>
      </c>
      <c r="B44" s="6" t="s">
        <v>309</v>
      </c>
      <c r="C44" s="6" t="s">
        <v>310</v>
      </c>
      <c r="D44" s="7" t="s">
        <v>311</v>
      </c>
      <c r="E44" s="19" t="s">
        <v>8766</v>
      </c>
      <c r="F44" s="52" t="s">
        <v>8831</v>
      </c>
      <c r="G44" s="10">
        <v>45925.0</v>
      </c>
      <c r="H44" s="53" t="s">
        <v>8824</v>
      </c>
    </row>
    <row r="45">
      <c r="A45" s="6" t="s">
        <v>275</v>
      </c>
      <c r="B45" s="6" t="s">
        <v>309</v>
      </c>
      <c r="C45" s="6" t="s">
        <v>310</v>
      </c>
      <c r="D45" s="7" t="s">
        <v>311</v>
      </c>
      <c r="E45" s="19" t="s">
        <v>8766</v>
      </c>
      <c r="F45" s="52" t="s">
        <v>8832</v>
      </c>
      <c r="G45" s="10">
        <v>45925.0</v>
      </c>
      <c r="H45" s="53" t="s">
        <v>8824</v>
      </c>
    </row>
    <row r="46">
      <c r="A46" s="6" t="s">
        <v>275</v>
      </c>
      <c r="B46" s="6" t="s">
        <v>309</v>
      </c>
      <c r="C46" s="6" t="s">
        <v>310</v>
      </c>
      <c r="D46" s="7" t="s">
        <v>311</v>
      </c>
      <c r="E46" s="19" t="s">
        <v>8833</v>
      </c>
      <c r="F46" s="52" t="s">
        <v>8834</v>
      </c>
      <c r="G46" s="10">
        <v>45925.0</v>
      </c>
      <c r="H46" s="53" t="s">
        <v>8824</v>
      </c>
    </row>
    <row r="47">
      <c r="A47" s="6" t="s">
        <v>275</v>
      </c>
      <c r="B47" s="6" t="s">
        <v>309</v>
      </c>
      <c r="C47" s="6" t="s">
        <v>310</v>
      </c>
      <c r="D47" s="7" t="s">
        <v>311</v>
      </c>
      <c r="E47" s="19" t="s">
        <v>8835</v>
      </c>
      <c r="F47" s="52" t="s">
        <v>8836</v>
      </c>
      <c r="G47" s="10">
        <v>45925.0</v>
      </c>
      <c r="H47" s="53" t="s">
        <v>8824</v>
      </c>
    </row>
    <row r="48">
      <c r="A48" s="6" t="s">
        <v>275</v>
      </c>
      <c r="B48" s="6" t="s">
        <v>348</v>
      </c>
      <c r="C48" s="6" t="s">
        <v>26</v>
      </c>
      <c r="D48" s="7" t="s">
        <v>349</v>
      </c>
      <c r="E48" s="19" t="s">
        <v>8835</v>
      </c>
      <c r="F48" s="52" t="s">
        <v>8837</v>
      </c>
      <c r="G48" s="10">
        <v>45925.0</v>
      </c>
      <c r="H48" s="18" t="s">
        <v>8838</v>
      </c>
    </row>
    <row r="49">
      <c r="A49" s="6" t="s">
        <v>275</v>
      </c>
      <c r="B49" s="6" t="s">
        <v>352</v>
      </c>
      <c r="C49" s="6" t="s">
        <v>353</v>
      </c>
      <c r="D49" s="7" t="s">
        <v>354</v>
      </c>
      <c r="E49" s="19" t="s">
        <v>8766</v>
      </c>
      <c r="F49" s="52" t="s">
        <v>8839</v>
      </c>
      <c r="G49" s="10">
        <v>45930.0</v>
      </c>
      <c r="H49" s="53" t="s">
        <v>8840</v>
      </c>
    </row>
    <row r="50">
      <c r="A50" s="6" t="s">
        <v>275</v>
      </c>
      <c r="B50" s="6" t="s">
        <v>439</v>
      </c>
      <c r="C50" s="6" t="s">
        <v>440</v>
      </c>
      <c r="D50" s="7" t="s">
        <v>441</v>
      </c>
      <c r="E50" s="19" t="s">
        <v>8841</v>
      </c>
      <c r="F50" s="52" t="s">
        <v>8842</v>
      </c>
      <c r="G50" s="10">
        <v>45925.0</v>
      </c>
      <c r="H50" s="53" t="s">
        <v>8843</v>
      </c>
    </row>
    <row r="51">
      <c r="A51" s="6" t="s">
        <v>275</v>
      </c>
      <c r="B51" s="6" t="s">
        <v>439</v>
      </c>
      <c r="C51" s="6" t="s">
        <v>440</v>
      </c>
      <c r="D51" s="7" t="s">
        <v>441</v>
      </c>
      <c r="E51" s="19" t="s">
        <v>8841</v>
      </c>
      <c r="F51" s="52" t="s">
        <v>8844</v>
      </c>
      <c r="G51" s="10">
        <v>45925.0</v>
      </c>
      <c r="H51" s="53" t="s">
        <v>8843</v>
      </c>
    </row>
    <row r="52">
      <c r="A52" s="6" t="s">
        <v>275</v>
      </c>
      <c r="B52" s="6" t="s">
        <v>439</v>
      </c>
      <c r="C52" s="6" t="s">
        <v>440</v>
      </c>
      <c r="D52" s="7" t="s">
        <v>441</v>
      </c>
      <c r="E52" s="19" t="s">
        <v>8841</v>
      </c>
      <c r="F52" s="52" t="s">
        <v>8845</v>
      </c>
      <c r="G52" s="10">
        <v>45925.0</v>
      </c>
      <c r="H52" s="53" t="s">
        <v>8843</v>
      </c>
    </row>
    <row r="53">
      <c r="A53" s="6" t="s">
        <v>275</v>
      </c>
      <c r="B53" s="6" t="s">
        <v>439</v>
      </c>
      <c r="C53" s="6" t="s">
        <v>440</v>
      </c>
      <c r="D53" s="7" t="s">
        <v>441</v>
      </c>
      <c r="E53" s="19" t="s">
        <v>8841</v>
      </c>
      <c r="F53" s="52" t="s">
        <v>8846</v>
      </c>
      <c r="G53" s="10">
        <v>45925.0</v>
      </c>
      <c r="H53" s="53" t="s">
        <v>8843</v>
      </c>
    </row>
    <row r="54">
      <c r="A54" s="6" t="s">
        <v>275</v>
      </c>
      <c r="B54" s="6" t="s">
        <v>439</v>
      </c>
      <c r="C54" s="6" t="s">
        <v>440</v>
      </c>
      <c r="D54" s="7" t="s">
        <v>441</v>
      </c>
      <c r="E54" s="19" t="s">
        <v>8841</v>
      </c>
      <c r="F54" s="52" t="s">
        <v>8847</v>
      </c>
      <c r="G54" s="10">
        <v>45925.0</v>
      </c>
      <c r="H54" s="53" t="s">
        <v>8843</v>
      </c>
    </row>
    <row r="55">
      <c r="A55" s="6" t="s">
        <v>275</v>
      </c>
      <c r="B55" s="6" t="s">
        <v>439</v>
      </c>
      <c r="C55" s="6" t="s">
        <v>440</v>
      </c>
      <c r="D55" s="7" t="s">
        <v>441</v>
      </c>
      <c r="E55" s="19" t="s">
        <v>8835</v>
      </c>
      <c r="F55" s="52" t="s">
        <v>8848</v>
      </c>
      <c r="G55" s="10">
        <v>45925.0</v>
      </c>
      <c r="H55" s="53" t="s">
        <v>8843</v>
      </c>
    </row>
    <row r="56">
      <c r="A56" s="6" t="s">
        <v>275</v>
      </c>
      <c r="B56" s="6" t="s">
        <v>170</v>
      </c>
      <c r="C56" s="6" t="s">
        <v>461</v>
      </c>
      <c r="D56" s="7" t="s">
        <v>462</v>
      </c>
      <c r="E56" s="19" t="s">
        <v>8835</v>
      </c>
      <c r="F56" s="52" t="s">
        <v>8849</v>
      </c>
      <c r="G56" s="10">
        <v>45925.0</v>
      </c>
      <c r="H56" s="53" t="s">
        <v>8850</v>
      </c>
    </row>
    <row r="57">
      <c r="A57" s="6" t="s">
        <v>470</v>
      </c>
      <c r="B57" s="6" t="s">
        <v>497</v>
      </c>
      <c r="C57" s="6" t="s">
        <v>498</v>
      </c>
      <c r="D57" s="7" t="s">
        <v>499</v>
      </c>
      <c r="E57" s="19" t="s">
        <v>8766</v>
      </c>
      <c r="F57" s="52" t="s">
        <v>8851</v>
      </c>
      <c r="G57" s="10">
        <v>45925.0</v>
      </c>
      <c r="H57" s="53" t="s">
        <v>8852</v>
      </c>
    </row>
    <row r="58">
      <c r="A58" s="6" t="s">
        <v>517</v>
      </c>
      <c r="B58" s="6" t="s">
        <v>571</v>
      </c>
      <c r="C58" s="6" t="s">
        <v>572</v>
      </c>
      <c r="D58" s="7" t="s">
        <v>573</v>
      </c>
      <c r="E58" s="19" t="s">
        <v>8853</v>
      </c>
      <c r="F58" s="52" t="s">
        <v>8854</v>
      </c>
      <c r="G58" s="10">
        <v>45925.0</v>
      </c>
      <c r="H58" s="53" t="s">
        <v>8855</v>
      </c>
    </row>
    <row r="59">
      <c r="A59" s="6" t="s">
        <v>517</v>
      </c>
      <c r="B59" s="6" t="s">
        <v>571</v>
      </c>
      <c r="C59" s="6" t="s">
        <v>572</v>
      </c>
      <c r="D59" s="7" t="s">
        <v>573</v>
      </c>
      <c r="E59" s="19" t="s">
        <v>8853</v>
      </c>
      <c r="F59" s="52" t="s">
        <v>8856</v>
      </c>
      <c r="G59" s="10">
        <v>45925.0</v>
      </c>
      <c r="H59" s="53" t="s">
        <v>8855</v>
      </c>
    </row>
    <row r="60">
      <c r="A60" s="6" t="s">
        <v>517</v>
      </c>
      <c r="B60" s="6" t="s">
        <v>571</v>
      </c>
      <c r="C60" s="6" t="s">
        <v>572</v>
      </c>
      <c r="D60" s="7" t="s">
        <v>573</v>
      </c>
      <c r="E60" s="19" t="s">
        <v>8853</v>
      </c>
      <c r="F60" s="52" t="s">
        <v>8857</v>
      </c>
      <c r="G60" s="10">
        <v>45925.0</v>
      </c>
      <c r="H60" s="53" t="s">
        <v>8855</v>
      </c>
    </row>
    <row r="61">
      <c r="A61" s="6" t="s">
        <v>517</v>
      </c>
      <c r="B61" s="6" t="s">
        <v>571</v>
      </c>
      <c r="C61" s="6" t="s">
        <v>572</v>
      </c>
      <c r="D61" s="7" t="s">
        <v>573</v>
      </c>
      <c r="E61" s="19" t="s">
        <v>8853</v>
      </c>
      <c r="F61" s="52" t="s">
        <v>8858</v>
      </c>
      <c r="G61" s="10">
        <v>45925.0</v>
      </c>
      <c r="H61" s="53" t="s">
        <v>8855</v>
      </c>
    </row>
    <row r="62">
      <c r="A62" s="6" t="s">
        <v>517</v>
      </c>
      <c r="B62" s="6" t="s">
        <v>571</v>
      </c>
      <c r="C62" s="6" t="s">
        <v>572</v>
      </c>
      <c r="D62" s="7" t="s">
        <v>573</v>
      </c>
      <c r="E62" s="19" t="s">
        <v>8853</v>
      </c>
      <c r="F62" s="52" t="s">
        <v>8859</v>
      </c>
      <c r="G62" s="10">
        <v>45925.0</v>
      </c>
      <c r="H62" s="53" t="s">
        <v>8860</v>
      </c>
    </row>
    <row r="63">
      <c r="A63" s="6" t="s">
        <v>517</v>
      </c>
      <c r="B63" s="6" t="s">
        <v>590</v>
      </c>
      <c r="C63" s="6" t="s">
        <v>591</v>
      </c>
      <c r="D63" s="7" t="s">
        <v>592</v>
      </c>
      <c r="E63" s="19" t="s">
        <v>8861</v>
      </c>
      <c r="F63" s="52" t="s">
        <v>8862</v>
      </c>
      <c r="G63" s="10">
        <v>45930.0</v>
      </c>
      <c r="H63" s="53" t="s">
        <v>8863</v>
      </c>
    </row>
    <row r="64">
      <c r="A64" s="6" t="s">
        <v>517</v>
      </c>
      <c r="B64" s="6" t="s">
        <v>590</v>
      </c>
      <c r="C64" s="6" t="s">
        <v>591</v>
      </c>
      <c r="D64" s="7" t="s">
        <v>592</v>
      </c>
      <c r="E64" s="19" t="s">
        <v>8861</v>
      </c>
      <c r="F64" s="52" t="s">
        <v>8864</v>
      </c>
      <c r="G64" s="10">
        <v>45930.0</v>
      </c>
      <c r="H64" s="53" t="s">
        <v>8863</v>
      </c>
    </row>
    <row r="65">
      <c r="A65" s="6" t="s">
        <v>517</v>
      </c>
      <c r="B65" s="6" t="s">
        <v>590</v>
      </c>
      <c r="C65" s="6" t="s">
        <v>591</v>
      </c>
      <c r="D65" s="7" t="s">
        <v>592</v>
      </c>
      <c r="E65" s="19" t="s">
        <v>8861</v>
      </c>
      <c r="F65" s="52" t="s">
        <v>8865</v>
      </c>
      <c r="G65" s="10">
        <v>45930.0</v>
      </c>
      <c r="H65" s="53" t="s">
        <v>8863</v>
      </c>
    </row>
    <row r="66">
      <c r="A66" s="6" t="s">
        <v>517</v>
      </c>
      <c r="B66" s="6" t="s">
        <v>590</v>
      </c>
      <c r="C66" s="6" t="s">
        <v>591</v>
      </c>
      <c r="D66" s="7" t="s">
        <v>592</v>
      </c>
      <c r="E66" s="19" t="s">
        <v>8861</v>
      </c>
      <c r="F66" s="52" t="s">
        <v>8866</v>
      </c>
      <c r="G66" s="10">
        <v>45930.0</v>
      </c>
      <c r="H66" s="53" t="s">
        <v>8863</v>
      </c>
    </row>
    <row r="67">
      <c r="A67" s="6" t="s">
        <v>517</v>
      </c>
      <c r="B67" s="6" t="s">
        <v>595</v>
      </c>
      <c r="C67" s="6" t="s">
        <v>596</v>
      </c>
      <c r="D67" s="7" t="s">
        <v>597</v>
      </c>
      <c r="E67" s="19" t="s">
        <v>8766</v>
      </c>
      <c r="F67" s="52" t="s">
        <v>8867</v>
      </c>
      <c r="G67" s="10">
        <v>45925.0</v>
      </c>
      <c r="H67" s="53" t="s">
        <v>8868</v>
      </c>
    </row>
    <row r="68">
      <c r="A68" s="6" t="s">
        <v>517</v>
      </c>
      <c r="B68" s="6" t="s">
        <v>595</v>
      </c>
      <c r="C68" s="6" t="s">
        <v>596</v>
      </c>
      <c r="D68" s="7" t="s">
        <v>597</v>
      </c>
      <c r="E68" s="19" t="s">
        <v>8766</v>
      </c>
      <c r="F68" s="52" t="s">
        <v>8869</v>
      </c>
      <c r="G68" s="10">
        <v>45925.0</v>
      </c>
      <c r="H68" s="53" t="s">
        <v>8868</v>
      </c>
    </row>
    <row r="69">
      <c r="A69" s="6" t="s">
        <v>517</v>
      </c>
      <c r="B69" s="6" t="s">
        <v>595</v>
      </c>
      <c r="C69" s="6" t="s">
        <v>596</v>
      </c>
      <c r="D69" s="7" t="s">
        <v>597</v>
      </c>
      <c r="E69" s="19" t="s">
        <v>8766</v>
      </c>
      <c r="F69" s="52" t="s">
        <v>8870</v>
      </c>
      <c r="G69" s="10">
        <v>45925.0</v>
      </c>
      <c r="H69" s="53" t="s">
        <v>8868</v>
      </c>
    </row>
    <row r="70">
      <c r="A70" s="6" t="s">
        <v>600</v>
      </c>
      <c r="B70" s="6" t="s">
        <v>606</v>
      </c>
      <c r="C70" s="6" t="s">
        <v>607</v>
      </c>
      <c r="D70" s="7" t="s">
        <v>608</v>
      </c>
      <c r="E70" s="19" t="s">
        <v>8766</v>
      </c>
      <c r="F70" s="52" t="s">
        <v>8871</v>
      </c>
      <c r="G70" s="10">
        <v>45922.0</v>
      </c>
      <c r="H70" s="53" t="s">
        <v>8872</v>
      </c>
    </row>
    <row r="71">
      <c r="A71" s="6" t="s">
        <v>600</v>
      </c>
      <c r="B71" s="6" t="s">
        <v>606</v>
      </c>
      <c r="C71" s="6" t="s">
        <v>607</v>
      </c>
      <c r="D71" s="7" t="s">
        <v>608</v>
      </c>
      <c r="E71" s="19" t="s">
        <v>8766</v>
      </c>
      <c r="F71" s="52" t="s">
        <v>8873</v>
      </c>
      <c r="G71" s="10">
        <v>45922.0</v>
      </c>
      <c r="H71" s="53" t="s">
        <v>8872</v>
      </c>
    </row>
    <row r="72">
      <c r="A72" s="6" t="s">
        <v>600</v>
      </c>
      <c r="B72" s="6" t="s">
        <v>606</v>
      </c>
      <c r="C72" s="6" t="s">
        <v>607</v>
      </c>
      <c r="D72" s="7" t="s">
        <v>608</v>
      </c>
      <c r="E72" s="19" t="s">
        <v>8874</v>
      </c>
      <c r="F72" s="52" t="s">
        <v>8875</v>
      </c>
      <c r="G72" s="10">
        <v>45922.0</v>
      </c>
      <c r="H72" s="18" t="s">
        <v>8872</v>
      </c>
    </row>
    <row r="73">
      <c r="A73" s="6" t="s">
        <v>600</v>
      </c>
      <c r="B73" s="6" t="s">
        <v>606</v>
      </c>
      <c r="C73" s="6" t="s">
        <v>607</v>
      </c>
      <c r="D73" s="7" t="s">
        <v>608</v>
      </c>
      <c r="E73" s="19" t="s">
        <v>8874</v>
      </c>
      <c r="F73" s="52" t="s">
        <v>8876</v>
      </c>
      <c r="G73" s="10">
        <v>45922.0</v>
      </c>
      <c r="H73" s="53" t="s">
        <v>8872</v>
      </c>
    </row>
    <row r="74">
      <c r="A74" s="6" t="s">
        <v>600</v>
      </c>
      <c r="B74" s="6" t="s">
        <v>606</v>
      </c>
      <c r="C74" s="6" t="s">
        <v>607</v>
      </c>
      <c r="D74" s="7" t="s">
        <v>608</v>
      </c>
      <c r="E74" s="19" t="s">
        <v>8874</v>
      </c>
      <c r="F74" s="52" t="s">
        <v>8877</v>
      </c>
      <c r="G74" s="10">
        <v>45922.0</v>
      </c>
      <c r="H74" s="53" t="s">
        <v>8872</v>
      </c>
    </row>
    <row r="75">
      <c r="A75" s="6" t="s">
        <v>600</v>
      </c>
      <c r="B75" s="6" t="s">
        <v>606</v>
      </c>
      <c r="C75" s="6" t="s">
        <v>607</v>
      </c>
      <c r="D75" s="7" t="s">
        <v>608</v>
      </c>
      <c r="E75" s="19" t="s">
        <v>8874</v>
      </c>
      <c r="F75" s="52" t="s">
        <v>8878</v>
      </c>
      <c r="G75" s="10">
        <v>45922.0</v>
      </c>
      <c r="H75" s="53" t="s">
        <v>8872</v>
      </c>
    </row>
    <row r="76">
      <c r="A76" s="6" t="s">
        <v>600</v>
      </c>
      <c r="B76" s="6" t="s">
        <v>606</v>
      </c>
      <c r="C76" s="6" t="s">
        <v>607</v>
      </c>
      <c r="D76" s="7" t="s">
        <v>608</v>
      </c>
      <c r="E76" s="19" t="s">
        <v>8874</v>
      </c>
      <c r="F76" s="52" t="s">
        <v>8879</v>
      </c>
      <c r="G76" s="10">
        <v>45922.0</v>
      </c>
      <c r="H76" s="53" t="s">
        <v>8872</v>
      </c>
    </row>
    <row r="77">
      <c r="A77" s="6" t="s">
        <v>600</v>
      </c>
      <c r="B77" s="6" t="s">
        <v>606</v>
      </c>
      <c r="C77" s="6" t="s">
        <v>607</v>
      </c>
      <c r="D77" s="7" t="s">
        <v>608</v>
      </c>
      <c r="E77" s="19" t="s">
        <v>8874</v>
      </c>
      <c r="F77" s="52" t="s">
        <v>8880</v>
      </c>
      <c r="G77" s="10">
        <v>45922.0</v>
      </c>
      <c r="H77" s="53" t="s">
        <v>8872</v>
      </c>
    </row>
    <row r="78">
      <c r="A78" s="6" t="s">
        <v>600</v>
      </c>
      <c r="B78" s="6" t="s">
        <v>606</v>
      </c>
      <c r="C78" s="6" t="s">
        <v>607</v>
      </c>
      <c r="D78" s="7" t="s">
        <v>608</v>
      </c>
      <c r="E78" s="19" t="s">
        <v>8874</v>
      </c>
      <c r="F78" s="52" t="s">
        <v>8881</v>
      </c>
      <c r="G78" s="10">
        <v>45922.0</v>
      </c>
      <c r="H78" s="53" t="s">
        <v>8872</v>
      </c>
    </row>
    <row r="79">
      <c r="A79" s="6" t="s">
        <v>600</v>
      </c>
      <c r="B79" s="6" t="s">
        <v>606</v>
      </c>
      <c r="C79" s="6" t="s">
        <v>607</v>
      </c>
      <c r="D79" s="7" t="s">
        <v>608</v>
      </c>
      <c r="E79" s="19" t="s">
        <v>8874</v>
      </c>
      <c r="F79" s="52" t="s">
        <v>8882</v>
      </c>
      <c r="G79" s="10">
        <v>45922.0</v>
      </c>
      <c r="H79" s="53" t="s">
        <v>8872</v>
      </c>
    </row>
    <row r="80">
      <c r="A80" s="6" t="s">
        <v>600</v>
      </c>
      <c r="B80" s="6" t="s">
        <v>606</v>
      </c>
      <c r="C80" s="6" t="s">
        <v>607</v>
      </c>
      <c r="D80" s="7" t="s">
        <v>608</v>
      </c>
      <c r="E80" s="19" t="s">
        <v>8874</v>
      </c>
      <c r="F80" s="52" t="s">
        <v>8883</v>
      </c>
      <c r="G80" s="10">
        <v>45922.0</v>
      </c>
      <c r="H80" s="53" t="s">
        <v>8872</v>
      </c>
    </row>
    <row r="81">
      <c r="A81" s="6" t="s">
        <v>600</v>
      </c>
      <c r="B81" s="6" t="s">
        <v>606</v>
      </c>
      <c r="C81" s="6" t="s">
        <v>607</v>
      </c>
      <c r="D81" s="7" t="s">
        <v>608</v>
      </c>
      <c r="E81" s="19" t="s">
        <v>8874</v>
      </c>
      <c r="F81" s="52" t="s">
        <v>8884</v>
      </c>
      <c r="G81" s="10">
        <v>45922.0</v>
      </c>
      <c r="H81" s="53" t="s">
        <v>8872</v>
      </c>
    </row>
    <row r="82">
      <c r="A82" s="6" t="s">
        <v>600</v>
      </c>
      <c r="B82" s="6" t="s">
        <v>606</v>
      </c>
      <c r="C82" s="6" t="s">
        <v>607</v>
      </c>
      <c r="D82" s="7" t="s">
        <v>608</v>
      </c>
      <c r="E82" s="19" t="s">
        <v>8874</v>
      </c>
      <c r="F82" s="52" t="s">
        <v>8885</v>
      </c>
      <c r="G82" s="10">
        <v>45922.0</v>
      </c>
      <c r="H82" s="53" t="s">
        <v>8872</v>
      </c>
    </row>
    <row r="83">
      <c r="A83" s="6" t="s">
        <v>600</v>
      </c>
      <c r="B83" s="6" t="s">
        <v>60</v>
      </c>
      <c r="C83" s="6" t="s">
        <v>660</v>
      </c>
      <c r="D83" s="7" t="s">
        <v>661</v>
      </c>
      <c r="E83" s="19" t="s">
        <v>8874</v>
      </c>
      <c r="F83" s="52" t="s">
        <v>8886</v>
      </c>
      <c r="G83" s="10">
        <v>45922.0</v>
      </c>
      <c r="H83" s="53" t="s">
        <v>8887</v>
      </c>
    </row>
    <row r="84">
      <c r="A84" s="6" t="s">
        <v>600</v>
      </c>
      <c r="B84" s="6" t="s">
        <v>60</v>
      </c>
      <c r="C84" s="6" t="s">
        <v>660</v>
      </c>
      <c r="D84" s="7" t="s">
        <v>661</v>
      </c>
      <c r="E84" s="19" t="s">
        <v>8874</v>
      </c>
      <c r="F84" s="52" t="s">
        <v>8888</v>
      </c>
      <c r="G84" s="10">
        <v>45922.0</v>
      </c>
      <c r="H84" s="53" t="s">
        <v>8887</v>
      </c>
    </row>
    <row r="85">
      <c r="A85" s="6" t="s">
        <v>600</v>
      </c>
      <c r="B85" s="6" t="s">
        <v>60</v>
      </c>
      <c r="C85" s="6" t="s">
        <v>660</v>
      </c>
      <c r="D85" s="7" t="s">
        <v>661</v>
      </c>
      <c r="E85" s="19" t="s">
        <v>8874</v>
      </c>
      <c r="F85" s="52" t="s">
        <v>8889</v>
      </c>
      <c r="G85" s="10">
        <v>45922.0</v>
      </c>
      <c r="H85" s="53" t="s">
        <v>8887</v>
      </c>
    </row>
    <row r="86">
      <c r="A86" s="6" t="s">
        <v>600</v>
      </c>
      <c r="B86" s="6" t="s">
        <v>60</v>
      </c>
      <c r="C86" s="6" t="s">
        <v>660</v>
      </c>
      <c r="D86" s="7" t="s">
        <v>661</v>
      </c>
      <c r="E86" s="19" t="s">
        <v>8874</v>
      </c>
      <c r="F86" s="52" t="s">
        <v>8890</v>
      </c>
      <c r="G86" s="10">
        <v>45922.0</v>
      </c>
      <c r="H86" s="53" t="s">
        <v>8887</v>
      </c>
    </row>
    <row r="87">
      <c r="A87" s="6" t="s">
        <v>600</v>
      </c>
      <c r="B87" s="6" t="s">
        <v>60</v>
      </c>
      <c r="C87" s="6" t="s">
        <v>660</v>
      </c>
      <c r="D87" s="7" t="s">
        <v>661</v>
      </c>
      <c r="E87" s="19" t="s">
        <v>8874</v>
      </c>
      <c r="F87" s="52" t="s">
        <v>8891</v>
      </c>
      <c r="G87" s="10">
        <v>45922.0</v>
      </c>
      <c r="H87" s="53" t="s">
        <v>8887</v>
      </c>
    </row>
    <row r="88">
      <c r="A88" s="6" t="s">
        <v>600</v>
      </c>
      <c r="B88" s="6" t="s">
        <v>60</v>
      </c>
      <c r="C88" s="6" t="s">
        <v>660</v>
      </c>
      <c r="D88" s="7" t="s">
        <v>661</v>
      </c>
      <c r="E88" s="19" t="s">
        <v>8874</v>
      </c>
      <c r="F88" s="52" t="s">
        <v>8892</v>
      </c>
      <c r="G88" s="10">
        <v>45922.0</v>
      </c>
      <c r="H88" s="53" t="s">
        <v>8887</v>
      </c>
    </row>
    <row r="89">
      <c r="A89" s="6" t="s">
        <v>600</v>
      </c>
      <c r="B89" s="6" t="s">
        <v>60</v>
      </c>
      <c r="C89" s="6" t="s">
        <v>660</v>
      </c>
      <c r="D89" s="7" t="s">
        <v>661</v>
      </c>
      <c r="E89" s="19" t="s">
        <v>8874</v>
      </c>
      <c r="F89" s="52" t="s">
        <v>8893</v>
      </c>
      <c r="G89" s="10">
        <v>45922.0</v>
      </c>
      <c r="H89" s="53" t="s">
        <v>8887</v>
      </c>
    </row>
    <row r="90">
      <c r="A90" s="6" t="s">
        <v>600</v>
      </c>
      <c r="B90" s="6" t="s">
        <v>60</v>
      </c>
      <c r="C90" s="6" t="s">
        <v>660</v>
      </c>
      <c r="D90" s="7" t="s">
        <v>661</v>
      </c>
      <c r="E90" s="19" t="s">
        <v>8874</v>
      </c>
      <c r="F90" s="52" t="s">
        <v>8894</v>
      </c>
      <c r="G90" s="10">
        <v>45922.0</v>
      </c>
      <c r="H90" s="53" t="s">
        <v>8887</v>
      </c>
    </row>
    <row r="91">
      <c r="A91" s="6" t="s">
        <v>600</v>
      </c>
      <c r="B91" s="6" t="s">
        <v>60</v>
      </c>
      <c r="C91" s="6" t="s">
        <v>660</v>
      </c>
      <c r="D91" s="7" t="s">
        <v>661</v>
      </c>
      <c r="E91" s="19" t="s">
        <v>8874</v>
      </c>
      <c r="F91" s="52" t="s">
        <v>8895</v>
      </c>
      <c r="G91" s="10">
        <v>45922.0</v>
      </c>
      <c r="H91" s="53" t="s">
        <v>8887</v>
      </c>
    </row>
    <row r="92">
      <c r="A92" s="6" t="s">
        <v>600</v>
      </c>
      <c r="B92" s="6" t="s">
        <v>60</v>
      </c>
      <c r="C92" s="6" t="s">
        <v>660</v>
      </c>
      <c r="D92" s="7" t="s">
        <v>661</v>
      </c>
      <c r="E92" s="19" t="s">
        <v>8874</v>
      </c>
      <c r="F92" s="52" t="s">
        <v>8896</v>
      </c>
      <c r="G92" s="10">
        <v>45922.0</v>
      </c>
      <c r="H92" s="53" t="s">
        <v>8887</v>
      </c>
    </row>
    <row r="93">
      <c r="A93" s="6" t="s">
        <v>600</v>
      </c>
      <c r="B93" s="6" t="s">
        <v>60</v>
      </c>
      <c r="C93" s="6" t="s">
        <v>660</v>
      </c>
      <c r="D93" s="7" t="s">
        <v>661</v>
      </c>
      <c r="E93" s="19" t="s">
        <v>8874</v>
      </c>
      <c r="F93" s="52" t="s">
        <v>8897</v>
      </c>
      <c r="G93" s="10">
        <v>45922.0</v>
      </c>
      <c r="H93" s="53" t="s">
        <v>8887</v>
      </c>
    </row>
    <row r="94">
      <c r="A94" s="6" t="s">
        <v>600</v>
      </c>
      <c r="B94" s="6" t="s">
        <v>60</v>
      </c>
      <c r="C94" s="6" t="s">
        <v>660</v>
      </c>
      <c r="D94" s="7" t="s">
        <v>661</v>
      </c>
      <c r="E94" s="19" t="s">
        <v>8874</v>
      </c>
      <c r="F94" s="52" t="s">
        <v>8898</v>
      </c>
      <c r="G94" s="10">
        <v>45922.0</v>
      </c>
      <c r="H94" s="53" t="s">
        <v>8887</v>
      </c>
    </row>
    <row r="95">
      <c r="A95" s="6" t="s">
        <v>600</v>
      </c>
      <c r="B95" s="6" t="s">
        <v>60</v>
      </c>
      <c r="C95" s="6" t="s">
        <v>660</v>
      </c>
      <c r="D95" s="7" t="s">
        <v>661</v>
      </c>
      <c r="E95" s="19" t="s">
        <v>8874</v>
      </c>
      <c r="F95" s="52" t="s">
        <v>8899</v>
      </c>
      <c r="G95" s="10">
        <v>45922.0</v>
      </c>
      <c r="H95" s="53" t="s">
        <v>8887</v>
      </c>
    </row>
    <row r="96">
      <c r="A96" s="6" t="s">
        <v>600</v>
      </c>
      <c r="B96" s="6" t="s">
        <v>60</v>
      </c>
      <c r="C96" s="6" t="s">
        <v>660</v>
      </c>
      <c r="D96" s="7" t="s">
        <v>661</v>
      </c>
      <c r="E96" s="19" t="s">
        <v>8874</v>
      </c>
      <c r="F96" s="52" t="s">
        <v>8900</v>
      </c>
      <c r="G96" s="10">
        <v>45922.0</v>
      </c>
      <c r="H96" s="53" t="s">
        <v>8887</v>
      </c>
    </row>
    <row r="97">
      <c r="A97" s="6" t="s">
        <v>600</v>
      </c>
      <c r="B97" s="6" t="s">
        <v>60</v>
      </c>
      <c r="C97" s="6" t="s">
        <v>660</v>
      </c>
      <c r="D97" s="7" t="s">
        <v>661</v>
      </c>
      <c r="E97" s="19" t="s">
        <v>8874</v>
      </c>
      <c r="F97" s="52" t="s">
        <v>8901</v>
      </c>
      <c r="G97" s="10">
        <v>45922.0</v>
      </c>
      <c r="H97" s="53" t="s">
        <v>8887</v>
      </c>
    </row>
    <row r="98">
      <c r="A98" s="6" t="s">
        <v>600</v>
      </c>
      <c r="B98" s="6" t="s">
        <v>706</v>
      </c>
      <c r="C98" s="6" t="s">
        <v>707</v>
      </c>
      <c r="D98" s="7" t="s">
        <v>708</v>
      </c>
      <c r="E98" s="19" t="s">
        <v>8874</v>
      </c>
      <c r="F98" s="52" t="s">
        <v>8902</v>
      </c>
      <c r="G98" s="10">
        <v>45926.0</v>
      </c>
      <c r="H98" s="53" t="s">
        <v>8903</v>
      </c>
    </row>
    <row r="99">
      <c r="A99" s="6" t="s">
        <v>600</v>
      </c>
      <c r="B99" s="6" t="s">
        <v>711</v>
      </c>
      <c r="C99" s="6" t="s">
        <v>712</v>
      </c>
      <c r="D99" s="7" t="s">
        <v>713</v>
      </c>
      <c r="E99" s="19" t="s">
        <v>8874</v>
      </c>
      <c r="F99" s="52" t="s">
        <v>8904</v>
      </c>
      <c r="G99" s="10">
        <v>45926.0</v>
      </c>
      <c r="H99" s="53" t="s">
        <v>8905</v>
      </c>
    </row>
    <row r="100">
      <c r="A100" s="6" t="s">
        <v>600</v>
      </c>
      <c r="B100" s="6" t="s">
        <v>711</v>
      </c>
      <c r="C100" s="6" t="s">
        <v>712</v>
      </c>
      <c r="D100" s="7" t="s">
        <v>713</v>
      </c>
      <c r="E100" s="19" t="s">
        <v>8874</v>
      </c>
      <c r="F100" s="52" t="s">
        <v>8906</v>
      </c>
      <c r="G100" s="10">
        <v>45926.0</v>
      </c>
      <c r="H100" s="53" t="s">
        <v>8905</v>
      </c>
    </row>
    <row r="101">
      <c r="A101" s="6" t="s">
        <v>600</v>
      </c>
      <c r="B101" s="6" t="s">
        <v>711</v>
      </c>
      <c r="C101" s="6" t="s">
        <v>712</v>
      </c>
      <c r="D101" s="7" t="s">
        <v>713</v>
      </c>
      <c r="E101" s="19" t="s">
        <v>8874</v>
      </c>
      <c r="F101" s="52" t="s">
        <v>8907</v>
      </c>
      <c r="G101" s="10">
        <v>45926.0</v>
      </c>
      <c r="H101" s="53" t="s">
        <v>8905</v>
      </c>
    </row>
    <row r="102">
      <c r="A102" s="6" t="s">
        <v>600</v>
      </c>
      <c r="B102" s="6" t="s">
        <v>711</v>
      </c>
      <c r="C102" s="6" t="s">
        <v>712</v>
      </c>
      <c r="D102" s="7" t="s">
        <v>713</v>
      </c>
      <c r="E102" s="19" t="s">
        <v>8874</v>
      </c>
      <c r="F102" s="52" t="s">
        <v>8908</v>
      </c>
      <c r="G102" s="10">
        <v>45926.0</v>
      </c>
      <c r="H102" s="53" t="s">
        <v>8905</v>
      </c>
    </row>
    <row r="103">
      <c r="A103" s="6" t="s">
        <v>600</v>
      </c>
      <c r="B103" s="6" t="s">
        <v>711</v>
      </c>
      <c r="C103" s="6" t="s">
        <v>712</v>
      </c>
      <c r="D103" s="7" t="s">
        <v>713</v>
      </c>
      <c r="E103" s="19" t="s">
        <v>8874</v>
      </c>
      <c r="F103" s="52" t="s">
        <v>8909</v>
      </c>
      <c r="G103" s="10">
        <v>45926.0</v>
      </c>
      <c r="H103" s="53" t="s">
        <v>8905</v>
      </c>
    </row>
    <row r="104">
      <c r="A104" s="6" t="s">
        <v>716</v>
      </c>
      <c r="B104" s="6" t="s">
        <v>779</v>
      </c>
      <c r="C104" s="6" t="s">
        <v>780</v>
      </c>
      <c r="D104" s="7" t="s">
        <v>781</v>
      </c>
      <c r="E104" s="19" t="s">
        <v>8766</v>
      </c>
      <c r="F104" s="52" t="s">
        <v>8910</v>
      </c>
      <c r="G104" s="10">
        <v>45924.0</v>
      </c>
      <c r="H104" s="53" t="s">
        <v>8911</v>
      </c>
    </row>
    <row r="105">
      <c r="A105" s="6" t="s">
        <v>716</v>
      </c>
      <c r="B105" s="6" t="s">
        <v>779</v>
      </c>
      <c r="C105" s="6" t="s">
        <v>780</v>
      </c>
      <c r="D105" s="7" t="s">
        <v>781</v>
      </c>
      <c r="E105" s="19" t="s">
        <v>8766</v>
      </c>
      <c r="F105" s="52" t="s">
        <v>8912</v>
      </c>
      <c r="G105" s="10">
        <v>45924.0</v>
      </c>
      <c r="H105" s="53" t="s">
        <v>8911</v>
      </c>
    </row>
    <row r="106">
      <c r="A106" s="6" t="s">
        <v>716</v>
      </c>
      <c r="B106" s="6" t="s">
        <v>779</v>
      </c>
      <c r="C106" s="6" t="s">
        <v>780</v>
      </c>
      <c r="D106" s="7" t="s">
        <v>781</v>
      </c>
      <c r="E106" s="19" t="s">
        <v>8766</v>
      </c>
      <c r="F106" s="54" t="s">
        <v>8913</v>
      </c>
      <c r="G106" s="10">
        <v>45924.0</v>
      </c>
      <c r="H106" s="53" t="s">
        <v>8911</v>
      </c>
    </row>
    <row r="107">
      <c r="A107" s="6" t="s">
        <v>716</v>
      </c>
      <c r="B107" s="6" t="s">
        <v>804</v>
      </c>
      <c r="C107" s="6" t="s">
        <v>26</v>
      </c>
      <c r="D107" s="7" t="s">
        <v>805</v>
      </c>
      <c r="E107" s="19" t="s">
        <v>8766</v>
      </c>
      <c r="F107" s="52" t="s">
        <v>8914</v>
      </c>
      <c r="G107" s="10">
        <v>45924.0</v>
      </c>
      <c r="H107" s="53" t="s">
        <v>8915</v>
      </c>
    </row>
    <row r="108">
      <c r="A108" s="6" t="s">
        <v>716</v>
      </c>
      <c r="B108" s="6" t="s">
        <v>804</v>
      </c>
      <c r="C108" s="6" t="s">
        <v>26</v>
      </c>
      <c r="D108" s="7" t="s">
        <v>805</v>
      </c>
      <c r="E108" s="19" t="s">
        <v>8766</v>
      </c>
      <c r="F108" s="52" t="s">
        <v>8916</v>
      </c>
      <c r="G108" s="10">
        <v>45924.0</v>
      </c>
      <c r="H108" s="53" t="s">
        <v>8915</v>
      </c>
    </row>
    <row r="109">
      <c r="A109" s="6" t="s">
        <v>716</v>
      </c>
      <c r="B109" s="6" t="s">
        <v>804</v>
      </c>
      <c r="C109" s="6" t="s">
        <v>26</v>
      </c>
      <c r="D109" s="7" t="s">
        <v>805</v>
      </c>
      <c r="E109" s="19" t="s">
        <v>8766</v>
      </c>
      <c r="F109" s="52" t="s">
        <v>8917</v>
      </c>
      <c r="G109" s="10">
        <v>45924.0</v>
      </c>
      <c r="H109" s="53" t="s">
        <v>8915</v>
      </c>
    </row>
    <row r="110">
      <c r="A110" s="6" t="s">
        <v>716</v>
      </c>
      <c r="B110" s="6" t="s">
        <v>804</v>
      </c>
      <c r="C110" s="6" t="s">
        <v>26</v>
      </c>
      <c r="D110" s="7" t="s">
        <v>805</v>
      </c>
      <c r="E110" s="19" t="s">
        <v>8766</v>
      </c>
      <c r="F110" s="52" t="s">
        <v>8918</v>
      </c>
      <c r="G110" s="10">
        <v>45924.0</v>
      </c>
      <c r="H110" s="53" t="s">
        <v>8915</v>
      </c>
    </row>
    <row r="111">
      <c r="A111" s="6" t="s">
        <v>716</v>
      </c>
      <c r="B111" s="6" t="s">
        <v>804</v>
      </c>
      <c r="C111" s="6" t="s">
        <v>26</v>
      </c>
      <c r="D111" s="7" t="s">
        <v>805</v>
      </c>
      <c r="E111" s="19" t="s">
        <v>8766</v>
      </c>
      <c r="F111" s="52" t="s">
        <v>8919</v>
      </c>
      <c r="G111" s="10">
        <v>45924.0</v>
      </c>
      <c r="H111" s="53" t="s">
        <v>8915</v>
      </c>
    </row>
    <row r="112">
      <c r="A112" s="6" t="s">
        <v>716</v>
      </c>
      <c r="B112" s="6" t="s">
        <v>804</v>
      </c>
      <c r="C112" s="6" t="s">
        <v>26</v>
      </c>
      <c r="D112" s="7" t="s">
        <v>805</v>
      </c>
      <c r="E112" s="19" t="s">
        <v>8766</v>
      </c>
      <c r="F112" s="52" t="s">
        <v>8920</v>
      </c>
      <c r="G112" s="10">
        <v>45924.0</v>
      </c>
      <c r="H112" s="53" t="s">
        <v>8915</v>
      </c>
    </row>
    <row r="113">
      <c r="A113" s="6" t="s">
        <v>716</v>
      </c>
      <c r="B113" s="6" t="s">
        <v>804</v>
      </c>
      <c r="C113" s="6" t="s">
        <v>26</v>
      </c>
      <c r="D113" s="7" t="s">
        <v>805</v>
      </c>
      <c r="E113" s="19" t="s">
        <v>8766</v>
      </c>
      <c r="F113" s="52" t="s">
        <v>8921</v>
      </c>
      <c r="G113" s="10">
        <v>45924.0</v>
      </c>
      <c r="H113" s="53" t="s">
        <v>8915</v>
      </c>
    </row>
    <row r="114">
      <c r="A114" s="6" t="s">
        <v>716</v>
      </c>
      <c r="B114" s="6" t="s">
        <v>804</v>
      </c>
      <c r="C114" s="6" t="s">
        <v>26</v>
      </c>
      <c r="D114" s="7" t="s">
        <v>805</v>
      </c>
      <c r="E114" s="19" t="s">
        <v>8766</v>
      </c>
      <c r="F114" s="52" t="s">
        <v>8922</v>
      </c>
      <c r="G114" s="10">
        <v>45924.0</v>
      </c>
      <c r="H114" s="53" t="s">
        <v>8915</v>
      </c>
    </row>
    <row r="115">
      <c r="A115" s="6" t="s">
        <v>974</v>
      </c>
      <c r="B115" s="6" t="s">
        <v>429</v>
      </c>
      <c r="C115" s="6" t="s">
        <v>989</v>
      </c>
      <c r="D115" s="7" t="s">
        <v>1018</v>
      </c>
      <c r="E115" s="19" t="s">
        <v>8853</v>
      </c>
      <c r="F115" s="52" t="s">
        <v>8923</v>
      </c>
      <c r="G115" s="10">
        <v>45926.0</v>
      </c>
      <c r="H115" s="53" t="s">
        <v>8924</v>
      </c>
    </row>
    <row r="116">
      <c r="A116" s="6" t="s">
        <v>974</v>
      </c>
      <c r="B116" s="6" t="s">
        <v>429</v>
      </c>
      <c r="C116" s="6" t="s">
        <v>989</v>
      </c>
      <c r="D116" s="7" t="s">
        <v>1018</v>
      </c>
      <c r="E116" s="19" t="s">
        <v>8853</v>
      </c>
      <c r="F116" s="52" t="s">
        <v>8925</v>
      </c>
      <c r="G116" s="10">
        <v>45926.0</v>
      </c>
      <c r="H116" s="53" t="s">
        <v>8924</v>
      </c>
    </row>
    <row r="117">
      <c r="A117" s="6" t="s">
        <v>974</v>
      </c>
      <c r="B117" s="6" t="s">
        <v>429</v>
      </c>
      <c r="C117" s="6" t="s">
        <v>989</v>
      </c>
      <c r="D117" s="7" t="s">
        <v>1018</v>
      </c>
      <c r="E117" s="19" t="s">
        <v>8766</v>
      </c>
      <c r="F117" s="52" t="s">
        <v>8926</v>
      </c>
      <c r="G117" s="10">
        <v>45926.0</v>
      </c>
      <c r="H117" s="53" t="s">
        <v>8924</v>
      </c>
    </row>
    <row r="118">
      <c r="A118" s="6" t="s">
        <v>974</v>
      </c>
      <c r="B118" s="6" t="s">
        <v>429</v>
      </c>
      <c r="C118" s="6" t="s">
        <v>989</v>
      </c>
      <c r="D118" s="7" t="s">
        <v>1018</v>
      </c>
      <c r="E118" s="19" t="s">
        <v>8766</v>
      </c>
      <c r="F118" s="52" t="s">
        <v>8927</v>
      </c>
      <c r="G118" s="10">
        <v>45926.0</v>
      </c>
      <c r="H118" s="53" t="s">
        <v>8924</v>
      </c>
    </row>
    <row r="119">
      <c r="A119" s="6" t="s">
        <v>974</v>
      </c>
      <c r="B119" s="6" t="s">
        <v>429</v>
      </c>
      <c r="C119" s="6" t="s">
        <v>989</v>
      </c>
      <c r="D119" s="7" t="s">
        <v>1018</v>
      </c>
      <c r="E119" s="19" t="s">
        <v>8766</v>
      </c>
      <c r="F119" s="52" t="s">
        <v>8927</v>
      </c>
      <c r="G119" s="10">
        <v>45926.0</v>
      </c>
      <c r="H119" s="53" t="s">
        <v>8924</v>
      </c>
    </row>
    <row r="120">
      <c r="A120" s="6" t="s">
        <v>1038</v>
      </c>
      <c r="B120" s="6" t="s">
        <v>1044</v>
      </c>
      <c r="C120" s="6" t="s">
        <v>1045</v>
      </c>
      <c r="D120" s="7" t="s">
        <v>1046</v>
      </c>
      <c r="E120" s="11" t="s">
        <v>8766</v>
      </c>
      <c r="F120" s="11" t="s">
        <v>8928</v>
      </c>
      <c r="G120" s="20">
        <v>45926.0</v>
      </c>
      <c r="H120" s="14" t="s">
        <v>8929</v>
      </c>
    </row>
    <row r="121">
      <c r="A121" s="6" t="s">
        <v>1038</v>
      </c>
      <c r="B121" s="6" t="s">
        <v>1044</v>
      </c>
      <c r="C121" s="6" t="s">
        <v>1045</v>
      </c>
      <c r="D121" s="7" t="s">
        <v>1046</v>
      </c>
      <c r="E121" s="19" t="s">
        <v>8766</v>
      </c>
      <c r="F121" s="52" t="s">
        <v>8930</v>
      </c>
      <c r="G121" s="20">
        <v>45926.0</v>
      </c>
      <c r="H121" s="18" t="s">
        <v>8929</v>
      </c>
    </row>
    <row r="122">
      <c r="A122" s="6" t="s">
        <v>1038</v>
      </c>
      <c r="B122" s="6" t="s">
        <v>1044</v>
      </c>
      <c r="C122" s="6" t="s">
        <v>1045</v>
      </c>
      <c r="D122" s="7" t="s">
        <v>1046</v>
      </c>
      <c r="E122" s="19" t="s">
        <v>8766</v>
      </c>
      <c r="F122" s="52" t="s">
        <v>8931</v>
      </c>
      <c r="G122" s="20">
        <v>45926.0</v>
      </c>
      <c r="H122" s="53" t="s">
        <v>8929</v>
      </c>
    </row>
    <row r="123">
      <c r="A123" s="6" t="s">
        <v>1038</v>
      </c>
      <c r="B123" s="6" t="s">
        <v>1044</v>
      </c>
      <c r="C123" s="6" t="s">
        <v>1045</v>
      </c>
      <c r="D123" s="7" t="s">
        <v>1046</v>
      </c>
      <c r="E123" s="19" t="s">
        <v>8766</v>
      </c>
      <c r="F123" s="52" t="s">
        <v>8932</v>
      </c>
      <c r="G123" s="20">
        <v>45926.0</v>
      </c>
      <c r="H123" s="53" t="s">
        <v>8929</v>
      </c>
    </row>
    <row r="124">
      <c r="A124" s="6" t="s">
        <v>1038</v>
      </c>
      <c r="B124" s="6" t="s">
        <v>1054</v>
      </c>
      <c r="C124" s="6" t="s">
        <v>1055</v>
      </c>
      <c r="D124" s="7" t="s">
        <v>1056</v>
      </c>
      <c r="E124" s="19" t="s">
        <v>8766</v>
      </c>
      <c r="F124" s="52" t="s">
        <v>8933</v>
      </c>
      <c r="G124" s="10">
        <v>45933.0</v>
      </c>
      <c r="H124" s="53" t="s">
        <v>8934</v>
      </c>
    </row>
    <row r="125">
      <c r="A125" s="6" t="s">
        <v>1038</v>
      </c>
      <c r="B125" s="6" t="s">
        <v>1054</v>
      </c>
      <c r="C125" s="6" t="s">
        <v>1055</v>
      </c>
      <c r="D125" s="7" t="s">
        <v>1056</v>
      </c>
      <c r="E125" s="19" t="s">
        <v>8766</v>
      </c>
      <c r="F125" s="52" t="s">
        <v>8935</v>
      </c>
      <c r="G125" s="10">
        <v>45933.0</v>
      </c>
      <c r="H125" s="53" t="s">
        <v>8934</v>
      </c>
    </row>
    <row r="126">
      <c r="A126" s="6" t="s">
        <v>1038</v>
      </c>
      <c r="B126" s="6" t="s">
        <v>1054</v>
      </c>
      <c r="C126" s="6" t="s">
        <v>1055</v>
      </c>
      <c r="D126" s="7" t="s">
        <v>1056</v>
      </c>
      <c r="E126" s="19" t="s">
        <v>8766</v>
      </c>
      <c r="F126" s="52" t="s">
        <v>8936</v>
      </c>
      <c r="G126" s="10">
        <v>45933.0</v>
      </c>
      <c r="H126" s="53" t="s">
        <v>8934</v>
      </c>
    </row>
    <row r="127" ht="15.75" customHeight="1">
      <c r="A127" s="6" t="s">
        <v>1038</v>
      </c>
      <c r="B127" s="6" t="s">
        <v>1054</v>
      </c>
      <c r="C127" s="6" t="s">
        <v>1055</v>
      </c>
      <c r="D127" s="7" t="s">
        <v>1056</v>
      </c>
      <c r="E127" s="19" t="s">
        <v>8766</v>
      </c>
      <c r="F127" s="52" t="s">
        <v>8937</v>
      </c>
      <c r="G127" s="10">
        <v>45933.0</v>
      </c>
      <c r="H127" s="53" t="s">
        <v>8934</v>
      </c>
    </row>
    <row r="128">
      <c r="A128" s="6" t="s">
        <v>1038</v>
      </c>
      <c r="B128" s="6" t="s">
        <v>1054</v>
      </c>
      <c r="C128" s="6" t="s">
        <v>1055</v>
      </c>
      <c r="D128" s="7" t="s">
        <v>1056</v>
      </c>
      <c r="E128" s="19" t="s">
        <v>8766</v>
      </c>
      <c r="F128" s="52" t="s">
        <v>8938</v>
      </c>
      <c r="G128" s="10">
        <v>45933.0</v>
      </c>
      <c r="H128" s="53" t="s">
        <v>8934</v>
      </c>
    </row>
    <row r="129">
      <c r="A129" s="6" t="s">
        <v>1038</v>
      </c>
      <c r="B129" s="6" t="s">
        <v>1054</v>
      </c>
      <c r="C129" s="6" t="s">
        <v>1055</v>
      </c>
      <c r="D129" s="7" t="s">
        <v>1056</v>
      </c>
      <c r="E129" s="19" t="s">
        <v>8766</v>
      </c>
      <c r="F129" s="52" t="s">
        <v>8939</v>
      </c>
      <c r="G129" s="10">
        <v>45933.0</v>
      </c>
      <c r="H129" s="53" t="s">
        <v>8934</v>
      </c>
    </row>
    <row r="130">
      <c r="A130" s="6" t="s">
        <v>1038</v>
      </c>
      <c r="B130" s="6" t="s">
        <v>1054</v>
      </c>
      <c r="C130" s="6" t="s">
        <v>1055</v>
      </c>
      <c r="D130" s="7" t="s">
        <v>1056</v>
      </c>
      <c r="E130" s="19" t="s">
        <v>8766</v>
      </c>
      <c r="F130" s="52" t="s">
        <v>8940</v>
      </c>
      <c r="G130" s="10">
        <v>45933.0</v>
      </c>
      <c r="H130" s="53" t="s">
        <v>8934</v>
      </c>
    </row>
    <row r="131">
      <c r="A131" s="6" t="s">
        <v>1038</v>
      </c>
      <c r="B131" s="6" t="s">
        <v>1054</v>
      </c>
      <c r="C131" s="6" t="s">
        <v>1055</v>
      </c>
      <c r="D131" s="7" t="s">
        <v>1056</v>
      </c>
      <c r="E131" s="19" t="s">
        <v>8766</v>
      </c>
      <c r="F131" s="52" t="s">
        <v>8941</v>
      </c>
      <c r="G131" s="10">
        <v>45933.0</v>
      </c>
      <c r="H131" s="53" t="s">
        <v>8934</v>
      </c>
    </row>
    <row r="132">
      <c r="A132" s="6" t="s">
        <v>1038</v>
      </c>
      <c r="B132" s="6" t="s">
        <v>1054</v>
      </c>
      <c r="C132" s="6" t="s">
        <v>1055</v>
      </c>
      <c r="D132" s="7" t="s">
        <v>1056</v>
      </c>
      <c r="E132" s="19" t="s">
        <v>8942</v>
      </c>
      <c r="F132" s="52" t="s">
        <v>8943</v>
      </c>
      <c r="G132" s="10">
        <v>45933.0</v>
      </c>
      <c r="H132" s="53" t="s">
        <v>8934</v>
      </c>
    </row>
    <row r="133">
      <c r="A133" s="6" t="s">
        <v>1038</v>
      </c>
      <c r="B133" s="6" t="s">
        <v>1054</v>
      </c>
      <c r="C133" s="6" t="s">
        <v>1055</v>
      </c>
      <c r="D133" s="7" t="s">
        <v>1056</v>
      </c>
      <c r="E133" s="19" t="s">
        <v>8942</v>
      </c>
      <c r="F133" s="52" t="s">
        <v>8944</v>
      </c>
      <c r="G133" s="10">
        <v>45933.0</v>
      </c>
      <c r="H133" s="53" t="s">
        <v>8934</v>
      </c>
    </row>
    <row r="134">
      <c r="A134" s="6" t="s">
        <v>1038</v>
      </c>
      <c r="B134" s="6" t="s">
        <v>1054</v>
      </c>
      <c r="C134" s="6" t="s">
        <v>1055</v>
      </c>
      <c r="D134" s="7" t="s">
        <v>1056</v>
      </c>
      <c r="E134" s="19" t="s">
        <v>8942</v>
      </c>
      <c r="F134" s="52" t="s">
        <v>8945</v>
      </c>
      <c r="G134" s="10">
        <v>45933.0</v>
      </c>
      <c r="H134" s="53" t="s">
        <v>8934</v>
      </c>
    </row>
    <row r="135">
      <c r="A135" s="6" t="s">
        <v>1038</v>
      </c>
      <c r="B135" s="6" t="s">
        <v>1054</v>
      </c>
      <c r="C135" s="6" t="s">
        <v>1055</v>
      </c>
      <c r="D135" s="7" t="s">
        <v>1056</v>
      </c>
      <c r="E135" s="19" t="s">
        <v>8942</v>
      </c>
      <c r="F135" s="52" t="s">
        <v>8946</v>
      </c>
      <c r="G135" s="10">
        <v>45933.0</v>
      </c>
      <c r="H135" s="53" t="s">
        <v>8934</v>
      </c>
    </row>
    <row r="136">
      <c r="A136" s="6" t="s">
        <v>1038</v>
      </c>
      <c r="B136" s="6" t="s">
        <v>1054</v>
      </c>
      <c r="C136" s="6" t="s">
        <v>1055</v>
      </c>
      <c r="D136" s="7" t="s">
        <v>1056</v>
      </c>
      <c r="E136" s="19" t="s">
        <v>8942</v>
      </c>
      <c r="F136" s="52" t="s">
        <v>8947</v>
      </c>
      <c r="G136" s="10">
        <v>45933.0</v>
      </c>
      <c r="H136" s="53" t="s">
        <v>8934</v>
      </c>
    </row>
    <row r="137">
      <c r="A137" s="6" t="s">
        <v>1038</v>
      </c>
      <c r="B137" s="6" t="s">
        <v>1054</v>
      </c>
      <c r="C137" s="6" t="s">
        <v>1055</v>
      </c>
      <c r="D137" s="7" t="s">
        <v>1056</v>
      </c>
      <c r="E137" s="19" t="s">
        <v>8942</v>
      </c>
      <c r="F137" s="52" t="s">
        <v>8948</v>
      </c>
      <c r="G137" s="10">
        <v>45933.0</v>
      </c>
      <c r="H137" s="53" t="s">
        <v>8934</v>
      </c>
    </row>
    <row r="138">
      <c r="A138" s="6" t="s">
        <v>1038</v>
      </c>
      <c r="B138" s="6" t="s">
        <v>1054</v>
      </c>
      <c r="C138" s="6" t="s">
        <v>1055</v>
      </c>
      <c r="D138" s="7" t="s">
        <v>1056</v>
      </c>
      <c r="E138" s="19" t="s">
        <v>8942</v>
      </c>
      <c r="F138" s="52" t="s">
        <v>8949</v>
      </c>
      <c r="G138" s="10">
        <v>45933.0</v>
      </c>
      <c r="H138" s="53" t="s">
        <v>8934</v>
      </c>
    </row>
    <row r="139">
      <c r="A139" s="6" t="s">
        <v>1038</v>
      </c>
      <c r="B139" s="6" t="s">
        <v>1054</v>
      </c>
      <c r="C139" s="6" t="s">
        <v>1055</v>
      </c>
      <c r="D139" s="7" t="s">
        <v>1056</v>
      </c>
      <c r="E139" s="19" t="s">
        <v>8942</v>
      </c>
      <c r="F139" s="52" t="s">
        <v>8950</v>
      </c>
      <c r="G139" s="10">
        <v>45933.0</v>
      </c>
      <c r="H139" s="53" t="s">
        <v>8934</v>
      </c>
    </row>
    <row r="140">
      <c r="A140" s="6" t="s">
        <v>1038</v>
      </c>
      <c r="B140" s="6" t="s">
        <v>1054</v>
      </c>
      <c r="C140" s="6" t="s">
        <v>1055</v>
      </c>
      <c r="D140" s="7" t="s">
        <v>1056</v>
      </c>
      <c r="E140" s="19" t="s">
        <v>8942</v>
      </c>
      <c r="F140" s="52" t="s">
        <v>8951</v>
      </c>
      <c r="G140" s="10">
        <v>45933.0</v>
      </c>
      <c r="H140" s="53" t="s">
        <v>8934</v>
      </c>
    </row>
    <row r="141">
      <c r="A141" s="6" t="s">
        <v>1038</v>
      </c>
      <c r="B141" s="6" t="s">
        <v>1054</v>
      </c>
      <c r="C141" s="6" t="s">
        <v>1055</v>
      </c>
      <c r="D141" s="7" t="s">
        <v>1056</v>
      </c>
      <c r="E141" s="19" t="s">
        <v>8942</v>
      </c>
      <c r="F141" s="52" t="s">
        <v>8952</v>
      </c>
      <c r="G141" s="10">
        <v>45933.0</v>
      </c>
      <c r="H141" s="53" t="s">
        <v>8934</v>
      </c>
    </row>
    <row r="142">
      <c r="A142" s="6" t="s">
        <v>1038</v>
      </c>
      <c r="B142" s="6" t="s">
        <v>1054</v>
      </c>
      <c r="C142" s="6" t="s">
        <v>1055</v>
      </c>
      <c r="D142" s="7" t="s">
        <v>1056</v>
      </c>
      <c r="E142" s="19" t="s">
        <v>8942</v>
      </c>
      <c r="F142" s="52" t="s">
        <v>8953</v>
      </c>
      <c r="G142" s="10">
        <v>45933.0</v>
      </c>
      <c r="H142" s="53" t="s">
        <v>8934</v>
      </c>
    </row>
    <row r="143">
      <c r="A143" s="6" t="s">
        <v>1038</v>
      </c>
      <c r="B143" s="6" t="s">
        <v>1054</v>
      </c>
      <c r="C143" s="6" t="s">
        <v>1055</v>
      </c>
      <c r="D143" s="7" t="s">
        <v>1056</v>
      </c>
      <c r="E143" s="19" t="s">
        <v>8942</v>
      </c>
      <c r="F143" s="52" t="s">
        <v>8954</v>
      </c>
      <c r="G143" s="10">
        <v>45933.0</v>
      </c>
      <c r="H143" s="53" t="s">
        <v>8934</v>
      </c>
    </row>
    <row r="144">
      <c r="A144" s="6" t="s">
        <v>1038</v>
      </c>
      <c r="B144" s="6" t="s">
        <v>1054</v>
      </c>
      <c r="C144" s="6" t="s">
        <v>1055</v>
      </c>
      <c r="D144" s="7" t="s">
        <v>1056</v>
      </c>
      <c r="E144" s="19" t="s">
        <v>8942</v>
      </c>
      <c r="F144" s="52" t="s">
        <v>8955</v>
      </c>
      <c r="G144" s="10">
        <v>45933.0</v>
      </c>
      <c r="H144" s="53" t="s">
        <v>8934</v>
      </c>
    </row>
    <row r="145">
      <c r="A145" s="6" t="s">
        <v>1038</v>
      </c>
      <c r="B145" s="6" t="s">
        <v>1054</v>
      </c>
      <c r="C145" s="6" t="s">
        <v>1055</v>
      </c>
      <c r="D145" s="7" t="s">
        <v>1056</v>
      </c>
      <c r="E145" s="19" t="s">
        <v>8942</v>
      </c>
      <c r="F145" s="52" t="s">
        <v>8956</v>
      </c>
      <c r="G145" s="10">
        <v>45933.0</v>
      </c>
      <c r="H145" s="53" t="s">
        <v>8934</v>
      </c>
    </row>
    <row r="146">
      <c r="A146" s="6" t="s">
        <v>1038</v>
      </c>
      <c r="B146" s="6" t="s">
        <v>1054</v>
      </c>
      <c r="C146" s="6" t="s">
        <v>1055</v>
      </c>
      <c r="D146" s="7" t="s">
        <v>1056</v>
      </c>
      <c r="E146" s="19" t="s">
        <v>8942</v>
      </c>
      <c r="F146" s="52" t="s">
        <v>8957</v>
      </c>
      <c r="G146" s="10">
        <v>45933.0</v>
      </c>
      <c r="H146" s="53" t="s">
        <v>8934</v>
      </c>
    </row>
    <row r="147">
      <c r="A147" s="6" t="s">
        <v>1038</v>
      </c>
      <c r="B147" s="6" t="s">
        <v>1054</v>
      </c>
      <c r="C147" s="6" t="s">
        <v>1055</v>
      </c>
      <c r="D147" s="7" t="s">
        <v>1056</v>
      </c>
      <c r="E147" s="19" t="s">
        <v>8942</v>
      </c>
      <c r="F147" s="52" t="s">
        <v>8958</v>
      </c>
      <c r="G147" s="10">
        <v>45933.0</v>
      </c>
      <c r="H147" s="53" t="s">
        <v>8934</v>
      </c>
    </row>
    <row r="148">
      <c r="A148" s="6" t="s">
        <v>1038</v>
      </c>
      <c r="B148" s="6" t="s">
        <v>1054</v>
      </c>
      <c r="C148" s="6" t="s">
        <v>1055</v>
      </c>
      <c r="D148" s="7" t="s">
        <v>1056</v>
      </c>
      <c r="E148" s="19" t="s">
        <v>8942</v>
      </c>
      <c r="F148" s="52" t="s">
        <v>8959</v>
      </c>
      <c r="G148" s="10">
        <v>45933.0</v>
      </c>
      <c r="H148" s="53" t="s">
        <v>8934</v>
      </c>
    </row>
    <row r="149">
      <c r="A149" s="6" t="s">
        <v>1038</v>
      </c>
      <c r="B149" s="6" t="s">
        <v>1054</v>
      </c>
      <c r="C149" s="6" t="s">
        <v>1055</v>
      </c>
      <c r="D149" s="7" t="s">
        <v>1056</v>
      </c>
      <c r="E149" s="19" t="s">
        <v>8942</v>
      </c>
      <c r="F149" s="52" t="s">
        <v>8960</v>
      </c>
      <c r="G149" s="10">
        <v>45933.0</v>
      </c>
      <c r="H149" s="53" t="s">
        <v>8934</v>
      </c>
    </row>
    <row r="150">
      <c r="A150" s="6" t="s">
        <v>1038</v>
      </c>
      <c r="B150" s="6" t="s">
        <v>1054</v>
      </c>
      <c r="C150" s="6" t="s">
        <v>1055</v>
      </c>
      <c r="D150" s="7" t="s">
        <v>1056</v>
      </c>
      <c r="E150" s="19" t="s">
        <v>8942</v>
      </c>
      <c r="F150" s="52" t="s">
        <v>8961</v>
      </c>
      <c r="G150" s="10">
        <v>45933.0</v>
      </c>
      <c r="H150" s="53" t="s">
        <v>8934</v>
      </c>
    </row>
    <row r="151">
      <c r="A151" s="6" t="s">
        <v>1038</v>
      </c>
      <c r="B151" s="6" t="s">
        <v>1054</v>
      </c>
      <c r="C151" s="6" t="s">
        <v>1055</v>
      </c>
      <c r="D151" s="7" t="s">
        <v>1056</v>
      </c>
      <c r="E151" s="19" t="s">
        <v>8942</v>
      </c>
      <c r="F151" s="52" t="s">
        <v>8962</v>
      </c>
      <c r="G151" s="10">
        <v>45933.0</v>
      </c>
      <c r="H151" s="53" t="s">
        <v>8934</v>
      </c>
    </row>
    <row r="152">
      <c r="A152" s="6" t="s">
        <v>1038</v>
      </c>
      <c r="B152" s="6" t="s">
        <v>1054</v>
      </c>
      <c r="C152" s="6" t="s">
        <v>1055</v>
      </c>
      <c r="D152" s="7" t="s">
        <v>1056</v>
      </c>
      <c r="E152" s="19" t="s">
        <v>8942</v>
      </c>
      <c r="F152" s="52" t="s">
        <v>8963</v>
      </c>
      <c r="G152" s="10">
        <v>45933.0</v>
      </c>
      <c r="H152" s="53" t="s">
        <v>8934</v>
      </c>
    </row>
    <row r="153">
      <c r="A153" s="6" t="s">
        <v>1038</v>
      </c>
      <c r="B153" s="6" t="s">
        <v>1054</v>
      </c>
      <c r="C153" s="6" t="s">
        <v>1055</v>
      </c>
      <c r="D153" s="7" t="s">
        <v>1056</v>
      </c>
      <c r="E153" s="19" t="s">
        <v>8942</v>
      </c>
      <c r="F153" s="52" t="s">
        <v>8964</v>
      </c>
      <c r="G153" s="10">
        <v>45933.0</v>
      </c>
      <c r="H153" s="53" t="s">
        <v>8934</v>
      </c>
    </row>
    <row r="154">
      <c r="A154" s="6" t="s">
        <v>1038</v>
      </c>
      <c r="B154" s="6" t="s">
        <v>1054</v>
      </c>
      <c r="C154" s="6" t="s">
        <v>1055</v>
      </c>
      <c r="D154" s="7" t="s">
        <v>1056</v>
      </c>
      <c r="E154" s="19" t="s">
        <v>8942</v>
      </c>
      <c r="F154" s="52" t="s">
        <v>8965</v>
      </c>
      <c r="G154" s="10">
        <v>45933.0</v>
      </c>
      <c r="H154" s="53" t="s">
        <v>8934</v>
      </c>
    </row>
    <row r="155">
      <c r="A155" s="6" t="s">
        <v>1038</v>
      </c>
      <c r="B155" s="6" t="s">
        <v>1078</v>
      </c>
      <c r="C155" s="6" t="s">
        <v>1079</v>
      </c>
      <c r="D155" s="7" t="s">
        <v>1080</v>
      </c>
      <c r="E155" s="19" t="s">
        <v>8766</v>
      </c>
      <c r="F155" s="52" t="s">
        <v>8966</v>
      </c>
      <c r="G155" s="10">
        <v>45926.0</v>
      </c>
      <c r="H155" s="53" t="s">
        <v>8967</v>
      </c>
    </row>
    <row r="156">
      <c r="A156" s="6" t="s">
        <v>1038</v>
      </c>
      <c r="B156" s="6" t="s">
        <v>1088</v>
      </c>
      <c r="C156" s="6" t="s">
        <v>1089</v>
      </c>
      <c r="D156" s="7" t="s">
        <v>1090</v>
      </c>
      <c r="E156" s="19" t="s">
        <v>8968</v>
      </c>
      <c r="F156" s="52" t="s">
        <v>8969</v>
      </c>
      <c r="G156" s="10">
        <v>45926.0</v>
      </c>
      <c r="H156" s="53" t="s">
        <v>8970</v>
      </c>
    </row>
    <row r="157">
      <c r="A157" s="6" t="s">
        <v>1038</v>
      </c>
      <c r="B157" s="6" t="s">
        <v>1092</v>
      </c>
      <c r="C157" s="6" t="s">
        <v>1093</v>
      </c>
      <c r="D157" s="7" t="s">
        <v>1094</v>
      </c>
      <c r="E157" s="19" t="s">
        <v>8777</v>
      </c>
      <c r="F157" s="52" t="s">
        <v>8971</v>
      </c>
      <c r="G157" s="10">
        <v>45926.0</v>
      </c>
      <c r="H157" s="53" t="s">
        <v>8972</v>
      </c>
    </row>
    <row r="158">
      <c r="A158" s="6" t="s">
        <v>1038</v>
      </c>
      <c r="B158" s="6" t="s">
        <v>1092</v>
      </c>
      <c r="C158" s="6" t="s">
        <v>1093</v>
      </c>
      <c r="D158" s="7" t="s">
        <v>1094</v>
      </c>
      <c r="E158" s="19" t="s">
        <v>8777</v>
      </c>
      <c r="F158" s="52" t="s">
        <v>8973</v>
      </c>
      <c r="G158" s="10">
        <v>45926.0</v>
      </c>
      <c r="H158" s="53" t="s">
        <v>8972</v>
      </c>
    </row>
    <row r="159">
      <c r="A159" s="6" t="s">
        <v>1038</v>
      </c>
      <c r="B159" s="6" t="s">
        <v>1092</v>
      </c>
      <c r="C159" s="6" t="s">
        <v>1093</v>
      </c>
      <c r="D159" s="7" t="s">
        <v>1094</v>
      </c>
      <c r="E159" s="19" t="s">
        <v>8777</v>
      </c>
      <c r="F159" s="52" t="s">
        <v>8974</v>
      </c>
      <c r="G159" s="10">
        <v>45926.0</v>
      </c>
      <c r="H159" s="53" t="s">
        <v>8972</v>
      </c>
    </row>
    <row r="160">
      <c r="A160" s="6" t="s">
        <v>1038</v>
      </c>
      <c r="B160" s="6" t="s">
        <v>1092</v>
      </c>
      <c r="C160" s="6" t="s">
        <v>1093</v>
      </c>
      <c r="D160" s="7" t="s">
        <v>1094</v>
      </c>
      <c r="E160" s="19" t="s">
        <v>8777</v>
      </c>
      <c r="F160" s="52" t="s">
        <v>8975</v>
      </c>
      <c r="G160" s="10">
        <v>45926.0</v>
      </c>
      <c r="H160" s="53" t="s">
        <v>8972</v>
      </c>
    </row>
    <row r="161">
      <c r="A161" s="6" t="s">
        <v>1038</v>
      </c>
      <c r="B161" s="6" t="s">
        <v>1092</v>
      </c>
      <c r="C161" s="6" t="s">
        <v>1093</v>
      </c>
      <c r="D161" s="7" t="s">
        <v>1094</v>
      </c>
      <c r="E161" s="19" t="s">
        <v>8777</v>
      </c>
      <c r="F161" s="52" t="s">
        <v>8976</v>
      </c>
      <c r="G161" s="10">
        <v>45926.0</v>
      </c>
      <c r="H161" s="53" t="s">
        <v>8972</v>
      </c>
    </row>
    <row r="162">
      <c r="A162" s="6" t="s">
        <v>1038</v>
      </c>
      <c r="B162" s="6" t="s">
        <v>1092</v>
      </c>
      <c r="C162" s="6" t="s">
        <v>1093</v>
      </c>
      <c r="D162" s="7" t="s">
        <v>1094</v>
      </c>
      <c r="E162" s="19" t="s">
        <v>8777</v>
      </c>
      <c r="F162" s="52" t="s">
        <v>8977</v>
      </c>
      <c r="G162" s="10">
        <v>45926.0</v>
      </c>
      <c r="H162" s="53" t="s">
        <v>8972</v>
      </c>
    </row>
    <row r="163">
      <c r="A163" s="6" t="s">
        <v>1038</v>
      </c>
      <c r="B163" s="6" t="s">
        <v>1092</v>
      </c>
      <c r="C163" s="6" t="s">
        <v>1093</v>
      </c>
      <c r="D163" s="7" t="s">
        <v>1094</v>
      </c>
      <c r="E163" s="19" t="s">
        <v>8777</v>
      </c>
      <c r="F163" s="52" t="s">
        <v>8978</v>
      </c>
      <c r="G163" s="10">
        <v>45926.0</v>
      </c>
      <c r="H163" s="53" t="s">
        <v>8972</v>
      </c>
    </row>
    <row r="164">
      <c r="A164" s="6" t="s">
        <v>1038</v>
      </c>
      <c r="B164" s="6" t="s">
        <v>1092</v>
      </c>
      <c r="C164" s="6" t="s">
        <v>1093</v>
      </c>
      <c r="D164" s="7" t="s">
        <v>1094</v>
      </c>
      <c r="E164" s="19" t="s">
        <v>8766</v>
      </c>
      <c r="F164" s="52" t="s">
        <v>8979</v>
      </c>
      <c r="G164" s="10">
        <v>45926.0</v>
      </c>
      <c r="H164" s="53" t="s">
        <v>8980</v>
      </c>
    </row>
    <row r="165">
      <c r="A165" s="6" t="s">
        <v>1038</v>
      </c>
      <c r="B165" s="6" t="s">
        <v>1092</v>
      </c>
      <c r="C165" s="6" t="s">
        <v>1093</v>
      </c>
      <c r="D165" s="7" t="s">
        <v>1094</v>
      </c>
      <c r="E165" s="19" t="s">
        <v>8766</v>
      </c>
      <c r="F165" s="52" t="s">
        <v>8981</v>
      </c>
      <c r="G165" s="10">
        <v>45926.0</v>
      </c>
      <c r="H165" s="53" t="s">
        <v>8980</v>
      </c>
    </row>
    <row r="166">
      <c r="A166" s="6" t="s">
        <v>1038</v>
      </c>
      <c r="B166" s="6" t="s">
        <v>1092</v>
      </c>
      <c r="C166" s="6" t="s">
        <v>1093</v>
      </c>
      <c r="D166" s="7" t="s">
        <v>1094</v>
      </c>
      <c r="E166" s="19" t="s">
        <v>8766</v>
      </c>
      <c r="F166" s="52" t="s">
        <v>8982</v>
      </c>
      <c r="G166" s="10">
        <v>45926.0</v>
      </c>
      <c r="H166" s="53" t="s">
        <v>8980</v>
      </c>
    </row>
    <row r="167">
      <c r="A167" s="6" t="s">
        <v>1038</v>
      </c>
      <c r="B167" s="6" t="s">
        <v>1092</v>
      </c>
      <c r="C167" s="6" t="s">
        <v>1093</v>
      </c>
      <c r="D167" s="7" t="s">
        <v>1094</v>
      </c>
      <c r="E167" s="19" t="s">
        <v>8766</v>
      </c>
      <c r="F167" s="52" t="s">
        <v>8983</v>
      </c>
      <c r="G167" s="10">
        <v>45926.0</v>
      </c>
      <c r="H167" s="53" t="s">
        <v>8980</v>
      </c>
    </row>
    <row r="168">
      <c r="A168" s="6" t="s">
        <v>1038</v>
      </c>
      <c r="B168" s="6" t="s">
        <v>1092</v>
      </c>
      <c r="C168" s="6" t="s">
        <v>1093</v>
      </c>
      <c r="D168" s="7" t="s">
        <v>1094</v>
      </c>
      <c r="E168" s="19" t="s">
        <v>8766</v>
      </c>
      <c r="F168" s="52" t="s">
        <v>8984</v>
      </c>
      <c r="G168" s="10">
        <v>45926.0</v>
      </c>
      <c r="H168" s="53" t="s">
        <v>8980</v>
      </c>
    </row>
    <row r="169">
      <c r="A169" s="6" t="s">
        <v>1038</v>
      </c>
      <c r="B169" s="6" t="s">
        <v>1092</v>
      </c>
      <c r="C169" s="6" t="s">
        <v>1093</v>
      </c>
      <c r="D169" s="7" t="s">
        <v>1094</v>
      </c>
      <c r="E169" s="19" t="s">
        <v>8766</v>
      </c>
      <c r="F169" s="52" t="s">
        <v>8985</v>
      </c>
      <c r="G169" s="10">
        <v>45926.0</v>
      </c>
      <c r="H169" s="53" t="s">
        <v>8980</v>
      </c>
    </row>
    <row r="170">
      <c r="A170" s="6" t="s">
        <v>1038</v>
      </c>
      <c r="B170" s="6" t="s">
        <v>1158</v>
      </c>
      <c r="C170" s="6" t="s">
        <v>1159</v>
      </c>
      <c r="D170" s="17" t="s">
        <v>1160</v>
      </c>
      <c r="E170" s="55" t="s">
        <v>8986</v>
      </c>
      <c r="F170" s="52" t="s">
        <v>8987</v>
      </c>
      <c r="G170" s="10">
        <v>45926.0</v>
      </c>
      <c r="H170" s="53" t="s">
        <v>8988</v>
      </c>
    </row>
    <row r="171">
      <c r="A171" s="6" t="s">
        <v>1200</v>
      </c>
      <c r="B171" s="6" t="s">
        <v>1273</v>
      </c>
      <c r="C171" s="6" t="s">
        <v>1274</v>
      </c>
      <c r="D171" s="7" t="s">
        <v>1275</v>
      </c>
      <c r="E171" s="19" t="s">
        <v>8989</v>
      </c>
      <c r="F171" s="52" t="s">
        <v>8990</v>
      </c>
      <c r="G171" s="10">
        <v>45928.0</v>
      </c>
      <c r="H171" s="53" t="s">
        <v>8991</v>
      </c>
    </row>
    <row r="172">
      <c r="A172" s="6" t="s">
        <v>1200</v>
      </c>
      <c r="B172" s="6" t="s">
        <v>1273</v>
      </c>
      <c r="C172" s="6" t="s">
        <v>1274</v>
      </c>
      <c r="D172" s="7" t="s">
        <v>1275</v>
      </c>
      <c r="E172" s="19" t="s">
        <v>8989</v>
      </c>
      <c r="F172" s="52" t="s">
        <v>8992</v>
      </c>
      <c r="G172" s="10">
        <v>45928.0</v>
      </c>
      <c r="H172" s="53" t="s">
        <v>8991</v>
      </c>
    </row>
    <row r="173">
      <c r="A173" s="6" t="s">
        <v>1200</v>
      </c>
      <c r="B173" s="6" t="s">
        <v>1273</v>
      </c>
      <c r="C173" s="6" t="s">
        <v>1274</v>
      </c>
      <c r="D173" s="7" t="s">
        <v>1275</v>
      </c>
      <c r="E173" s="19" t="s">
        <v>8989</v>
      </c>
      <c r="F173" s="52" t="s">
        <v>8993</v>
      </c>
      <c r="G173" s="10">
        <v>45928.0</v>
      </c>
      <c r="H173" s="53" t="s">
        <v>8991</v>
      </c>
    </row>
    <row r="174">
      <c r="A174" s="6" t="s">
        <v>1200</v>
      </c>
      <c r="B174" s="6" t="s">
        <v>1273</v>
      </c>
      <c r="C174" s="6" t="s">
        <v>1274</v>
      </c>
      <c r="D174" s="7" t="s">
        <v>1275</v>
      </c>
      <c r="E174" s="19" t="s">
        <v>8989</v>
      </c>
      <c r="F174" s="52" t="s">
        <v>8994</v>
      </c>
      <c r="G174" s="10">
        <v>45928.0</v>
      </c>
      <c r="H174" s="53" t="s">
        <v>8991</v>
      </c>
    </row>
    <row r="175">
      <c r="A175" s="6" t="s">
        <v>1200</v>
      </c>
      <c r="B175" s="6" t="s">
        <v>1302</v>
      </c>
      <c r="C175" s="6" t="s">
        <v>1303</v>
      </c>
      <c r="D175" s="7" t="s">
        <v>1304</v>
      </c>
      <c r="E175" s="19" t="s">
        <v>8766</v>
      </c>
      <c r="F175" s="56" t="s">
        <v>8995</v>
      </c>
      <c r="G175" s="10">
        <v>45926.0</v>
      </c>
      <c r="H175" s="53" t="s">
        <v>8996</v>
      </c>
    </row>
    <row r="176">
      <c r="A176" s="6" t="s">
        <v>1200</v>
      </c>
      <c r="B176" s="6" t="s">
        <v>1302</v>
      </c>
      <c r="C176" s="6" t="s">
        <v>1303</v>
      </c>
      <c r="D176" s="7" t="s">
        <v>1304</v>
      </c>
      <c r="E176" s="19" t="s">
        <v>8766</v>
      </c>
      <c r="F176" s="52" t="s">
        <v>8997</v>
      </c>
      <c r="G176" s="10">
        <v>45926.0</v>
      </c>
      <c r="H176" s="53" t="s">
        <v>8996</v>
      </c>
    </row>
    <row r="177">
      <c r="A177" s="6" t="s">
        <v>1200</v>
      </c>
      <c r="B177" s="6" t="s">
        <v>1302</v>
      </c>
      <c r="C177" s="6" t="s">
        <v>1303</v>
      </c>
      <c r="D177" s="7" t="s">
        <v>1304</v>
      </c>
      <c r="E177" s="19" t="s">
        <v>8766</v>
      </c>
      <c r="F177" s="52" t="s">
        <v>8998</v>
      </c>
      <c r="G177" s="10">
        <v>45926.0</v>
      </c>
      <c r="H177" s="53" t="s">
        <v>8996</v>
      </c>
    </row>
    <row r="178">
      <c r="A178" s="6" t="s">
        <v>1200</v>
      </c>
      <c r="B178" s="6" t="s">
        <v>1302</v>
      </c>
      <c r="C178" s="6" t="s">
        <v>1303</v>
      </c>
      <c r="D178" s="7" t="s">
        <v>1304</v>
      </c>
      <c r="E178" s="19" t="s">
        <v>8766</v>
      </c>
      <c r="F178" s="52" t="s">
        <v>8999</v>
      </c>
      <c r="G178" s="10">
        <v>45926.0</v>
      </c>
      <c r="H178" s="53" t="s">
        <v>8996</v>
      </c>
    </row>
    <row r="179">
      <c r="A179" s="6" t="s">
        <v>1200</v>
      </c>
      <c r="B179" s="6" t="s">
        <v>1302</v>
      </c>
      <c r="C179" s="6" t="s">
        <v>1303</v>
      </c>
      <c r="D179" s="7" t="s">
        <v>1304</v>
      </c>
      <c r="E179" s="19" t="s">
        <v>8766</v>
      </c>
      <c r="F179" s="52" t="s">
        <v>9000</v>
      </c>
      <c r="G179" s="10">
        <v>45926.0</v>
      </c>
      <c r="H179" s="53" t="s">
        <v>8996</v>
      </c>
    </row>
    <row r="180">
      <c r="A180" s="6" t="s">
        <v>1200</v>
      </c>
      <c r="B180" s="6" t="s">
        <v>1302</v>
      </c>
      <c r="C180" s="6" t="s">
        <v>1303</v>
      </c>
      <c r="D180" s="7" t="s">
        <v>1304</v>
      </c>
      <c r="E180" s="19" t="s">
        <v>8766</v>
      </c>
      <c r="F180" s="52" t="s">
        <v>9001</v>
      </c>
      <c r="G180" s="10">
        <v>45926.0</v>
      </c>
      <c r="H180" s="53" t="s">
        <v>8996</v>
      </c>
    </row>
    <row r="181">
      <c r="A181" s="6" t="s">
        <v>1315</v>
      </c>
      <c r="B181" s="6" t="s">
        <v>1462</v>
      </c>
      <c r="C181" s="6" t="s">
        <v>1463</v>
      </c>
      <c r="D181" s="7" t="s">
        <v>1464</v>
      </c>
      <c r="E181" s="19" t="s">
        <v>9002</v>
      </c>
      <c r="F181" s="52" t="s">
        <v>9003</v>
      </c>
      <c r="G181" s="10">
        <v>45928.0</v>
      </c>
      <c r="H181" s="53" t="s">
        <v>9004</v>
      </c>
    </row>
    <row r="182">
      <c r="A182" s="6" t="s">
        <v>1511</v>
      </c>
      <c r="B182" s="6" t="s">
        <v>1522</v>
      </c>
      <c r="C182" s="6" t="s">
        <v>1523</v>
      </c>
      <c r="D182" s="7" t="s">
        <v>1524</v>
      </c>
      <c r="E182" s="19" t="s">
        <v>8874</v>
      </c>
      <c r="F182" s="52" t="s">
        <v>9005</v>
      </c>
      <c r="G182" s="10">
        <v>45926.0</v>
      </c>
      <c r="H182" s="53" t="s">
        <v>9006</v>
      </c>
    </row>
    <row r="183">
      <c r="A183" s="6" t="s">
        <v>1511</v>
      </c>
      <c r="B183" s="6" t="s">
        <v>1522</v>
      </c>
      <c r="C183" s="6" t="s">
        <v>1523</v>
      </c>
      <c r="D183" s="7" t="s">
        <v>1524</v>
      </c>
      <c r="E183" s="19" t="s">
        <v>8874</v>
      </c>
      <c r="F183" s="52" t="s">
        <v>9007</v>
      </c>
      <c r="G183" s="10">
        <v>45926.0</v>
      </c>
      <c r="H183" s="53" t="s">
        <v>9006</v>
      </c>
    </row>
    <row r="184">
      <c r="A184" s="6" t="s">
        <v>1511</v>
      </c>
      <c r="B184" s="6" t="s">
        <v>1522</v>
      </c>
      <c r="C184" s="6" t="s">
        <v>1523</v>
      </c>
      <c r="D184" s="7" t="s">
        <v>1524</v>
      </c>
      <c r="E184" s="19" t="s">
        <v>8874</v>
      </c>
      <c r="F184" s="52" t="s">
        <v>9008</v>
      </c>
      <c r="G184" s="10">
        <v>45926.0</v>
      </c>
      <c r="H184" s="53" t="s">
        <v>9006</v>
      </c>
    </row>
    <row r="185">
      <c r="A185" s="6" t="s">
        <v>1511</v>
      </c>
      <c r="B185" s="6" t="s">
        <v>1522</v>
      </c>
      <c r="C185" s="6" t="s">
        <v>1523</v>
      </c>
      <c r="D185" s="7" t="s">
        <v>1524</v>
      </c>
      <c r="E185" s="19" t="s">
        <v>8874</v>
      </c>
      <c r="F185" s="52" t="s">
        <v>9009</v>
      </c>
      <c r="G185" s="10">
        <v>45926.0</v>
      </c>
      <c r="H185" s="53" t="s">
        <v>9006</v>
      </c>
    </row>
    <row r="186">
      <c r="A186" s="6" t="s">
        <v>1511</v>
      </c>
      <c r="B186" s="6" t="s">
        <v>1522</v>
      </c>
      <c r="C186" s="6" t="s">
        <v>1523</v>
      </c>
      <c r="D186" s="7" t="s">
        <v>1524</v>
      </c>
      <c r="E186" s="19" t="s">
        <v>8874</v>
      </c>
      <c r="F186" s="52" t="s">
        <v>9010</v>
      </c>
      <c r="G186" s="10">
        <v>45926.0</v>
      </c>
      <c r="H186" s="53" t="s">
        <v>9006</v>
      </c>
    </row>
    <row r="187">
      <c r="A187" s="6" t="s">
        <v>1511</v>
      </c>
      <c r="B187" s="6" t="s">
        <v>1522</v>
      </c>
      <c r="C187" s="6" t="s">
        <v>1523</v>
      </c>
      <c r="D187" s="7" t="s">
        <v>1524</v>
      </c>
      <c r="E187" s="19" t="s">
        <v>8874</v>
      </c>
      <c r="F187" s="52" t="s">
        <v>9011</v>
      </c>
      <c r="G187" s="10">
        <v>45926.0</v>
      </c>
      <c r="H187" s="53" t="s">
        <v>9006</v>
      </c>
    </row>
    <row r="188">
      <c r="A188" s="6" t="s">
        <v>1511</v>
      </c>
      <c r="B188" s="6" t="s">
        <v>1522</v>
      </c>
      <c r="C188" s="6" t="s">
        <v>1523</v>
      </c>
      <c r="D188" s="7" t="s">
        <v>1524</v>
      </c>
      <c r="E188" s="19" t="s">
        <v>8874</v>
      </c>
      <c r="F188" s="52" t="s">
        <v>9012</v>
      </c>
      <c r="G188" s="10">
        <v>45926.0</v>
      </c>
      <c r="H188" s="53" t="s">
        <v>9006</v>
      </c>
    </row>
    <row r="189">
      <c r="A189" s="6" t="s">
        <v>1511</v>
      </c>
      <c r="B189" s="6" t="s">
        <v>1522</v>
      </c>
      <c r="C189" s="6" t="s">
        <v>1523</v>
      </c>
      <c r="D189" s="7" t="s">
        <v>1524</v>
      </c>
      <c r="E189" s="19" t="s">
        <v>8874</v>
      </c>
      <c r="F189" s="52" t="s">
        <v>9013</v>
      </c>
      <c r="G189" s="10">
        <v>45926.0</v>
      </c>
      <c r="H189" s="53" t="s">
        <v>9006</v>
      </c>
    </row>
    <row r="190">
      <c r="A190" s="6" t="s">
        <v>1511</v>
      </c>
      <c r="B190" s="6" t="s">
        <v>1522</v>
      </c>
      <c r="C190" s="6" t="s">
        <v>1523</v>
      </c>
      <c r="D190" s="7" t="s">
        <v>1524</v>
      </c>
      <c r="E190" s="19" t="s">
        <v>8874</v>
      </c>
      <c r="F190" s="52" t="s">
        <v>9014</v>
      </c>
      <c r="G190" s="10">
        <v>45926.0</v>
      </c>
      <c r="H190" s="53" t="s">
        <v>9006</v>
      </c>
    </row>
    <row r="191">
      <c r="A191" s="6" t="s">
        <v>1511</v>
      </c>
      <c r="B191" s="6" t="s">
        <v>1538</v>
      </c>
      <c r="C191" s="6" t="s">
        <v>1539</v>
      </c>
      <c r="D191" s="7" t="s">
        <v>1540</v>
      </c>
      <c r="E191" s="19" t="s">
        <v>8766</v>
      </c>
      <c r="F191" s="57" t="s">
        <v>9015</v>
      </c>
      <c r="G191" s="10">
        <v>45926.0</v>
      </c>
      <c r="H191" s="53" t="s">
        <v>9016</v>
      </c>
    </row>
    <row r="192">
      <c r="A192" s="6" t="s">
        <v>1511</v>
      </c>
      <c r="B192" s="6" t="s">
        <v>1538</v>
      </c>
      <c r="C192" s="6" t="s">
        <v>1539</v>
      </c>
      <c r="D192" s="7" t="s">
        <v>1540</v>
      </c>
      <c r="E192" s="19" t="s">
        <v>8766</v>
      </c>
      <c r="F192" s="57" t="s">
        <v>9017</v>
      </c>
      <c r="G192" s="10">
        <v>45926.0</v>
      </c>
      <c r="H192" s="53" t="s">
        <v>9016</v>
      </c>
    </row>
    <row r="193">
      <c r="A193" s="6" t="s">
        <v>1511</v>
      </c>
      <c r="B193" s="6" t="s">
        <v>1538</v>
      </c>
      <c r="C193" s="6" t="s">
        <v>1539</v>
      </c>
      <c r="D193" s="7" t="s">
        <v>1540</v>
      </c>
      <c r="E193" s="19" t="s">
        <v>8766</v>
      </c>
      <c r="F193" s="57" t="s">
        <v>9018</v>
      </c>
      <c r="G193" s="10">
        <v>45926.0</v>
      </c>
      <c r="H193" s="53" t="s">
        <v>9016</v>
      </c>
    </row>
    <row r="194">
      <c r="A194" s="6" t="s">
        <v>1511</v>
      </c>
      <c r="B194" s="6" t="s">
        <v>1538</v>
      </c>
      <c r="C194" s="6" t="s">
        <v>1539</v>
      </c>
      <c r="D194" s="7" t="s">
        <v>1540</v>
      </c>
      <c r="E194" s="19" t="s">
        <v>8766</v>
      </c>
      <c r="F194" s="57" t="s">
        <v>9019</v>
      </c>
      <c r="G194" s="10">
        <v>45926.0</v>
      </c>
      <c r="H194" s="53" t="s">
        <v>9016</v>
      </c>
    </row>
    <row r="195">
      <c r="A195" s="6" t="s">
        <v>1511</v>
      </c>
      <c r="B195" s="6" t="s">
        <v>1538</v>
      </c>
      <c r="C195" s="6" t="s">
        <v>1539</v>
      </c>
      <c r="D195" s="7" t="s">
        <v>1540</v>
      </c>
      <c r="E195" s="19" t="s">
        <v>8766</v>
      </c>
      <c r="F195" s="57" t="s">
        <v>9020</v>
      </c>
      <c r="G195" s="10">
        <v>45926.0</v>
      </c>
      <c r="H195" s="53" t="s">
        <v>9016</v>
      </c>
    </row>
    <row r="196">
      <c r="A196" s="6" t="s">
        <v>1511</v>
      </c>
      <c r="B196" s="6" t="s">
        <v>1538</v>
      </c>
      <c r="C196" s="6" t="s">
        <v>1539</v>
      </c>
      <c r="D196" s="7" t="s">
        <v>1540</v>
      </c>
      <c r="E196" s="19" t="s">
        <v>8766</v>
      </c>
      <c r="F196" s="57" t="s">
        <v>9021</v>
      </c>
      <c r="G196" s="10">
        <v>45926.0</v>
      </c>
      <c r="H196" s="53" t="s">
        <v>9016</v>
      </c>
    </row>
    <row r="197">
      <c r="A197" s="6" t="s">
        <v>1592</v>
      </c>
      <c r="B197" s="6" t="s">
        <v>1598</v>
      </c>
      <c r="C197" s="6" t="s">
        <v>1599</v>
      </c>
      <c r="D197" s="7" t="s">
        <v>1600</v>
      </c>
      <c r="E197" s="19" t="s">
        <v>9022</v>
      </c>
      <c r="F197" s="52" t="s">
        <v>9023</v>
      </c>
      <c r="G197" s="10">
        <v>45924.0</v>
      </c>
      <c r="H197" s="18" t="s">
        <v>9024</v>
      </c>
    </row>
    <row r="198">
      <c r="A198" s="6" t="s">
        <v>1592</v>
      </c>
      <c r="B198" s="6" t="s">
        <v>1598</v>
      </c>
      <c r="C198" s="6" t="s">
        <v>1599</v>
      </c>
      <c r="D198" s="7" t="s">
        <v>1600</v>
      </c>
      <c r="E198" s="19" t="s">
        <v>8835</v>
      </c>
      <c r="F198" s="52" t="s">
        <v>9025</v>
      </c>
      <c r="G198" s="10">
        <v>45924.0</v>
      </c>
      <c r="H198" s="18" t="s">
        <v>9024</v>
      </c>
    </row>
    <row r="199">
      <c r="A199" s="6" t="s">
        <v>1592</v>
      </c>
      <c r="B199" s="6" t="s">
        <v>1598</v>
      </c>
      <c r="C199" s="6" t="s">
        <v>1599</v>
      </c>
      <c r="D199" s="7" t="s">
        <v>1600</v>
      </c>
      <c r="E199" s="19" t="s">
        <v>9026</v>
      </c>
      <c r="F199" s="52" t="s">
        <v>9027</v>
      </c>
      <c r="G199" s="10">
        <v>45924.0</v>
      </c>
      <c r="H199" s="18" t="s">
        <v>9024</v>
      </c>
    </row>
    <row r="200">
      <c r="A200" s="6" t="s">
        <v>1592</v>
      </c>
      <c r="B200" s="6" t="s">
        <v>1598</v>
      </c>
      <c r="C200" s="6" t="s">
        <v>1599</v>
      </c>
      <c r="D200" s="7" t="s">
        <v>1600</v>
      </c>
      <c r="E200" s="19" t="s">
        <v>8810</v>
      </c>
      <c r="F200" s="52" t="s">
        <v>9028</v>
      </c>
      <c r="G200" s="10">
        <v>45924.0</v>
      </c>
      <c r="H200" s="18" t="s">
        <v>9024</v>
      </c>
    </row>
    <row r="201">
      <c r="A201" s="6" t="s">
        <v>1592</v>
      </c>
      <c r="B201" s="6" t="s">
        <v>1598</v>
      </c>
      <c r="C201" s="6" t="s">
        <v>1599</v>
      </c>
      <c r="D201" s="7" t="s">
        <v>1600</v>
      </c>
      <c r="E201" s="19" t="s">
        <v>8810</v>
      </c>
      <c r="F201" s="52" t="s">
        <v>9025</v>
      </c>
      <c r="G201" s="10">
        <v>45924.0</v>
      </c>
      <c r="H201" s="18" t="s">
        <v>9024</v>
      </c>
    </row>
    <row r="202">
      <c r="A202" s="6" t="s">
        <v>1592</v>
      </c>
      <c r="B202" s="6" t="s">
        <v>1598</v>
      </c>
      <c r="C202" s="6" t="s">
        <v>1599</v>
      </c>
      <c r="D202" s="7" t="s">
        <v>1600</v>
      </c>
      <c r="E202" s="19" t="s">
        <v>8810</v>
      </c>
      <c r="F202" s="52" t="s">
        <v>9029</v>
      </c>
      <c r="G202" s="10">
        <v>45924.0</v>
      </c>
      <c r="H202" s="18" t="s">
        <v>9024</v>
      </c>
    </row>
    <row r="203">
      <c r="A203" s="6" t="s">
        <v>1592</v>
      </c>
      <c r="B203" s="6" t="s">
        <v>1598</v>
      </c>
      <c r="C203" s="6" t="s">
        <v>1599</v>
      </c>
      <c r="D203" s="7" t="s">
        <v>1600</v>
      </c>
      <c r="E203" s="19" t="s">
        <v>8810</v>
      </c>
      <c r="F203" s="52" t="s">
        <v>9030</v>
      </c>
      <c r="G203" s="10">
        <v>45924.0</v>
      </c>
      <c r="H203" s="18" t="s">
        <v>9024</v>
      </c>
    </row>
    <row r="204">
      <c r="A204" s="6" t="s">
        <v>1592</v>
      </c>
      <c r="B204" s="6" t="s">
        <v>290</v>
      </c>
      <c r="C204" s="6" t="s">
        <v>1613</v>
      </c>
      <c r="D204" s="7" t="s">
        <v>1614</v>
      </c>
      <c r="E204" s="19" t="s">
        <v>9031</v>
      </c>
      <c r="F204" s="52" t="s">
        <v>9032</v>
      </c>
      <c r="G204" s="10">
        <v>45924.0</v>
      </c>
      <c r="H204" s="18" t="s">
        <v>9033</v>
      </c>
    </row>
    <row r="205">
      <c r="A205" s="6" t="s">
        <v>1592</v>
      </c>
      <c r="B205" s="6" t="s">
        <v>1617</v>
      </c>
      <c r="C205" s="6" t="s">
        <v>26</v>
      </c>
      <c r="D205" s="7" t="s">
        <v>1618</v>
      </c>
      <c r="E205" s="19" t="s">
        <v>8942</v>
      </c>
      <c r="F205" s="52" t="s">
        <v>9034</v>
      </c>
      <c r="G205" s="10">
        <v>45924.0</v>
      </c>
      <c r="H205" s="18" t="s">
        <v>9035</v>
      </c>
    </row>
    <row r="206">
      <c r="A206" s="6" t="s">
        <v>1592</v>
      </c>
      <c r="B206" s="6" t="s">
        <v>1629</v>
      </c>
      <c r="C206" s="6" t="s">
        <v>1630</v>
      </c>
      <c r="D206" s="7" t="s">
        <v>1631</v>
      </c>
      <c r="E206" s="19" t="s">
        <v>8766</v>
      </c>
      <c r="F206" s="52" t="s">
        <v>9036</v>
      </c>
      <c r="G206" s="10">
        <v>45924.0</v>
      </c>
      <c r="H206" s="18" t="s">
        <v>9037</v>
      </c>
    </row>
    <row r="207">
      <c r="A207" s="6" t="s">
        <v>1592</v>
      </c>
      <c r="B207" s="6" t="s">
        <v>1629</v>
      </c>
      <c r="C207" s="6" t="s">
        <v>1630</v>
      </c>
      <c r="D207" s="7" t="s">
        <v>1631</v>
      </c>
      <c r="E207" s="19" t="s">
        <v>8766</v>
      </c>
      <c r="F207" s="52" t="s">
        <v>9038</v>
      </c>
      <c r="G207" s="10">
        <v>45924.0</v>
      </c>
      <c r="H207" s="18" t="s">
        <v>9037</v>
      </c>
    </row>
    <row r="208">
      <c r="A208" s="6" t="s">
        <v>1592</v>
      </c>
      <c r="B208" s="6" t="s">
        <v>1629</v>
      </c>
      <c r="C208" s="6" t="s">
        <v>1630</v>
      </c>
      <c r="D208" s="7" t="s">
        <v>1631</v>
      </c>
      <c r="E208" s="19" t="s">
        <v>8766</v>
      </c>
      <c r="F208" s="52" t="s">
        <v>9039</v>
      </c>
      <c r="G208" s="10">
        <v>45924.0</v>
      </c>
      <c r="H208" s="18" t="s">
        <v>9037</v>
      </c>
    </row>
    <row r="209">
      <c r="A209" s="6" t="s">
        <v>1592</v>
      </c>
      <c r="B209" s="6" t="s">
        <v>1629</v>
      </c>
      <c r="C209" s="6" t="s">
        <v>1630</v>
      </c>
      <c r="D209" s="7" t="s">
        <v>1631</v>
      </c>
      <c r="E209" s="19" t="s">
        <v>8766</v>
      </c>
      <c r="F209" s="52" t="s">
        <v>9040</v>
      </c>
      <c r="G209" s="10">
        <v>45924.0</v>
      </c>
      <c r="H209" s="18" t="s">
        <v>9037</v>
      </c>
    </row>
    <row r="210">
      <c r="A210" s="6" t="s">
        <v>1592</v>
      </c>
      <c r="B210" s="6" t="s">
        <v>1629</v>
      </c>
      <c r="C210" s="6" t="s">
        <v>1630</v>
      </c>
      <c r="D210" s="7" t="s">
        <v>1631</v>
      </c>
      <c r="E210" s="37" t="s">
        <v>8777</v>
      </c>
      <c r="F210" s="52" t="s">
        <v>9041</v>
      </c>
      <c r="G210" s="10">
        <v>45924.0</v>
      </c>
      <c r="H210" s="18" t="s">
        <v>9037</v>
      </c>
    </row>
    <row r="211">
      <c r="A211" s="6" t="s">
        <v>1592</v>
      </c>
      <c r="B211" s="6" t="s">
        <v>1629</v>
      </c>
      <c r="C211" s="6" t="s">
        <v>1630</v>
      </c>
      <c r="D211" s="7" t="s">
        <v>1631</v>
      </c>
      <c r="E211" s="37" t="s">
        <v>8777</v>
      </c>
      <c r="F211" s="52" t="s">
        <v>9042</v>
      </c>
      <c r="G211" s="10">
        <v>45924.0</v>
      </c>
      <c r="H211" s="18" t="s">
        <v>9037</v>
      </c>
    </row>
    <row r="212">
      <c r="A212" s="6" t="s">
        <v>1592</v>
      </c>
      <c r="B212" s="6" t="s">
        <v>1629</v>
      </c>
      <c r="C212" s="6" t="s">
        <v>1630</v>
      </c>
      <c r="D212" s="7" t="s">
        <v>1631</v>
      </c>
      <c r="E212" s="37" t="s">
        <v>8777</v>
      </c>
      <c r="F212" s="52" t="s">
        <v>9043</v>
      </c>
      <c r="G212" s="10">
        <v>45924.0</v>
      </c>
      <c r="H212" s="18" t="s">
        <v>9037</v>
      </c>
    </row>
    <row r="213">
      <c r="A213" s="6" t="s">
        <v>1592</v>
      </c>
      <c r="B213" s="6" t="s">
        <v>1629</v>
      </c>
      <c r="C213" s="6" t="s">
        <v>1630</v>
      </c>
      <c r="D213" s="7" t="s">
        <v>1631</v>
      </c>
      <c r="E213" s="37" t="s">
        <v>8777</v>
      </c>
      <c r="F213" s="52" t="s">
        <v>9044</v>
      </c>
      <c r="G213" s="10">
        <v>45924.0</v>
      </c>
      <c r="H213" s="18" t="s">
        <v>9037</v>
      </c>
    </row>
    <row r="214">
      <c r="A214" s="6" t="s">
        <v>1592</v>
      </c>
      <c r="B214" s="6" t="s">
        <v>1629</v>
      </c>
      <c r="C214" s="6" t="s">
        <v>1630</v>
      </c>
      <c r="D214" s="7" t="s">
        <v>1631</v>
      </c>
      <c r="E214" s="37" t="s">
        <v>8777</v>
      </c>
      <c r="F214" s="52" t="s">
        <v>9045</v>
      </c>
      <c r="G214" s="10">
        <v>45924.0</v>
      </c>
      <c r="H214" s="18" t="s">
        <v>9037</v>
      </c>
    </row>
    <row r="215">
      <c r="A215" s="6" t="s">
        <v>1592</v>
      </c>
      <c r="B215" s="6" t="s">
        <v>1634</v>
      </c>
      <c r="C215" s="6" t="s">
        <v>1635</v>
      </c>
      <c r="D215" s="7" t="s">
        <v>1636</v>
      </c>
      <c r="E215" s="19" t="s">
        <v>9046</v>
      </c>
      <c r="F215" s="52" t="s">
        <v>9047</v>
      </c>
      <c r="G215" s="10">
        <v>45924.0</v>
      </c>
      <c r="H215" s="18" t="s">
        <v>9048</v>
      </c>
    </row>
    <row r="216">
      <c r="A216" s="6" t="s">
        <v>1592</v>
      </c>
      <c r="B216" s="6" t="s">
        <v>1639</v>
      </c>
      <c r="C216" s="6" t="s">
        <v>1640</v>
      </c>
      <c r="D216" s="7" t="s">
        <v>1641</v>
      </c>
      <c r="E216" s="19" t="s">
        <v>8789</v>
      </c>
      <c r="F216" s="52" t="s">
        <v>9049</v>
      </c>
      <c r="G216" s="10">
        <v>45924.0</v>
      </c>
      <c r="H216" s="18" t="s">
        <v>9050</v>
      </c>
    </row>
    <row r="217">
      <c r="A217" s="6" t="s">
        <v>1592</v>
      </c>
      <c r="B217" s="6" t="s">
        <v>1651</v>
      </c>
      <c r="C217" s="6" t="s">
        <v>1652</v>
      </c>
      <c r="D217" s="17" t="s">
        <v>1653</v>
      </c>
      <c r="E217" s="19" t="s">
        <v>8853</v>
      </c>
      <c r="F217" s="52" t="s">
        <v>9051</v>
      </c>
      <c r="G217" s="10">
        <v>45924.0</v>
      </c>
      <c r="H217" s="18" t="s">
        <v>9052</v>
      </c>
    </row>
    <row r="218">
      <c r="A218" s="6" t="s">
        <v>1592</v>
      </c>
      <c r="B218" s="6" t="s">
        <v>1651</v>
      </c>
      <c r="C218" s="6" t="s">
        <v>1652</v>
      </c>
      <c r="D218" s="7" t="s">
        <v>1653</v>
      </c>
      <c r="E218" s="19" t="s">
        <v>8853</v>
      </c>
      <c r="F218" s="52" t="s">
        <v>9053</v>
      </c>
      <c r="G218" s="10">
        <v>45924.0</v>
      </c>
      <c r="H218" s="18" t="s">
        <v>9052</v>
      </c>
    </row>
    <row r="219">
      <c r="A219" s="6" t="s">
        <v>1592</v>
      </c>
      <c r="B219" s="6" t="s">
        <v>1651</v>
      </c>
      <c r="C219" s="6" t="s">
        <v>1652</v>
      </c>
      <c r="D219" s="7" t="s">
        <v>1653</v>
      </c>
      <c r="E219" s="19" t="s">
        <v>8853</v>
      </c>
      <c r="F219" s="52" t="s">
        <v>9054</v>
      </c>
      <c r="G219" s="10">
        <v>45924.0</v>
      </c>
      <c r="H219" s="18" t="s">
        <v>9052</v>
      </c>
    </row>
    <row r="220">
      <c r="A220" s="6" t="s">
        <v>1592</v>
      </c>
      <c r="B220" s="6" t="s">
        <v>1651</v>
      </c>
      <c r="C220" s="6" t="s">
        <v>1652</v>
      </c>
      <c r="D220" s="7" t="s">
        <v>1653</v>
      </c>
      <c r="E220" s="19" t="s">
        <v>8853</v>
      </c>
      <c r="F220" s="52" t="s">
        <v>9055</v>
      </c>
      <c r="G220" s="10">
        <v>45924.0</v>
      </c>
      <c r="H220" s="18" t="s">
        <v>9052</v>
      </c>
    </row>
    <row r="221">
      <c r="A221" s="6" t="s">
        <v>1592</v>
      </c>
      <c r="B221" s="6" t="s">
        <v>1670</v>
      </c>
      <c r="C221" s="6" t="s">
        <v>1671</v>
      </c>
      <c r="D221" s="7" t="s">
        <v>1672</v>
      </c>
      <c r="E221" s="19" t="s">
        <v>8784</v>
      </c>
      <c r="F221" s="52" t="s">
        <v>9056</v>
      </c>
      <c r="G221" s="10">
        <v>45924.0</v>
      </c>
      <c r="H221" s="18" t="s">
        <v>9057</v>
      </c>
    </row>
    <row r="222">
      <c r="A222" s="6" t="s">
        <v>1592</v>
      </c>
      <c r="B222" s="6" t="s">
        <v>429</v>
      </c>
      <c r="C222" s="6" t="s">
        <v>1675</v>
      </c>
      <c r="D222" s="7" t="s">
        <v>1676</v>
      </c>
      <c r="E222" s="19" t="s">
        <v>9058</v>
      </c>
      <c r="F222" s="52" t="s">
        <v>9059</v>
      </c>
      <c r="G222" s="10">
        <v>45924.0</v>
      </c>
      <c r="H222" s="18" t="s">
        <v>9060</v>
      </c>
    </row>
    <row r="223">
      <c r="A223" s="6" t="s">
        <v>1592</v>
      </c>
      <c r="B223" s="6" t="s">
        <v>429</v>
      </c>
      <c r="C223" s="6" t="s">
        <v>1675</v>
      </c>
      <c r="D223" s="7" t="s">
        <v>1676</v>
      </c>
      <c r="E223" s="19" t="s">
        <v>9058</v>
      </c>
      <c r="F223" s="52" t="s">
        <v>9061</v>
      </c>
      <c r="G223" s="10">
        <v>45924.0</v>
      </c>
      <c r="H223" s="53" t="s">
        <v>9060</v>
      </c>
    </row>
    <row r="224">
      <c r="A224" s="6" t="s">
        <v>1592</v>
      </c>
      <c r="B224" s="6" t="s">
        <v>429</v>
      </c>
      <c r="C224" s="6" t="s">
        <v>1675</v>
      </c>
      <c r="D224" s="7" t="s">
        <v>1676</v>
      </c>
      <c r="E224" s="19" t="s">
        <v>9058</v>
      </c>
      <c r="F224" s="52" t="s">
        <v>9062</v>
      </c>
      <c r="G224" s="10">
        <v>45924.0</v>
      </c>
      <c r="H224" s="53" t="s">
        <v>9060</v>
      </c>
    </row>
    <row r="225">
      <c r="A225" s="6" t="s">
        <v>1592</v>
      </c>
      <c r="B225" s="6" t="s">
        <v>429</v>
      </c>
      <c r="C225" s="6" t="s">
        <v>1675</v>
      </c>
      <c r="D225" s="7" t="s">
        <v>1676</v>
      </c>
      <c r="E225" s="19" t="s">
        <v>9058</v>
      </c>
      <c r="F225" s="52" t="s">
        <v>9063</v>
      </c>
      <c r="G225" s="10">
        <v>45924.0</v>
      </c>
      <c r="H225" s="53" t="s">
        <v>9060</v>
      </c>
    </row>
    <row r="226">
      <c r="A226" s="6" t="s">
        <v>1592</v>
      </c>
      <c r="B226" s="6" t="s">
        <v>429</v>
      </c>
      <c r="C226" s="6" t="s">
        <v>1675</v>
      </c>
      <c r="D226" s="7" t="s">
        <v>1676</v>
      </c>
      <c r="E226" s="19" t="s">
        <v>9058</v>
      </c>
      <c r="F226" s="52" t="s">
        <v>9064</v>
      </c>
      <c r="G226" s="10">
        <v>45924.0</v>
      </c>
      <c r="H226" s="53" t="s">
        <v>9060</v>
      </c>
    </row>
    <row r="227">
      <c r="A227" s="6" t="s">
        <v>1592</v>
      </c>
      <c r="B227" s="6" t="s">
        <v>429</v>
      </c>
      <c r="C227" s="6" t="s">
        <v>1675</v>
      </c>
      <c r="D227" s="7" t="s">
        <v>1676</v>
      </c>
      <c r="E227" s="19" t="s">
        <v>9058</v>
      </c>
      <c r="F227" s="52" t="s">
        <v>9065</v>
      </c>
      <c r="G227" s="10">
        <v>45924.0</v>
      </c>
      <c r="H227" s="53" t="s">
        <v>9060</v>
      </c>
    </row>
    <row r="228">
      <c r="A228" s="6" t="s">
        <v>1592</v>
      </c>
      <c r="B228" s="6" t="s">
        <v>429</v>
      </c>
      <c r="C228" s="6" t="s">
        <v>1675</v>
      </c>
      <c r="D228" s="7" t="s">
        <v>1676</v>
      </c>
      <c r="E228" s="19" t="s">
        <v>9058</v>
      </c>
      <c r="F228" s="52" t="s">
        <v>9066</v>
      </c>
      <c r="G228" s="10">
        <v>45924.0</v>
      </c>
      <c r="H228" s="53" t="s">
        <v>9060</v>
      </c>
    </row>
    <row r="229">
      <c r="A229" s="6" t="s">
        <v>1592</v>
      </c>
      <c r="B229" s="6" t="s">
        <v>429</v>
      </c>
      <c r="C229" s="6" t="s">
        <v>1675</v>
      </c>
      <c r="D229" s="7" t="s">
        <v>1676</v>
      </c>
      <c r="E229" s="19" t="s">
        <v>9058</v>
      </c>
      <c r="F229" s="52" t="s">
        <v>9067</v>
      </c>
      <c r="G229" s="10">
        <v>45924.0</v>
      </c>
      <c r="H229" s="53" t="s">
        <v>9060</v>
      </c>
    </row>
    <row r="230">
      <c r="A230" s="6" t="s">
        <v>1592</v>
      </c>
      <c r="B230" s="6" t="s">
        <v>429</v>
      </c>
      <c r="C230" s="6" t="s">
        <v>1675</v>
      </c>
      <c r="D230" s="7" t="s">
        <v>1676</v>
      </c>
      <c r="E230" s="19" t="s">
        <v>9058</v>
      </c>
      <c r="F230" s="52" t="s">
        <v>9068</v>
      </c>
      <c r="G230" s="10">
        <v>45924.0</v>
      </c>
      <c r="H230" s="53" t="s">
        <v>9060</v>
      </c>
    </row>
    <row r="231">
      <c r="A231" s="6" t="s">
        <v>1592</v>
      </c>
      <c r="B231" s="6" t="s">
        <v>1684</v>
      </c>
      <c r="C231" s="6" t="s">
        <v>1685</v>
      </c>
      <c r="D231" s="7" t="s">
        <v>1686</v>
      </c>
      <c r="E231" s="19" t="s">
        <v>8777</v>
      </c>
      <c r="F231" s="52" t="s">
        <v>9069</v>
      </c>
      <c r="G231" s="10">
        <v>45924.0</v>
      </c>
      <c r="H231" s="18" t="s">
        <v>9070</v>
      </c>
    </row>
    <row r="232">
      <c r="A232" s="6" t="s">
        <v>1592</v>
      </c>
      <c r="B232" s="6" t="s">
        <v>1684</v>
      </c>
      <c r="C232" s="6" t="s">
        <v>1685</v>
      </c>
      <c r="D232" s="7" t="s">
        <v>1686</v>
      </c>
      <c r="E232" s="19" t="s">
        <v>8777</v>
      </c>
      <c r="F232" s="52" t="s">
        <v>9071</v>
      </c>
      <c r="G232" s="10">
        <v>45924.0</v>
      </c>
      <c r="H232" s="18" t="s">
        <v>9070</v>
      </c>
    </row>
    <row r="233">
      <c r="A233" s="6" t="s">
        <v>1592</v>
      </c>
      <c r="B233" s="6" t="s">
        <v>1684</v>
      </c>
      <c r="C233" s="6" t="s">
        <v>1685</v>
      </c>
      <c r="D233" s="7" t="s">
        <v>1686</v>
      </c>
      <c r="E233" s="19" t="s">
        <v>8777</v>
      </c>
      <c r="F233" s="52" t="s">
        <v>9072</v>
      </c>
      <c r="G233" s="10">
        <v>45924.0</v>
      </c>
      <c r="H233" s="18" t="s">
        <v>9070</v>
      </c>
    </row>
    <row r="234">
      <c r="A234" s="6" t="s">
        <v>1592</v>
      </c>
      <c r="B234" s="6" t="s">
        <v>1684</v>
      </c>
      <c r="C234" s="6" t="s">
        <v>1685</v>
      </c>
      <c r="D234" s="7" t="s">
        <v>1686</v>
      </c>
      <c r="E234" s="19" t="s">
        <v>8777</v>
      </c>
      <c r="F234" s="52" t="s">
        <v>9073</v>
      </c>
      <c r="G234" s="10">
        <v>45924.0</v>
      </c>
      <c r="H234" s="18" t="s">
        <v>9070</v>
      </c>
    </row>
    <row r="235">
      <c r="A235" s="6" t="s">
        <v>1592</v>
      </c>
      <c r="B235" s="6" t="s">
        <v>1684</v>
      </c>
      <c r="C235" s="6" t="s">
        <v>1685</v>
      </c>
      <c r="D235" s="7" t="s">
        <v>1686</v>
      </c>
      <c r="E235" s="19" t="s">
        <v>8777</v>
      </c>
      <c r="F235" s="52" t="s">
        <v>9074</v>
      </c>
      <c r="G235" s="10">
        <v>45924.0</v>
      </c>
      <c r="H235" s="18" t="s">
        <v>9070</v>
      </c>
    </row>
    <row r="236">
      <c r="A236" s="6" t="s">
        <v>1592</v>
      </c>
      <c r="B236" s="6" t="s">
        <v>1684</v>
      </c>
      <c r="C236" s="6" t="s">
        <v>1685</v>
      </c>
      <c r="D236" s="7" t="s">
        <v>1686</v>
      </c>
      <c r="E236" s="19" t="s">
        <v>8777</v>
      </c>
      <c r="F236" s="52" t="s">
        <v>9075</v>
      </c>
      <c r="G236" s="10">
        <v>45924.0</v>
      </c>
      <c r="H236" s="18" t="s">
        <v>9070</v>
      </c>
    </row>
    <row r="237">
      <c r="A237" s="6" t="s">
        <v>1592</v>
      </c>
      <c r="B237" s="6" t="s">
        <v>1684</v>
      </c>
      <c r="C237" s="6" t="s">
        <v>1685</v>
      </c>
      <c r="D237" s="7" t="s">
        <v>1686</v>
      </c>
      <c r="E237" s="19" t="s">
        <v>8777</v>
      </c>
      <c r="F237" s="52" t="s">
        <v>9076</v>
      </c>
      <c r="G237" s="10">
        <v>45924.0</v>
      </c>
      <c r="H237" s="18" t="s">
        <v>9070</v>
      </c>
    </row>
    <row r="238">
      <c r="A238" s="6" t="s">
        <v>1592</v>
      </c>
      <c r="B238" s="6" t="s">
        <v>1684</v>
      </c>
      <c r="C238" s="6" t="s">
        <v>1685</v>
      </c>
      <c r="D238" s="7" t="s">
        <v>1686</v>
      </c>
      <c r="E238" s="19" t="s">
        <v>8777</v>
      </c>
      <c r="F238" s="52" t="s">
        <v>9077</v>
      </c>
      <c r="G238" s="10">
        <v>45924.0</v>
      </c>
      <c r="H238" s="18" t="s">
        <v>9070</v>
      </c>
    </row>
    <row r="239">
      <c r="A239" s="6" t="s">
        <v>1592</v>
      </c>
      <c r="B239" s="6" t="s">
        <v>1684</v>
      </c>
      <c r="C239" s="6" t="s">
        <v>1685</v>
      </c>
      <c r="D239" s="7" t="s">
        <v>1686</v>
      </c>
      <c r="E239" s="19" t="s">
        <v>8777</v>
      </c>
      <c r="F239" s="52" t="s">
        <v>9078</v>
      </c>
      <c r="G239" s="10">
        <v>45924.0</v>
      </c>
      <c r="H239" s="18" t="s">
        <v>9070</v>
      </c>
    </row>
    <row r="240">
      <c r="A240" s="6" t="s">
        <v>1704</v>
      </c>
      <c r="B240" s="6" t="s">
        <v>1593</v>
      </c>
      <c r="C240" s="6" t="s">
        <v>1710</v>
      </c>
      <c r="D240" s="7" t="s">
        <v>1711</v>
      </c>
      <c r="E240" s="19" t="s">
        <v>8766</v>
      </c>
      <c r="F240" s="52" t="s">
        <v>9079</v>
      </c>
      <c r="G240" s="10">
        <v>45925.0</v>
      </c>
      <c r="H240" s="53" t="s">
        <v>9080</v>
      </c>
    </row>
    <row r="241">
      <c r="A241" s="6" t="s">
        <v>1704</v>
      </c>
      <c r="B241" s="6" t="s">
        <v>1593</v>
      </c>
      <c r="C241" s="6" t="s">
        <v>1710</v>
      </c>
      <c r="D241" s="7" t="s">
        <v>1711</v>
      </c>
      <c r="E241" s="19" t="s">
        <v>8766</v>
      </c>
      <c r="F241" s="52" t="s">
        <v>9081</v>
      </c>
      <c r="G241" s="10">
        <v>45925.0</v>
      </c>
      <c r="H241" s="53" t="s">
        <v>9080</v>
      </c>
    </row>
    <row r="242">
      <c r="A242" s="6" t="s">
        <v>1704</v>
      </c>
      <c r="B242" s="6" t="s">
        <v>1593</v>
      </c>
      <c r="C242" s="6" t="s">
        <v>1710</v>
      </c>
      <c r="D242" s="7" t="s">
        <v>1711</v>
      </c>
      <c r="E242" s="19" t="s">
        <v>8766</v>
      </c>
      <c r="F242" s="52" t="s">
        <v>9082</v>
      </c>
      <c r="G242" s="10">
        <v>45925.0</v>
      </c>
      <c r="H242" s="53" t="s">
        <v>9080</v>
      </c>
    </row>
    <row r="243">
      <c r="A243" s="6" t="s">
        <v>1704</v>
      </c>
      <c r="B243" s="6" t="s">
        <v>1593</v>
      </c>
      <c r="C243" s="6" t="s">
        <v>1710</v>
      </c>
      <c r="D243" s="7" t="s">
        <v>1711</v>
      </c>
      <c r="E243" s="19" t="s">
        <v>8766</v>
      </c>
      <c r="F243" s="52" t="s">
        <v>9083</v>
      </c>
      <c r="G243" s="10">
        <v>45925.0</v>
      </c>
      <c r="H243" s="53" t="s">
        <v>9080</v>
      </c>
    </row>
    <row r="244">
      <c r="A244" s="6" t="s">
        <v>1704</v>
      </c>
      <c r="B244" s="6" t="s">
        <v>1745</v>
      </c>
      <c r="C244" s="6" t="s">
        <v>1746</v>
      </c>
      <c r="D244" s="7" t="s">
        <v>1747</v>
      </c>
      <c r="E244" s="19" t="s">
        <v>8810</v>
      </c>
      <c r="F244" s="52" t="s">
        <v>9084</v>
      </c>
      <c r="G244" s="10">
        <v>45925.0</v>
      </c>
      <c r="H244" s="53" t="s">
        <v>9085</v>
      </c>
    </row>
    <row r="245">
      <c r="A245" s="6" t="s">
        <v>1704</v>
      </c>
      <c r="B245" s="6" t="s">
        <v>1745</v>
      </c>
      <c r="C245" s="6" t="s">
        <v>1746</v>
      </c>
      <c r="D245" s="7" t="s">
        <v>1747</v>
      </c>
      <c r="E245" s="19" t="s">
        <v>8810</v>
      </c>
      <c r="F245" s="52" t="s">
        <v>9086</v>
      </c>
      <c r="G245" s="10">
        <v>45925.0</v>
      </c>
      <c r="H245" s="53" t="s">
        <v>9085</v>
      </c>
    </row>
    <row r="246">
      <c r="A246" s="6" t="s">
        <v>1704</v>
      </c>
      <c r="B246" s="6" t="s">
        <v>1745</v>
      </c>
      <c r="C246" s="6" t="s">
        <v>1746</v>
      </c>
      <c r="D246" s="7" t="s">
        <v>1747</v>
      </c>
      <c r="E246" s="19" t="s">
        <v>8810</v>
      </c>
      <c r="F246" s="52" t="s">
        <v>9087</v>
      </c>
      <c r="G246" s="10">
        <v>45925.0</v>
      </c>
      <c r="H246" s="53" t="s">
        <v>9085</v>
      </c>
    </row>
    <row r="247">
      <c r="A247" s="6" t="s">
        <v>1704</v>
      </c>
      <c r="B247" s="6" t="s">
        <v>1755</v>
      </c>
      <c r="C247" s="6" t="s">
        <v>1756</v>
      </c>
      <c r="D247" s="7" t="s">
        <v>1757</v>
      </c>
      <c r="E247" s="19" t="s">
        <v>9088</v>
      </c>
      <c r="F247" s="52" t="s">
        <v>9089</v>
      </c>
      <c r="G247" s="10">
        <v>45925.0</v>
      </c>
      <c r="H247" s="53" t="s">
        <v>9090</v>
      </c>
    </row>
    <row r="248">
      <c r="A248" s="6" t="s">
        <v>1704</v>
      </c>
      <c r="B248" s="6" t="s">
        <v>1755</v>
      </c>
      <c r="C248" s="6" t="s">
        <v>1756</v>
      </c>
      <c r="D248" s="7" t="s">
        <v>1757</v>
      </c>
      <c r="E248" s="19" t="s">
        <v>9088</v>
      </c>
      <c r="F248" s="52" t="s">
        <v>9091</v>
      </c>
      <c r="G248" s="10">
        <v>45925.0</v>
      </c>
      <c r="H248" s="18" t="s">
        <v>9090</v>
      </c>
    </row>
    <row r="249">
      <c r="A249" s="6" t="s">
        <v>1704</v>
      </c>
      <c r="B249" s="6" t="s">
        <v>934</v>
      </c>
      <c r="C249" s="6" t="s">
        <v>1769</v>
      </c>
      <c r="D249" s="7" t="s">
        <v>1770</v>
      </c>
      <c r="E249" s="19" t="s">
        <v>8766</v>
      </c>
      <c r="F249" s="52" t="s">
        <v>9092</v>
      </c>
      <c r="G249" s="10">
        <v>45925.0</v>
      </c>
      <c r="H249" s="53" t="s">
        <v>9093</v>
      </c>
    </row>
    <row r="250">
      <c r="A250" s="6" t="s">
        <v>1704</v>
      </c>
      <c r="B250" s="6" t="s">
        <v>934</v>
      </c>
      <c r="C250" s="6" t="s">
        <v>1769</v>
      </c>
      <c r="D250" s="7" t="s">
        <v>1770</v>
      </c>
      <c r="E250" s="19" t="s">
        <v>8766</v>
      </c>
      <c r="F250" s="52" t="s">
        <v>9094</v>
      </c>
      <c r="G250" s="10">
        <v>45925.0</v>
      </c>
      <c r="H250" s="53" t="s">
        <v>9093</v>
      </c>
    </row>
    <row r="251">
      <c r="A251" s="6" t="s">
        <v>1704</v>
      </c>
      <c r="B251" s="6" t="s">
        <v>934</v>
      </c>
      <c r="C251" s="6" t="s">
        <v>1769</v>
      </c>
      <c r="D251" s="7" t="s">
        <v>1770</v>
      </c>
      <c r="E251" s="19" t="s">
        <v>8766</v>
      </c>
      <c r="F251" s="52" t="s">
        <v>9095</v>
      </c>
      <c r="G251" s="10">
        <v>45925.0</v>
      </c>
      <c r="H251" s="53" t="s">
        <v>9093</v>
      </c>
    </row>
    <row r="252">
      <c r="A252" s="6" t="s">
        <v>1704</v>
      </c>
      <c r="B252" s="6" t="s">
        <v>934</v>
      </c>
      <c r="C252" s="6" t="s">
        <v>1769</v>
      </c>
      <c r="D252" s="7" t="s">
        <v>1770</v>
      </c>
      <c r="E252" s="19" t="s">
        <v>8766</v>
      </c>
      <c r="F252" s="52" t="s">
        <v>9096</v>
      </c>
      <c r="G252" s="10">
        <v>45925.0</v>
      </c>
      <c r="H252" s="53" t="s">
        <v>9093</v>
      </c>
    </row>
    <row r="253">
      <c r="A253" s="6" t="s">
        <v>1704</v>
      </c>
      <c r="B253" s="6" t="s">
        <v>934</v>
      </c>
      <c r="C253" s="6" t="s">
        <v>1769</v>
      </c>
      <c r="D253" s="7" t="s">
        <v>1770</v>
      </c>
      <c r="E253" s="19" t="s">
        <v>8766</v>
      </c>
      <c r="F253" s="52" t="s">
        <v>9097</v>
      </c>
      <c r="G253" s="10">
        <v>45925.0</v>
      </c>
      <c r="H253" s="53" t="s">
        <v>9093</v>
      </c>
    </row>
    <row r="254">
      <c r="A254" s="6" t="s">
        <v>1704</v>
      </c>
      <c r="B254" s="6" t="s">
        <v>934</v>
      </c>
      <c r="C254" s="6" t="s">
        <v>1769</v>
      </c>
      <c r="D254" s="7" t="s">
        <v>1770</v>
      </c>
      <c r="E254" s="19" t="s">
        <v>8766</v>
      </c>
      <c r="F254" s="52" t="s">
        <v>9098</v>
      </c>
      <c r="G254" s="10">
        <v>45925.0</v>
      </c>
      <c r="H254" s="53" t="s">
        <v>9093</v>
      </c>
    </row>
    <row r="255">
      <c r="A255" s="6" t="s">
        <v>1704</v>
      </c>
      <c r="B255" s="6" t="s">
        <v>934</v>
      </c>
      <c r="C255" s="6" t="s">
        <v>1769</v>
      </c>
      <c r="D255" s="7" t="s">
        <v>1770</v>
      </c>
      <c r="E255" s="19" t="s">
        <v>8766</v>
      </c>
      <c r="F255" s="52" t="s">
        <v>9099</v>
      </c>
      <c r="G255" s="10">
        <v>45925.0</v>
      </c>
      <c r="H255" s="53" t="s">
        <v>9093</v>
      </c>
    </row>
    <row r="256">
      <c r="A256" s="6" t="s">
        <v>1704</v>
      </c>
      <c r="B256" s="6" t="s">
        <v>934</v>
      </c>
      <c r="C256" s="6" t="s">
        <v>1769</v>
      </c>
      <c r="D256" s="7" t="s">
        <v>1770</v>
      </c>
      <c r="E256" s="19" t="s">
        <v>8766</v>
      </c>
      <c r="F256" s="52" t="s">
        <v>9100</v>
      </c>
      <c r="G256" s="10">
        <v>45925.0</v>
      </c>
      <c r="H256" s="53" t="s">
        <v>9093</v>
      </c>
    </row>
    <row r="257">
      <c r="A257" s="6" t="s">
        <v>1704</v>
      </c>
      <c r="B257" s="6" t="s">
        <v>934</v>
      </c>
      <c r="C257" s="6" t="s">
        <v>1769</v>
      </c>
      <c r="D257" s="7" t="s">
        <v>1770</v>
      </c>
      <c r="E257" s="19" t="s">
        <v>8766</v>
      </c>
      <c r="F257" s="52" t="s">
        <v>9101</v>
      </c>
      <c r="G257" s="10">
        <v>45925.0</v>
      </c>
      <c r="H257" s="53" t="s">
        <v>9093</v>
      </c>
    </row>
    <row r="258">
      <c r="A258" s="6" t="s">
        <v>1782</v>
      </c>
      <c r="B258" s="6" t="s">
        <v>1788</v>
      </c>
      <c r="C258" s="6" t="s">
        <v>1789</v>
      </c>
      <c r="D258" s="7" t="s">
        <v>1790</v>
      </c>
      <c r="E258" s="19" t="s">
        <v>9102</v>
      </c>
      <c r="F258" s="52" t="s">
        <v>9103</v>
      </c>
      <c r="G258" s="10">
        <v>45926.0</v>
      </c>
      <c r="H258" s="18" t="s">
        <v>9104</v>
      </c>
    </row>
    <row r="259">
      <c r="A259" s="6" t="s">
        <v>1782</v>
      </c>
      <c r="B259" s="6" t="s">
        <v>1788</v>
      </c>
      <c r="C259" s="6" t="s">
        <v>1789</v>
      </c>
      <c r="D259" s="7" t="s">
        <v>1790</v>
      </c>
      <c r="E259" s="19" t="s">
        <v>8771</v>
      </c>
      <c r="F259" s="52" t="s">
        <v>9105</v>
      </c>
      <c r="G259" s="10">
        <v>45926.0</v>
      </c>
      <c r="H259" s="18" t="s">
        <v>9104</v>
      </c>
    </row>
    <row r="260">
      <c r="A260" s="6" t="s">
        <v>1782</v>
      </c>
      <c r="B260" s="6" t="s">
        <v>32</v>
      </c>
      <c r="C260" s="6" t="s">
        <v>1824</v>
      </c>
      <c r="D260" s="7" t="s">
        <v>1825</v>
      </c>
      <c r="E260" s="19" t="s">
        <v>8771</v>
      </c>
      <c r="F260" s="52" t="s">
        <v>9106</v>
      </c>
      <c r="G260" s="10">
        <v>45926.0</v>
      </c>
      <c r="H260" s="53" t="s">
        <v>9107</v>
      </c>
    </row>
    <row r="261">
      <c r="A261" s="6" t="s">
        <v>1782</v>
      </c>
      <c r="B261" s="6" t="s">
        <v>32</v>
      </c>
      <c r="C261" s="6" t="s">
        <v>1824</v>
      </c>
      <c r="D261" s="7" t="s">
        <v>1825</v>
      </c>
      <c r="E261" s="19" t="s">
        <v>9108</v>
      </c>
      <c r="F261" s="52" t="s">
        <v>9109</v>
      </c>
      <c r="G261" s="10">
        <v>45926.0</v>
      </c>
      <c r="H261" s="53" t="s">
        <v>9107</v>
      </c>
    </row>
    <row r="262">
      <c r="A262" s="6" t="s">
        <v>1782</v>
      </c>
      <c r="B262" s="6" t="s">
        <v>32</v>
      </c>
      <c r="C262" s="6" t="s">
        <v>1824</v>
      </c>
      <c r="D262" s="7" t="s">
        <v>1825</v>
      </c>
      <c r="E262" s="19" t="s">
        <v>9110</v>
      </c>
      <c r="F262" s="52" t="s">
        <v>9111</v>
      </c>
      <c r="G262" s="10">
        <v>45926.0</v>
      </c>
      <c r="H262" s="53" t="s">
        <v>9107</v>
      </c>
    </row>
    <row r="263">
      <c r="A263" s="6" t="s">
        <v>1925</v>
      </c>
      <c r="B263" s="6" t="s">
        <v>1955</v>
      </c>
      <c r="C263" s="6" t="s">
        <v>1956</v>
      </c>
      <c r="D263" s="7" t="s">
        <v>1957</v>
      </c>
      <c r="E263" s="19" t="s">
        <v>9112</v>
      </c>
      <c r="F263" s="52" t="s">
        <v>9113</v>
      </c>
      <c r="G263" s="10">
        <v>45926.0</v>
      </c>
      <c r="H263" s="53" t="s">
        <v>9114</v>
      </c>
    </row>
    <row r="264">
      <c r="A264" s="6" t="s">
        <v>1990</v>
      </c>
      <c r="B264" s="6" t="s">
        <v>123</v>
      </c>
      <c r="C264" s="6" t="s">
        <v>1995</v>
      </c>
      <c r="D264" s="7" t="s">
        <v>1996</v>
      </c>
      <c r="E264" s="19" t="s">
        <v>9002</v>
      </c>
      <c r="F264" s="52" t="s">
        <v>9115</v>
      </c>
      <c r="G264" s="10">
        <v>45928.0</v>
      </c>
      <c r="H264" s="53" t="s">
        <v>9116</v>
      </c>
    </row>
    <row r="265">
      <c r="A265" s="6" t="s">
        <v>1990</v>
      </c>
      <c r="B265" s="6" t="s">
        <v>1999</v>
      </c>
      <c r="C265" s="6" t="s">
        <v>2000</v>
      </c>
      <c r="D265" s="7" t="s">
        <v>2001</v>
      </c>
      <c r="E265" s="19" t="s">
        <v>9117</v>
      </c>
      <c r="F265" s="52" t="s">
        <v>9118</v>
      </c>
      <c r="G265" s="10">
        <v>45927.0</v>
      </c>
      <c r="H265" s="53" t="s">
        <v>9119</v>
      </c>
    </row>
    <row r="266">
      <c r="A266" s="6" t="s">
        <v>1990</v>
      </c>
      <c r="B266" s="6" t="s">
        <v>348</v>
      </c>
      <c r="C266" s="6" t="s">
        <v>2013</v>
      </c>
      <c r="D266" s="7" t="s">
        <v>2014</v>
      </c>
      <c r="E266" s="19" t="s">
        <v>8804</v>
      </c>
      <c r="F266" s="52" t="s">
        <v>9120</v>
      </c>
      <c r="G266" s="10">
        <v>45927.0</v>
      </c>
      <c r="H266" s="53" t="s">
        <v>9121</v>
      </c>
    </row>
    <row r="267">
      <c r="A267" s="6" t="s">
        <v>2190</v>
      </c>
      <c r="B267" s="6" t="s">
        <v>2332</v>
      </c>
      <c r="C267" s="6" t="s">
        <v>2333</v>
      </c>
      <c r="D267" s="7" t="s">
        <v>2334</v>
      </c>
      <c r="E267" s="19" t="s">
        <v>8766</v>
      </c>
      <c r="F267" s="52" t="s">
        <v>9122</v>
      </c>
      <c r="G267" s="10">
        <v>45927.0</v>
      </c>
      <c r="H267" s="53" t="s">
        <v>9123</v>
      </c>
    </row>
    <row r="268">
      <c r="A268" s="6" t="s">
        <v>2190</v>
      </c>
      <c r="B268" s="6" t="s">
        <v>2332</v>
      </c>
      <c r="C268" s="6" t="s">
        <v>2333</v>
      </c>
      <c r="D268" s="7" t="s">
        <v>2334</v>
      </c>
      <c r="E268" s="19" t="s">
        <v>8766</v>
      </c>
      <c r="F268" s="52" t="s">
        <v>9124</v>
      </c>
      <c r="G268" s="10">
        <v>45927.0</v>
      </c>
      <c r="H268" s="53" t="s">
        <v>9123</v>
      </c>
    </row>
    <row r="269">
      <c r="A269" s="6" t="s">
        <v>2190</v>
      </c>
      <c r="B269" s="6" t="s">
        <v>2332</v>
      </c>
      <c r="C269" s="6" t="s">
        <v>2333</v>
      </c>
      <c r="D269" s="7" t="s">
        <v>2334</v>
      </c>
      <c r="E269" s="19" t="s">
        <v>8766</v>
      </c>
      <c r="F269" s="52" t="s">
        <v>9125</v>
      </c>
      <c r="G269" s="10">
        <v>45927.0</v>
      </c>
      <c r="H269" s="53" t="s">
        <v>9123</v>
      </c>
    </row>
    <row r="270">
      <c r="A270" s="6" t="s">
        <v>2190</v>
      </c>
      <c r="B270" s="6" t="s">
        <v>2332</v>
      </c>
      <c r="C270" s="6" t="s">
        <v>2333</v>
      </c>
      <c r="D270" s="7" t="s">
        <v>2334</v>
      </c>
      <c r="E270" s="19" t="s">
        <v>8766</v>
      </c>
      <c r="F270" s="52" t="s">
        <v>9126</v>
      </c>
      <c r="G270" s="10">
        <v>45927.0</v>
      </c>
      <c r="H270" s="53" t="s">
        <v>9123</v>
      </c>
    </row>
    <row r="271">
      <c r="A271" s="6" t="s">
        <v>2190</v>
      </c>
      <c r="B271" s="6" t="s">
        <v>2332</v>
      </c>
      <c r="C271" s="6" t="s">
        <v>2333</v>
      </c>
      <c r="D271" s="7" t="s">
        <v>2334</v>
      </c>
      <c r="E271" s="19" t="s">
        <v>8766</v>
      </c>
      <c r="F271" s="52" t="s">
        <v>9127</v>
      </c>
      <c r="G271" s="10">
        <v>45927.0</v>
      </c>
      <c r="H271" s="53" t="s">
        <v>9123</v>
      </c>
    </row>
    <row r="272">
      <c r="A272" s="6" t="s">
        <v>2190</v>
      </c>
      <c r="B272" s="6" t="s">
        <v>2332</v>
      </c>
      <c r="C272" s="6" t="s">
        <v>2333</v>
      </c>
      <c r="D272" s="7" t="s">
        <v>2334</v>
      </c>
      <c r="E272" s="19" t="s">
        <v>8766</v>
      </c>
      <c r="F272" s="52" t="s">
        <v>9128</v>
      </c>
      <c r="G272" s="10">
        <v>45927.0</v>
      </c>
      <c r="H272" s="53" t="s">
        <v>9123</v>
      </c>
    </row>
    <row r="273">
      <c r="A273" s="6" t="s">
        <v>2190</v>
      </c>
      <c r="B273" s="6" t="s">
        <v>2332</v>
      </c>
      <c r="C273" s="6" t="s">
        <v>2333</v>
      </c>
      <c r="D273" s="7" t="s">
        <v>2334</v>
      </c>
      <c r="E273" s="19" t="s">
        <v>8766</v>
      </c>
      <c r="F273" s="52" t="s">
        <v>9129</v>
      </c>
      <c r="G273" s="10">
        <v>45927.0</v>
      </c>
      <c r="H273" s="53" t="s">
        <v>9123</v>
      </c>
    </row>
    <row r="274">
      <c r="A274" s="6" t="s">
        <v>2574</v>
      </c>
      <c r="B274" s="6" t="s">
        <v>2579</v>
      </c>
      <c r="C274" s="6" t="s">
        <v>2580</v>
      </c>
      <c r="D274" s="7" t="s">
        <v>2581</v>
      </c>
      <c r="E274" s="19" t="s">
        <v>9117</v>
      </c>
      <c r="F274" s="52" t="s">
        <v>9130</v>
      </c>
      <c r="G274" s="10">
        <v>45926.0</v>
      </c>
      <c r="H274" s="53" t="s">
        <v>9131</v>
      </c>
    </row>
    <row r="275">
      <c r="A275" s="6" t="s">
        <v>2574</v>
      </c>
      <c r="B275" s="6" t="s">
        <v>1726</v>
      </c>
      <c r="C275" s="6" t="s">
        <v>2584</v>
      </c>
      <c r="D275" s="7" t="s">
        <v>2585</v>
      </c>
      <c r="E275" s="19" t="s">
        <v>9102</v>
      </c>
      <c r="F275" s="52" t="s">
        <v>9132</v>
      </c>
      <c r="G275" s="10">
        <v>45926.0</v>
      </c>
      <c r="H275" s="53" t="s">
        <v>9133</v>
      </c>
    </row>
    <row r="276">
      <c r="A276" s="6" t="s">
        <v>2574</v>
      </c>
      <c r="B276" s="6" t="s">
        <v>1726</v>
      </c>
      <c r="C276" s="6" t="s">
        <v>2584</v>
      </c>
      <c r="D276" s="7" t="s">
        <v>2585</v>
      </c>
      <c r="E276" s="19" t="s">
        <v>9102</v>
      </c>
      <c r="F276" s="52" t="s">
        <v>9134</v>
      </c>
      <c r="G276" s="10">
        <v>45926.0</v>
      </c>
      <c r="H276" s="53" t="s">
        <v>9133</v>
      </c>
    </row>
    <row r="277">
      <c r="A277" s="6" t="s">
        <v>2574</v>
      </c>
      <c r="B277" s="6" t="s">
        <v>1726</v>
      </c>
      <c r="C277" s="6" t="s">
        <v>2584</v>
      </c>
      <c r="D277" s="7" t="s">
        <v>2585</v>
      </c>
      <c r="E277" s="19" t="s">
        <v>9102</v>
      </c>
      <c r="F277" s="52" t="s">
        <v>9135</v>
      </c>
      <c r="G277" s="10">
        <v>45926.0</v>
      </c>
      <c r="H277" s="53" t="s">
        <v>9133</v>
      </c>
    </row>
    <row r="278">
      <c r="A278" s="6" t="s">
        <v>2574</v>
      </c>
      <c r="B278" s="6" t="s">
        <v>1726</v>
      </c>
      <c r="C278" s="6" t="s">
        <v>2584</v>
      </c>
      <c r="D278" s="7" t="s">
        <v>2585</v>
      </c>
      <c r="E278" s="19" t="s">
        <v>9102</v>
      </c>
      <c r="F278" s="52" t="s">
        <v>9136</v>
      </c>
      <c r="G278" s="10">
        <v>45926.0</v>
      </c>
      <c r="H278" s="53" t="s">
        <v>9133</v>
      </c>
    </row>
    <row r="279">
      <c r="A279" s="6" t="s">
        <v>2574</v>
      </c>
      <c r="B279" s="6" t="s">
        <v>1726</v>
      </c>
      <c r="C279" s="6" t="s">
        <v>2584</v>
      </c>
      <c r="D279" s="7" t="s">
        <v>2585</v>
      </c>
      <c r="E279" s="19" t="s">
        <v>9102</v>
      </c>
      <c r="F279" s="52" t="s">
        <v>9137</v>
      </c>
      <c r="G279" s="10">
        <v>45926.0</v>
      </c>
      <c r="H279" s="53" t="s">
        <v>9133</v>
      </c>
    </row>
    <row r="280">
      <c r="A280" s="6" t="s">
        <v>2574</v>
      </c>
      <c r="B280" s="6" t="s">
        <v>1726</v>
      </c>
      <c r="C280" s="6" t="s">
        <v>2584</v>
      </c>
      <c r="D280" s="7" t="s">
        <v>2585</v>
      </c>
      <c r="E280" s="19" t="s">
        <v>9102</v>
      </c>
      <c r="F280" s="52" t="s">
        <v>9138</v>
      </c>
      <c r="G280" s="10">
        <v>45926.0</v>
      </c>
      <c r="H280" s="53" t="s">
        <v>9133</v>
      </c>
    </row>
    <row r="281">
      <c r="A281" s="6" t="s">
        <v>2574</v>
      </c>
      <c r="B281" s="6" t="s">
        <v>1726</v>
      </c>
      <c r="C281" s="6" t="s">
        <v>2584</v>
      </c>
      <c r="D281" s="7" t="s">
        <v>2585</v>
      </c>
      <c r="E281" s="19" t="s">
        <v>9102</v>
      </c>
      <c r="F281" s="52" t="s">
        <v>9139</v>
      </c>
      <c r="G281" s="10">
        <v>45926.0</v>
      </c>
      <c r="H281" s="53" t="s">
        <v>9133</v>
      </c>
    </row>
    <row r="282">
      <c r="A282" s="6" t="s">
        <v>2574</v>
      </c>
      <c r="B282" s="6" t="s">
        <v>1726</v>
      </c>
      <c r="C282" s="6" t="s">
        <v>2584</v>
      </c>
      <c r="D282" s="7" t="s">
        <v>2585</v>
      </c>
      <c r="E282" s="19" t="s">
        <v>9102</v>
      </c>
      <c r="F282" s="52" t="s">
        <v>9140</v>
      </c>
      <c r="G282" s="10">
        <v>45926.0</v>
      </c>
      <c r="H282" s="53" t="s">
        <v>9133</v>
      </c>
    </row>
    <row r="283">
      <c r="A283" s="6" t="s">
        <v>2574</v>
      </c>
      <c r="B283" s="6" t="s">
        <v>1726</v>
      </c>
      <c r="C283" s="6" t="s">
        <v>2584</v>
      </c>
      <c r="D283" s="7" t="s">
        <v>2585</v>
      </c>
      <c r="E283" s="19" t="s">
        <v>9102</v>
      </c>
      <c r="F283" s="52" t="s">
        <v>9075</v>
      </c>
      <c r="G283" s="10">
        <v>45926.0</v>
      </c>
      <c r="H283" s="53" t="s">
        <v>9133</v>
      </c>
    </row>
    <row r="284">
      <c r="A284" s="6" t="s">
        <v>2574</v>
      </c>
      <c r="B284" s="6" t="s">
        <v>1726</v>
      </c>
      <c r="C284" s="6" t="s">
        <v>2584</v>
      </c>
      <c r="D284" s="7" t="s">
        <v>2585</v>
      </c>
      <c r="E284" s="19" t="s">
        <v>9102</v>
      </c>
      <c r="F284" s="52" t="s">
        <v>9141</v>
      </c>
      <c r="G284" s="10">
        <v>45926.0</v>
      </c>
      <c r="H284" s="53" t="s">
        <v>9133</v>
      </c>
    </row>
    <row r="285">
      <c r="A285" s="6" t="s">
        <v>2574</v>
      </c>
      <c r="B285" s="6" t="s">
        <v>1726</v>
      </c>
      <c r="C285" s="6" t="s">
        <v>2584</v>
      </c>
      <c r="D285" s="7" t="s">
        <v>2585</v>
      </c>
      <c r="E285" s="19" t="s">
        <v>9102</v>
      </c>
      <c r="F285" s="52" t="s">
        <v>9142</v>
      </c>
      <c r="G285" s="10">
        <v>45926.0</v>
      </c>
      <c r="H285" s="53" t="s">
        <v>9133</v>
      </c>
    </row>
    <row r="286">
      <c r="A286" s="6" t="s">
        <v>2574</v>
      </c>
      <c r="B286" s="6" t="s">
        <v>1253</v>
      </c>
      <c r="C286" s="6" t="s">
        <v>2620</v>
      </c>
      <c r="D286" s="7" t="s">
        <v>2621</v>
      </c>
      <c r="E286" s="19" t="s">
        <v>9143</v>
      </c>
      <c r="F286" s="52" t="s">
        <v>9144</v>
      </c>
      <c r="G286" s="10">
        <v>45926.0</v>
      </c>
      <c r="H286" s="53" t="s">
        <v>9145</v>
      </c>
    </row>
    <row r="287">
      <c r="A287" s="6" t="s">
        <v>2574</v>
      </c>
      <c r="B287" s="6" t="s">
        <v>1253</v>
      </c>
      <c r="C287" s="6" t="s">
        <v>2620</v>
      </c>
      <c r="D287" s="7" t="s">
        <v>2621</v>
      </c>
      <c r="E287" s="19" t="s">
        <v>9143</v>
      </c>
      <c r="F287" s="52" t="s">
        <v>9146</v>
      </c>
      <c r="G287" s="10">
        <v>45926.0</v>
      </c>
      <c r="H287" s="53" t="s">
        <v>9145</v>
      </c>
    </row>
    <row r="288">
      <c r="A288" s="6" t="s">
        <v>2574</v>
      </c>
      <c r="B288" s="6" t="s">
        <v>1253</v>
      </c>
      <c r="C288" s="6" t="s">
        <v>2620</v>
      </c>
      <c r="D288" s="7" t="s">
        <v>2621</v>
      </c>
      <c r="E288" s="19" t="s">
        <v>9143</v>
      </c>
      <c r="F288" s="52" t="s">
        <v>9147</v>
      </c>
      <c r="G288" s="10">
        <v>45926.0</v>
      </c>
      <c r="H288" s="53" t="s">
        <v>9145</v>
      </c>
    </row>
    <row r="289">
      <c r="A289" s="6" t="s">
        <v>2574</v>
      </c>
      <c r="B289" s="6" t="s">
        <v>1253</v>
      </c>
      <c r="C289" s="6" t="s">
        <v>2620</v>
      </c>
      <c r="D289" s="7" t="s">
        <v>2621</v>
      </c>
      <c r="E289" s="19" t="s">
        <v>9143</v>
      </c>
      <c r="F289" s="52" t="s">
        <v>9148</v>
      </c>
      <c r="G289" s="10">
        <v>45926.0</v>
      </c>
      <c r="H289" s="53" t="s">
        <v>9145</v>
      </c>
    </row>
    <row r="290">
      <c r="A290" s="6" t="s">
        <v>2574</v>
      </c>
      <c r="B290" s="6" t="s">
        <v>1253</v>
      </c>
      <c r="C290" s="6" t="s">
        <v>2620</v>
      </c>
      <c r="D290" s="7" t="s">
        <v>2621</v>
      </c>
      <c r="E290" s="19" t="s">
        <v>9143</v>
      </c>
      <c r="F290" s="52" t="s">
        <v>9149</v>
      </c>
      <c r="G290" s="10">
        <v>45926.0</v>
      </c>
      <c r="H290" s="53" t="s">
        <v>9145</v>
      </c>
    </row>
    <row r="291">
      <c r="A291" s="6" t="s">
        <v>2574</v>
      </c>
      <c r="B291" s="6" t="s">
        <v>1253</v>
      </c>
      <c r="C291" s="6" t="s">
        <v>2620</v>
      </c>
      <c r="D291" s="7" t="s">
        <v>2621</v>
      </c>
      <c r="E291" s="19" t="s">
        <v>8766</v>
      </c>
      <c r="F291" s="52" t="s">
        <v>9150</v>
      </c>
      <c r="G291" s="10">
        <v>45926.0</v>
      </c>
      <c r="H291" s="53" t="s">
        <v>9145</v>
      </c>
    </row>
    <row r="292">
      <c r="A292" s="6" t="s">
        <v>2574</v>
      </c>
      <c r="B292" s="6" t="s">
        <v>1253</v>
      </c>
      <c r="C292" s="6" t="s">
        <v>2620</v>
      </c>
      <c r="D292" s="7" t="s">
        <v>2621</v>
      </c>
      <c r="E292" s="19" t="s">
        <v>8766</v>
      </c>
      <c r="F292" s="52" t="s">
        <v>9151</v>
      </c>
      <c r="G292" s="10">
        <v>45926.0</v>
      </c>
      <c r="H292" s="53" t="s">
        <v>9145</v>
      </c>
    </row>
    <row r="293">
      <c r="A293" s="6" t="s">
        <v>2574</v>
      </c>
      <c r="B293" s="6" t="s">
        <v>1253</v>
      </c>
      <c r="C293" s="6" t="s">
        <v>2620</v>
      </c>
      <c r="D293" s="7" t="s">
        <v>2621</v>
      </c>
      <c r="E293" s="19" t="s">
        <v>8766</v>
      </c>
      <c r="F293" s="52" t="s">
        <v>9149</v>
      </c>
      <c r="G293" s="10">
        <v>45926.0</v>
      </c>
      <c r="H293" s="53" t="s">
        <v>9145</v>
      </c>
    </row>
    <row r="294">
      <c r="A294" s="6" t="s">
        <v>2574</v>
      </c>
      <c r="B294" s="6" t="s">
        <v>1253</v>
      </c>
      <c r="C294" s="6" t="s">
        <v>2620</v>
      </c>
      <c r="D294" s="7" t="s">
        <v>2621</v>
      </c>
      <c r="E294" s="19" t="s">
        <v>8766</v>
      </c>
      <c r="F294" s="52" t="s">
        <v>9152</v>
      </c>
      <c r="G294" s="10">
        <v>45926.0</v>
      </c>
      <c r="H294" s="53" t="s">
        <v>9145</v>
      </c>
    </row>
    <row r="295">
      <c r="A295" s="6" t="s">
        <v>2655</v>
      </c>
      <c r="B295" s="6" t="s">
        <v>2720</v>
      </c>
      <c r="C295" s="6" t="s">
        <v>2721</v>
      </c>
      <c r="D295" s="7" t="s">
        <v>2722</v>
      </c>
      <c r="E295" s="19" t="s">
        <v>8766</v>
      </c>
      <c r="F295" s="52" t="s">
        <v>9153</v>
      </c>
      <c r="G295" s="10">
        <v>45927.0</v>
      </c>
      <c r="H295" s="53" t="s">
        <v>9154</v>
      </c>
    </row>
    <row r="296">
      <c r="A296" s="6" t="s">
        <v>2655</v>
      </c>
      <c r="B296" s="6" t="s">
        <v>2720</v>
      </c>
      <c r="C296" s="6" t="s">
        <v>2721</v>
      </c>
      <c r="D296" s="7" t="s">
        <v>2722</v>
      </c>
      <c r="E296" s="19" t="s">
        <v>8766</v>
      </c>
      <c r="F296" s="52" t="s">
        <v>9155</v>
      </c>
      <c r="G296" s="10">
        <v>45927.0</v>
      </c>
      <c r="H296" s="53" t="s">
        <v>9154</v>
      </c>
    </row>
    <row r="297">
      <c r="A297" s="6" t="s">
        <v>2655</v>
      </c>
      <c r="B297" s="6" t="s">
        <v>2720</v>
      </c>
      <c r="C297" s="6" t="s">
        <v>2721</v>
      </c>
      <c r="D297" s="7" t="s">
        <v>2722</v>
      </c>
      <c r="E297" s="19" t="s">
        <v>8766</v>
      </c>
      <c r="F297" s="52" t="s">
        <v>9156</v>
      </c>
      <c r="G297" s="10">
        <v>45927.0</v>
      </c>
      <c r="H297" s="53" t="s">
        <v>9154</v>
      </c>
    </row>
    <row r="298">
      <c r="A298" s="6" t="s">
        <v>2655</v>
      </c>
      <c r="B298" s="6" t="s">
        <v>2720</v>
      </c>
      <c r="C298" s="6" t="s">
        <v>2721</v>
      </c>
      <c r="D298" s="7" t="s">
        <v>2722</v>
      </c>
      <c r="E298" s="19" t="s">
        <v>8766</v>
      </c>
      <c r="F298" s="52" t="s">
        <v>9157</v>
      </c>
      <c r="G298" s="10">
        <v>45927.0</v>
      </c>
      <c r="H298" s="53" t="s">
        <v>9154</v>
      </c>
    </row>
    <row r="299">
      <c r="A299" s="6" t="s">
        <v>2655</v>
      </c>
      <c r="B299" s="6" t="s">
        <v>2720</v>
      </c>
      <c r="C299" s="6" t="s">
        <v>2721</v>
      </c>
      <c r="D299" s="7" t="s">
        <v>2722</v>
      </c>
      <c r="E299" s="19" t="s">
        <v>8789</v>
      </c>
      <c r="F299" s="52" t="s">
        <v>9158</v>
      </c>
      <c r="G299" s="10">
        <v>45927.0</v>
      </c>
      <c r="H299" s="53" t="s">
        <v>9154</v>
      </c>
    </row>
    <row r="300">
      <c r="A300" s="6" t="s">
        <v>2655</v>
      </c>
      <c r="B300" s="6" t="s">
        <v>2737</v>
      </c>
      <c r="C300" s="6" t="s">
        <v>2738</v>
      </c>
      <c r="D300" s="7" t="s">
        <v>2739</v>
      </c>
      <c r="E300" s="19" t="s">
        <v>8766</v>
      </c>
      <c r="F300" s="52" t="s">
        <v>9159</v>
      </c>
      <c r="G300" s="10">
        <v>45927.0</v>
      </c>
      <c r="H300" s="53" t="s">
        <v>9160</v>
      </c>
    </row>
    <row r="301">
      <c r="A301" s="6" t="s">
        <v>2655</v>
      </c>
      <c r="B301" s="6" t="s">
        <v>2737</v>
      </c>
      <c r="C301" s="6" t="s">
        <v>2738</v>
      </c>
      <c r="D301" s="7" t="s">
        <v>2739</v>
      </c>
      <c r="E301" s="19" t="s">
        <v>8766</v>
      </c>
      <c r="F301" s="52" t="s">
        <v>9161</v>
      </c>
      <c r="G301" s="10">
        <v>45927.0</v>
      </c>
      <c r="H301" s="53" t="s">
        <v>9160</v>
      </c>
    </row>
    <row r="302">
      <c r="A302" s="6" t="s">
        <v>2655</v>
      </c>
      <c r="B302" s="6" t="s">
        <v>2737</v>
      </c>
      <c r="C302" s="6" t="s">
        <v>2738</v>
      </c>
      <c r="D302" s="7" t="s">
        <v>2739</v>
      </c>
      <c r="E302" s="19" t="s">
        <v>8766</v>
      </c>
      <c r="F302" s="52" t="s">
        <v>9162</v>
      </c>
      <c r="G302" s="10">
        <v>45927.0</v>
      </c>
      <c r="H302" s="53" t="s">
        <v>9160</v>
      </c>
    </row>
    <row r="303">
      <c r="A303" s="6" t="s">
        <v>2655</v>
      </c>
      <c r="B303" s="6" t="s">
        <v>2737</v>
      </c>
      <c r="C303" s="6" t="s">
        <v>2738</v>
      </c>
      <c r="D303" s="7" t="s">
        <v>2739</v>
      </c>
      <c r="E303" s="19" t="s">
        <v>8766</v>
      </c>
      <c r="F303" s="52" t="s">
        <v>9163</v>
      </c>
      <c r="G303" s="10">
        <v>45927.0</v>
      </c>
      <c r="H303" s="53" t="s">
        <v>9160</v>
      </c>
    </row>
    <row r="304">
      <c r="A304" s="6" t="s">
        <v>2655</v>
      </c>
      <c r="B304" s="6" t="s">
        <v>2737</v>
      </c>
      <c r="C304" s="6" t="s">
        <v>2738</v>
      </c>
      <c r="D304" s="7" t="s">
        <v>2739</v>
      </c>
      <c r="E304" s="19" t="s">
        <v>8766</v>
      </c>
      <c r="F304" s="52" t="s">
        <v>9164</v>
      </c>
      <c r="G304" s="10">
        <v>45927.0</v>
      </c>
      <c r="H304" s="53" t="s">
        <v>9160</v>
      </c>
    </row>
    <row r="305">
      <c r="A305" s="6" t="s">
        <v>2655</v>
      </c>
      <c r="B305" s="6" t="s">
        <v>2737</v>
      </c>
      <c r="C305" s="6" t="s">
        <v>2738</v>
      </c>
      <c r="D305" s="7" t="s">
        <v>2739</v>
      </c>
      <c r="E305" s="19" t="s">
        <v>8766</v>
      </c>
      <c r="F305" s="52" t="s">
        <v>9165</v>
      </c>
      <c r="G305" s="10">
        <v>45927.0</v>
      </c>
      <c r="H305" s="53" t="s">
        <v>9160</v>
      </c>
    </row>
    <row r="306">
      <c r="A306" s="6" t="s">
        <v>2655</v>
      </c>
      <c r="B306" s="6" t="s">
        <v>2737</v>
      </c>
      <c r="C306" s="6" t="s">
        <v>2738</v>
      </c>
      <c r="D306" s="7" t="s">
        <v>2739</v>
      </c>
      <c r="E306" s="19" t="s">
        <v>9166</v>
      </c>
      <c r="F306" s="52" t="s">
        <v>9167</v>
      </c>
      <c r="G306" s="10">
        <v>45927.0</v>
      </c>
      <c r="H306" s="53" t="s">
        <v>9160</v>
      </c>
    </row>
    <row r="307">
      <c r="A307" s="6" t="s">
        <v>2655</v>
      </c>
      <c r="B307" s="6" t="s">
        <v>2737</v>
      </c>
      <c r="C307" s="6" t="s">
        <v>2738</v>
      </c>
      <c r="D307" s="7" t="s">
        <v>2739</v>
      </c>
      <c r="E307" s="19" t="s">
        <v>9168</v>
      </c>
      <c r="F307" s="52" t="s">
        <v>9169</v>
      </c>
      <c r="G307" s="10">
        <v>45927.0</v>
      </c>
      <c r="H307" s="53" t="s">
        <v>9160</v>
      </c>
    </row>
    <row r="308">
      <c r="A308" s="6" t="s">
        <v>2773</v>
      </c>
      <c r="B308" s="6" t="s">
        <v>290</v>
      </c>
      <c r="C308" s="6" t="s">
        <v>2779</v>
      </c>
      <c r="D308" s="7" t="s">
        <v>2780</v>
      </c>
      <c r="E308" s="19" t="s">
        <v>8766</v>
      </c>
      <c r="F308" s="52" t="s">
        <v>9170</v>
      </c>
      <c r="G308" s="10">
        <v>45927.0</v>
      </c>
      <c r="H308" s="53" t="s">
        <v>9171</v>
      </c>
    </row>
    <row r="309">
      <c r="A309" s="6" t="s">
        <v>2773</v>
      </c>
      <c r="B309" s="6" t="s">
        <v>290</v>
      </c>
      <c r="C309" s="6" t="s">
        <v>2779</v>
      </c>
      <c r="D309" s="7" t="s">
        <v>2780</v>
      </c>
      <c r="E309" s="19" t="s">
        <v>8766</v>
      </c>
      <c r="F309" s="52" t="s">
        <v>9172</v>
      </c>
      <c r="G309" s="10">
        <v>45927.0</v>
      </c>
      <c r="H309" s="53" t="s">
        <v>9171</v>
      </c>
    </row>
    <row r="310">
      <c r="A310" s="6" t="s">
        <v>2773</v>
      </c>
      <c r="B310" s="6" t="s">
        <v>290</v>
      </c>
      <c r="C310" s="6" t="s">
        <v>2779</v>
      </c>
      <c r="D310" s="7" t="s">
        <v>2780</v>
      </c>
      <c r="E310" s="19" t="s">
        <v>8766</v>
      </c>
      <c r="F310" s="52" t="s">
        <v>9173</v>
      </c>
      <c r="G310" s="10">
        <v>45927.0</v>
      </c>
      <c r="H310" s="53" t="s">
        <v>9171</v>
      </c>
    </row>
    <row r="311">
      <c r="A311" s="6" t="s">
        <v>2773</v>
      </c>
      <c r="B311" s="6" t="s">
        <v>290</v>
      </c>
      <c r="C311" s="6" t="s">
        <v>2779</v>
      </c>
      <c r="D311" s="7" t="s">
        <v>2780</v>
      </c>
      <c r="E311" s="19" t="s">
        <v>8766</v>
      </c>
      <c r="F311" s="52" t="s">
        <v>9174</v>
      </c>
      <c r="G311" s="10">
        <v>45927.0</v>
      </c>
      <c r="H311" s="53" t="s">
        <v>9171</v>
      </c>
    </row>
    <row r="312">
      <c r="A312" s="6" t="s">
        <v>2773</v>
      </c>
      <c r="B312" s="6" t="s">
        <v>290</v>
      </c>
      <c r="C312" s="6" t="s">
        <v>2779</v>
      </c>
      <c r="D312" s="7" t="s">
        <v>2780</v>
      </c>
      <c r="E312" s="19" t="s">
        <v>8766</v>
      </c>
      <c r="F312" s="52" t="s">
        <v>9175</v>
      </c>
      <c r="G312" s="10">
        <v>45927.0</v>
      </c>
      <c r="H312" s="53" t="s">
        <v>9171</v>
      </c>
    </row>
    <row r="313">
      <c r="A313" s="6" t="s">
        <v>2773</v>
      </c>
      <c r="B313" s="6" t="s">
        <v>290</v>
      </c>
      <c r="C313" s="6" t="s">
        <v>2779</v>
      </c>
      <c r="D313" s="7" t="s">
        <v>2780</v>
      </c>
      <c r="E313" s="19" t="s">
        <v>8766</v>
      </c>
      <c r="F313" s="52" t="s">
        <v>9176</v>
      </c>
      <c r="G313" s="10">
        <v>45927.0</v>
      </c>
      <c r="H313" s="53" t="s">
        <v>9171</v>
      </c>
    </row>
    <row r="314">
      <c r="A314" s="6" t="s">
        <v>2773</v>
      </c>
      <c r="B314" s="6" t="s">
        <v>290</v>
      </c>
      <c r="C314" s="6" t="s">
        <v>2779</v>
      </c>
      <c r="D314" s="7" t="s">
        <v>2780</v>
      </c>
      <c r="E314" s="19" t="s">
        <v>8968</v>
      </c>
      <c r="F314" s="52" t="s">
        <v>9177</v>
      </c>
      <c r="G314" s="10">
        <v>45927.0</v>
      </c>
      <c r="H314" s="53" t="s">
        <v>9171</v>
      </c>
    </row>
    <row r="315">
      <c r="A315" s="6" t="s">
        <v>2773</v>
      </c>
      <c r="B315" s="6" t="s">
        <v>266</v>
      </c>
      <c r="C315" s="6" t="s">
        <v>2866</v>
      </c>
      <c r="D315" s="7" t="s">
        <v>2867</v>
      </c>
      <c r="E315" s="19" t="s">
        <v>9178</v>
      </c>
      <c r="F315" s="52" t="s">
        <v>9179</v>
      </c>
      <c r="G315" s="10">
        <v>45927.0</v>
      </c>
      <c r="H315" s="53" t="s">
        <v>9180</v>
      </c>
    </row>
    <row r="316">
      <c r="A316" s="6" t="s">
        <v>2870</v>
      </c>
      <c r="B316" s="6" t="s">
        <v>2871</v>
      </c>
      <c r="C316" s="6" t="s">
        <v>2872</v>
      </c>
      <c r="D316" s="7" t="s">
        <v>2873</v>
      </c>
      <c r="E316" s="19" t="s">
        <v>9181</v>
      </c>
      <c r="F316" s="52" t="s">
        <v>9182</v>
      </c>
      <c r="G316" s="10">
        <v>45924.0</v>
      </c>
      <c r="H316" s="53" t="s">
        <v>9183</v>
      </c>
    </row>
    <row r="317">
      <c r="A317" s="6" t="s">
        <v>2870</v>
      </c>
      <c r="B317" s="6" t="s">
        <v>2871</v>
      </c>
      <c r="C317" s="6" t="s">
        <v>2872</v>
      </c>
      <c r="D317" s="7" t="s">
        <v>2873</v>
      </c>
      <c r="E317" s="19" t="s">
        <v>8771</v>
      </c>
      <c r="F317" s="52" t="s">
        <v>9184</v>
      </c>
      <c r="G317" s="10">
        <v>45924.0</v>
      </c>
      <c r="H317" s="53" t="s">
        <v>9183</v>
      </c>
    </row>
    <row r="318">
      <c r="A318" s="6" t="s">
        <v>2870</v>
      </c>
      <c r="B318" s="6" t="s">
        <v>2871</v>
      </c>
      <c r="C318" s="6" t="s">
        <v>2872</v>
      </c>
      <c r="D318" s="7" t="s">
        <v>2873</v>
      </c>
      <c r="E318" s="19" t="s">
        <v>9185</v>
      </c>
      <c r="F318" s="52" t="s">
        <v>9186</v>
      </c>
      <c r="G318" s="10">
        <v>45924.0</v>
      </c>
      <c r="H318" s="53" t="s">
        <v>9183</v>
      </c>
    </row>
    <row r="319">
      <c r="A319" s="6" t="s">
        <v>2870</v>
      </c>
      <c r="B319" s="6" t="s">
        <v>2876</v>
      </c>
      <c r="C319" s="6" t="s">
        <v>2877</v>
      </c>
      <c r="D319" s="7" t="s">
        <v>2878</v>
      </c>
      <c r="E319" s="19" t="s">
        <v>9181</v>
      </c>
      <c r="F319" s="52" t="s">
        <v>9187</v>
      </c>
      <c r="G319" s="10">
        <v>45924.0</v>
      </c>
      <c r="H319" s="53" t="s">
        <v>9188</v>
      </c>
    </row>
    <row r="320">
      <c r="A320" s="6" t="s">
        <v>2870</v>
      </c>
      <c r="B320" s="6" t="s">
        <v>2876</v>
      </c>
      <c r="C320" s="6" t="s">
        <v>2877</v>
      </c>
      <c r="D320" s="7" t="s">
        <v>2878</v>
      </c>
      <c r="E320" s="19" t="s">
        <v>8771</v>
      </c>
      <c r="F320" s="52" t="s">
        <v>9189</v>
      </c>
      <c r="G320" s="10">
        <v>45924.0</v>
      </c>
      <c r="H320" s="53" t="s">
        <v>9188</v>
      </c>
    </row>
    <row r="321">
      <c r="A321" s="6" t="s">
        <v>2870</v>
      </c>
      <c r="B321" s="6" t="s">
        <v>2876</v>
      </c>
      <c r="C321" s="6" t="s">
        <v>2877</v>
      </c>
      <c r="D321" s="7" t="s">
        <v>2878</v>
      </c>
      <c r="E321" s="19" t="s">
        <v>9190</v>
      </c>
      <c r="F321" s="52" t="s">
        <v>9191</v>
      </c>
      <c r="G321" s="10">
        <v>45924.0</v>
      </c>
      <c r="H321" s="53" t="s">
        <v>9188</v>
      </c>
    </row>
    <row r="322">
      <c r="A322" s="6" t="s">
        <v>2870</v>
      </c>
      <c r="B322" s="6" t="s">
        <v>123</v>
      </c>
      <c r="C322" s="6" t="s">
        <v>2885</v>
      </c>
      <c r="D322" s="7" t="s">
        <v>2886</v>
      </c>
      <c r="E322" s="19" t="s">
        <v>9192</v>
      </c>
      <c r="F322" s="52" t="s">
        <v>9193</v>
      </c>
      <c r="G322" s="10">
        <v>45924.0</v>
      </c>
      <c r="H322" s="53" t="s">
        <v>9194</v>
      </c>
    </row>
    <row r="323">
      <c r="A323" s="6" t="s">
        <v>2870</v>
      </c>
      <c r="B323" s="6" t="s">
        <v>2897</v>
      </c>
      <c r="C323" s="6" t="s">
        <v>2898</v>
      </c>
      <c r="D323" s="7" t="s">
        <v>2899</v>
      </c>
      <c r="E323" s="19" t="s">
        <v>9195</v>
      </c>
      <c r="F323" s="52" t="s">
        <v>9196</v>
      </c>
      <c r="G323" s="10">
        <v>45924.0</v>
      </c>
      <c r="H323" s="53" t="s">
        <v>9197</v>
      </c>
    </row>
    <row r="324">
      <c r="A324" s="6" t="s">
        <v>2870</v>
      </c>
      <c r="B324" s="6" t="s">
        <v>2897</v>
      </c>
      <c r="C324" s="6" t="s">
        <v>2898</v>
      </c>
      <c r="D324" s="7" t="s">
        <v>2899</v>
      </c>
      <c r="E324" s="19" t="s">
        <v>8797</v>
      </c>
      <c r="F324" s="52" t="s">
        <v>9198</v>
      </c>
      <c r="G324" s="10">
        <v>45924.0</v>
      </c>
      <c r="H324" s="53" t="s">
        <v>9197</v>
      </c>
    </row>
    <row r="325">
      <c r="A325" s="6" t="s">
        <v>2870</v>
      </c>
      <c r="B325" s="6" t="s">
        <v>2897</v>
      </c>
      <c r="C325" s="6" t="s">
        <v>2898</v>
      </c>
      <c r="D325" s="7" t="s">
        <v>2899</v>
      </c>
      <c r="E325" s="19" t="s">
        <v>8804</v>
      </c>
      <c r="F325" s="52" t="s">
        <v>9199</v>
      </c>
      <c r="G325" s="10">
        <v>45924.0</v>
      </c>
      <c r="H325" s="53" t="s">
        <v>9197</v>
      </c>
    </row>
    <row r="326">
      <c r="A326" s="6" t="s">
        <v>2870</v>
      </c>
      <c r="B326" s="6" t="s">
        <v>2897</v>
      </c>
      <c r="C326" s="6" t="s">
        <v>2898</v>
      </c>
      <c r="D326" s="7" t="s">
        <v>2899</v>
      </c>
      <c r="E326" s="19" t="s">
        <v>9143</v>
      </c>
      <c r="F326" s="52" t="s">
        <v>9200</v>
      </c>
      <c r="G326" s="10">
        <v>45924.0</v>
      </c>
      <c r="H326" s="53" t="s">
        <v>9197</v>
      </c>
    </row>
    <row r="327">
      <c r="A327" s="6" t="s">
        <v>2870</v>
      </c>
      <c r="B327" s="6" t="s">
        <v>2897</v>
      </c>
      <c r="C327" s="6" t="s">
        <v>2898</v>
      </c>
      <c r="D327" s="7" t="s">
        <v>2899</v>
      </c>
      <c r="E327" s="19" t="s">
        <v>9143</v>
      </c>
      <c r="F327" s="52" t="s">
        <v>9201</v>
      </c>
      <c r="G327" s="10">
        <v>45924.0</v>
      </c>
      <c r="H327" s="53" t="s">
        <v>9197</v>
      </c>
    </row>
    <row r="328">
      <c r="A328" s="6" t="s">
        <v>2870</v>
      </c>
      <c r="B328" s="6" t="s">
        <v>2897</v>
      </c>
      <c r="C328" s="6" t="s">
        <v>2898</v>
      </c>
      <c r="D328" s="7" t="s">
        <v>2899</v>
      </c>
      <c r="E328" s="19" t="s">
        <v>9143</v>
      </c>
      <c r="F328" s="52" t="s">
        <v>9202</v>
      </c>
      <c r="G328" s="10">
        <v>45924.0</v>
      </c>
      <c r="H328" s="53" t="s">
        <v>9197</v>
      </c>
    </row>
    <row r="329">
      <c r="A329" s="6" t="s">
        <v>2870</v>
      </c>
      <c r="B329" s="6" t="s">
        <v>2897</v>
      </c>
      <c r="C329" s="6" t="s">
        <v>2898</v>
      </c>
      <c r="D329" s="7" t="s">
        <v>2899</v>
      </c>
      <c r="E329" s="19" t="s">
        <v>9143</v>
      </c>
      <c r="F329" s="52" t="s">
        <v>9203</v>
      </c>
      <c r="G329" s="10">
        <v>45924.0</v>
      </c>
      <c r="H329" s="53" t="s">
        <v>9197</v>
      </c>
    </row>
    <row r="330">
      <c r="A330" s="6" t="s">
        <v>2870</v>
      </c>
      <c r="B330" s="6" t="s">
        <v>2897</v>
      </c>
      <c r="C330" s="6" t="s">
        <v>2898</v>
      </c>
      <c r="D330" s="7" t="s">
        <v>2899</v>
      </c>
      <c r="E330" s="19" t="s">
        <v>9143</v>
      </c>
      <c r="F330" s="52" t="s">
        <v>9204</v>
      </c>
      <c r="G330" s="10">
        <v>45924.0</v>
      </c>
      <c r="H330" s="53" t="s">
        <v>9197</v>
      </c>
    </row>
    <row r="331">
      <c r="A331" s="6" t="s">
        <v>2870</v>
      </c>
      <c r="B331" s="6" t="s">
        <v>2897</v>
      </c>
      <c r="C331" s="6" t="s">
        <v>2898</v>
      </c>
      <c r="D331" s="7" t="s">
        <v>2899</v>
      </c>
      <c r="E331" s="19" t="s">
        <v>9143</v>
      </c>
      <c r="F331" s="52" t="s">
        <v>9205</v>
      </c>
      <c r="G331" s="10">
        <v>45924.0</v>
      </c>
      <c r="H331" s="53" t="s">
        <v>9197</v>
      </c>
    </row>
    <row r="332">
      <c r="A332" s="6" t="s">
        <v>2870</v>
      </c>
      <c r="B332" s="6" t="s">
        <v>2897</v>
      </c>
      <c r="C332" s="6" t="s">
        <v>2898</v>
      </c>
      <c r="D332" s="7" t="s">
        <v>2899</v>
      </c>
      <c r="E332" s="19" t="s">
        <v>9143</v>
      </c>
      <c r="F332" s="52" t="s">
        <v>9206</v>
      </c>
      <c r="G332" s="10">
        <v>45924.0</v>
      </c>
      <c r="H332" s="53" t="s">
        <v>9197</v>
      </c>
    </row>
    <row r="333">
      <c r="A333" s="6" t="s">
        <v>2870</v>
      </c>
      <c r="B333" s="6" t="s">
        <v>51</v>
      </c>
      <c r="C333" s="6" t="s">
        <v>2909</v>
      </c>
      <c r="D333" s="7" t="s">
        <v>2910</v>
      </c>
      <c r="E333" s="19" t="s">
        <v>8766</v>
      </c>
      <c r="F333" s="52" t="s">
        <v>9207</v>
      </c>
      <c r="G333" s="10">
        <v>45924.0</v>
      </c>
      <c r="H333" s="53" t="s">
        <v>9208</v>
      </c>
    </row>
    <row r="334">
      <c r="A334" s="6" t="s">
        <v>2870</v>
      </c>
      <c r="B334" s="6" t="s">
        <v>51</v>
      </c>
      <c r="C334" s="6" t="s">
        <v>2909</v>
      </c>
      <c r="D334" s="7" t="s">
        <v>2910</v>
      </c>
      <c r="E334" s="19" t="s">
        <v>8766</v>
      </c>
      <c r="F334" s="52" t="s">
        <v>9209</v>
      </c>
      <c r="G334" s="10">
        <v>45924.0</v>
      </c>
      <c r="H334" s="53" t="s">
        <v>9208</v>
      </c>
    </row>
    <row r="335">
      <c r="A335" s="6" t="s">
        <v>2870</v>
      </c>
      <c r="B335" s="6" t="s">
        <v>51</v>
      </c>
      <c r="C335" s="6" t="s">
        <v>2909</v>
      </c>
      <c r="D335" s="7" t="s">
        <v>2910</v>
      </c>
      <c r="E335" s="19" t="s">
        <v>8766</v>
      </c>
      <c r="F335" s="52" t="s">
        <v>9210</v>
      </c>
      <c r="G335" s="10">
        <v>45924.0</v>
      </c>
      <c r="H335" s="53" t="s">
        <v>9208</v>
      </c>
    </row>
    <row r="336">
      <c r="A336" s="6" t="s">
        <v>3042</v>
      </c>
      <c r="B336" s="6" t="s">
        <v>2277</v>
      </c>
      <c r="C336" s="6" t="s">
        <v>3100</v>
      </c>
      <c r="D336" s="7" t="s">
        <v>3101</v>
      </c>
      <c r="E336" s="19" t="s">
        <v>8766</v>
      </c>
      <c r="F336" s="52" t="s">
        <v>9211</v>
      </c>
      <c r="G336" s="10">
        <v>45927.0</v>
      </c>
      <c r="H336" s="53" t="s">
        <v>9212</v>
      </c>
    </row>
    <row r="337">
      <c r="A337" s="6" t="s">
        <v>3042</v>
      </c>
      <c r="B337" s="6" t="s">
        <v>2277</v>
      </c>
      <c r="C337" s="6" t="s">
        <v>3100</v>
      </c>
      <c r="D337" s="7" t="s">
        <v>3101</v>
      </c>
      <c r="E337" s="19" t="s">
        <v>8766</v>
      </c>
      <c r="F337" s="52" t="s">
        <v>9213</v>
      </c>
      <c r="G337" s="10">
        <v>45927.0</v>
      </c>
      <c r="H337" s="53" t="s">
        <v>9212</v>
      </c>
    </row>
    <row r="338">
      <c r="A338" s="6" t="s">
        <v>3042</v>
      </c>
      <c r="B338" s="6" t="s">
        <v>3128</v>
      </c>
      <c r="C338" s="6" t="s">
        <v>3129</v>
      </c>
      <c r="D338" s="7" t="s">
        <v>3130</v>
      </c>
      <c r="E338" s="19" t="s">
        <v>8766</v>
      </c>
      <c r="F338" s="52" t="s">
        <v>9214</v>
      </c>
      <c r="G338" s="10">
        <v>45927.0</v>
      </c>
      <c r="H338" s="53" t="s">
        <v>9215</v>
      </c>
    </row>
    <row r="339">
      <c r="A339" s="6" t="s">
        <v>3042</v>
      </c>
      <c r="B339" s="6" t="s">
        <v>3128</v>
      </c>
      <c r="C339" s="6" t="s">
        <v>3129</v>
      </c>
      <c r="D339" s="7" t="s">
        <v>3130</v>
      </c>
      <c r="E339" s="19" t="s">
        <v>8766</v>
      </c>
      <c r="F339" s="52" t="s">
        <v>9216</v>
      </c>
      <c r="G339" s="10">
        <v>45927.0</v>
      </c>
      <c r="H339" s="53" t="s">
        <v>9215</v>
      </c>
    </row>
    <row r="340">
      <c r="A340" s="6" t="s">
        <v>4077</v>
      </c>
      <c r="B340" s="11" t="s">
        <v>4133</v>
      </c>
      <c r="C340" s="6" t="s">
        <v>26</v>
      </c>
      <c r="D340" s="14" t="s">
        <v>9217</v>
      </c>
      <c r="E340" s="19" t="s">
        <v>9218</v>
      </c>
      <c r="F340" s="52" t="s">
        <v>9219</v>
      </c>
      <c r="G340" s="10">
        <v>45927.0</v>
      </c>
      <c r="H340" s="18" t="s">
        <v>9220</v>
      </c>
    </row>
    <row r="341">
      <c r="A341" s="6" t="s">
        <v>4077</v>
      </c>
      <c r="B341" s="6" t="s">
        <v>4081</v>
      </c>
      <c r="C341" s="6" t="s">
        <v>4082</v>
      </c>
      <c r="D341" s="7" t="s">
        <v>4083</v>
      </c>
      <c r="E341" s="19" t="s">
        <v>8766</v>
      </c>
      <c r="F341" s="52" t="s">
        <v>9221</v>
      </c>
      <c r="G341" s="10">
        <v>45924.0</v>
      </c>
      <c r="H341" s="53" t="s">
        <v>9222</v>
      </c>
    </row>
    <row r="342">
      <c r="A342" s="6" t="s">
        <v>4077</v>
      </c>
      <c r="B342" s="6" t="s">
        <v>4081</v>
      </c>
      <c r="C342" s="6" t="s">
        <v>4082</v>
      </c>
      <c r="D342" s="7" t="s">
        <v>4083</v>
      </c>
      <c r="E342" s="19" t="s">
        <v>8766</v>
      </c>
      <c r="F342" s="52" t="s">
        <v>9223</v>
      </c>
      <c r="G342" s="10">
        <v>45924.0</v>
      </c>
      <c r="H342" s="53" t="s">
        <v>9222</v>
      </c>
    </row>
    <row r="343">
      <c r="A343" s="6" t="s">
        <v>4077</v>
      </c>
      <c r="B343" s="6" t="s">
        <v>4081</v>
      </c>
      <c r="C343" s="6" t="s">
        <v>4082</v>
      </c>
      <c r="D343" s="7" t="s">
        <v>4083</v>
      </c>
      <c r="E343" s="19" t="s">
        <v>8766</v>
      </c>
      <c r="F343" s="52" t="s">
        <v>9224</v>
      </c>
      <c r="G343" s="10">
        <v>45924.0</v>
      </c>
      <c r="H343" s="53" t="s">
        <v>9222</v>
      </c>
    </row>
    <row r="344">
      <c r="A344" s="6" t="s">
        <v>4077</v>
      </c>
      <c r="B344" s="6" t="s">
        <v>4081</v>
      </c>
      <c r="C344" s="6" t="s">
        <v>4082</v>
      </c>
      <c r="D344" s="7" t="s">
        <v>4083</v>
      </c>
      <c r="E344" s="19" t="s">
        <v>8766</v>
      </c>
      <c r="F344" s="52" t="s">
        <v>9225</v>
      </c>
      <c r="G344" s="10">
        <v>45924.0</v>
      </c>
      <c r="H344" s="53" t="s">
        <v>9222</v>
      </c>
    </row>
    <row r="345">
      <c r="A345" s="6" t="s">
        <v>4077</v>
      </c>
      <c r="B345" s="6" t="s">
        <v>4081</v>
      </c>
      <c r="C345" s="6" t="s">
        <v>4082</v>
      </c>
      <c r="D345" s="7" t="s">
        <v>4083</v>
      </c>
      <c r="E345" s="19" t="s">
        <v>8766</v>
      </c>
      <c r="F345" s="52" t="s">
        <v>9226</v>
      </c>
      <c r="G345" s="10">
        <v>45924.0</v>
      </c>
      <c r="H345" s="53" t="s">
        <v>9222</v>
      </c>
    </row>
    <row r="346">
      <c r="A346" s="6" t="s">
        <v>4077</v>
      </c>
      <c r="B346" s="6" t="s">
        <v>4081</v>
      </c>
      <c r="C346" s="6" t="s">
        <v>4082</v>
      </c>
      <c r="D346" s="7" t="s">
        <v>4083</v>
      </c>
      <c r="E346" s="19" t="s">
        <v>8766</v>
      </c>
      <c r="F346" s="52" t="s">
        <v>9227</v>
      </c>
      <c r="G346" s="10">
        <v>45924.0</v>
      </c>
      <c r="H346" s="53" t="s">
        <v>9222</v>
      </c>
    </row>
    <row r="347">
      <c r="A347" s="6" t="s">
        <v>4077</v>
      </c>
      <c r="B347" s="6" t="s">
        <v>4081</v>
      </c>
      <c r="C347" s="6" t="s">
        <v>4082</v>
      </c>
      <c r="D347" s="7" t="s">
        <v>4083</v>
      </c>
      <c r="E347" s="19" t="s">
        <v>8766</v>
      </c>
      <c r="F347" s="52" t="s">
        <v>9228</v>
      </c>
      <c r="G347" s="10">
        <v>45924.0</v>
      </c>
      <c r="H347" s="53" t="s">
        <v>9222</v>
      </c>
    </row>
    <row r="348">
      <c r="A348" s="6" t="s">
        <v>4077</v>
      </c>
      <c r="B348" s="6" t="s">
        <v>4081</v>
      </c>
      <c r="C348" s="6" t="s">
        <v>4082</v>
      </c>
      <c r="D348" s="7" t="s">
        <v>4083</v>
      </c>
      <c r="E348" s="19" t="s">
        <v>8766</v>
      </c>
      <c r="F348" s="52" t="s">
        <v>9229</v>
      </c>
      <c r="G348" s="10">
        <v>45924.0</v>
      </c>
      <c r="H348" s="18" t="s">
        <v>9222</v>
      </c>
    </row>
    <row r="349">
      <c r="A349" s="6" t="s">
        <v>4077</v>
      </c>
      <c r="B349" s="6" t="s">
        <v>4081</v>
      </c>
      <c r="C349" s="6" t="s">
        <v>4082</v>
      </c>
      <c r="D349" s="7" t="s">
        <v>4083</v>
      </c>
      <c r="E349" s="19" t="s">
        <v>8810</v>
      </c>
      <c r="F349" s="52" t="s">
        <v>9230</v>
      </c>
      <c r="G349" s="10">
        <v>45924.0</v>
      </c>
      <c r="H349" s="53" t="s">
        <v>9222</v>
      </c>
    </row>
    <row r="350">
      <c r="A350" s="6" t="s">
        <v>4077</v>
      </c>
      <c r="B350" s="6" t="s">
        <v>4081</v>
      </c>
      <c r="C350" s="6" t="s">
        <v>4082</v>
      </c>
      <c r="D350" s="7" t="s">
        <v>4083</v>
      </c>
      <c r="E350" s="19" t="s">
        <v>8810</v>
      </c>
      <c r="F350" s="52" t="s">
        <v>9231</v>
      </c>
      <c r="G350" s="10">
        <v>45924.0</v>
      </c>
      <c r="H350" s="53" t="s">
        <v>9222</v>
      </c>
    </row>
    <row r="351">
      <c r="A351" s="6" t="s">
        <v>4077</v>
      </c>
      <c r="B351" s="6" t="s">
        <v>4081</v>
      </c>
      <c r="C351" s="6" t="s">
        <v>4082</v>
      </c>
      <c r="D351" s="7" t="s">
        <v>4083</v>
      </c>
      <c r="E351" s="19" t="s">
        <v>8810</v>
      </c>
      <c r="F351" s="58" t="s">
        <v>9232</v>
      </c>
      <c r="G351" s="10">
        <v>45924.0</v>
      </c>
      <c r="H351" s="53" t="s">
        <v>9222</v>
      </c>
    </row>
    <row r="352">
      <c r="A352" s="6" t="s">
        <v>4077</v>
      </c>
      <c r="B352" s="6" t="s">
        <v>4081</v>
      </c>
      <c r="C352" s="6" t="s">
        <v>4082</v>
      </c>
      <c r="D352" s="7" t="s">
        <v>4083</v>
      </c>
      <c r="E352" s="19" t="s">
        <v>8810</v>
      </c>
      <c r="F352" s="59" t="s">
        <v>9233</v>
      </c>
      <c r="G352" s="10">
        <v>45924.0</v>
      </c>
      <c r="H352" s="53" t="s">
        <v>9222</v>
      </c>
    </row>
    <row r="353">
      <c r="A353" s="6" t="s">
        <v>4077</v>
      </c>
      <c r="B353" s="6" t="s">
        <v>4081</v>
      </c>
      <c r="C353" s="6" t="s">
        <v>4082</v>
      </c>
      <c r="D353" s="7" t="s">
        <v>4083</v>
      </c>
      <c r="E353" s="19" t="s">
        <v>8810</v>
      </c>
      <c r="F353" s="52" t="s">
        <v>9234</v>
      </c>
      <c r="G353" s="10">
        <v>45924.0</v>
      </c>
      <c r="H353" s="53" t="s">
        <v>9222</v>
      </c>
    </row>
    <row r="354">
      <c r="A354" s="6" t="s">
        <v>4077</v>
      </c>
      <c r="B354" s="6" t="s">
        <v>4081</v>
      </c>
      <c r="C354" s="6" t="s">
        <v>4082</v>
      </c>
      <c r="D354" s="7" t="s">
        <v>4083</v>
      </c>
      <c r="E354" s="19" t="s">
        <v>8810</v>
      </c>
      <c r="F354" s="52" t="s">
        <v>9235</v>
      </c>
      <c r="G354" s="10">
        <v>45924.0</v>
      </c>
      <c r="H354" s="53" t="s">
        <v>9222</v>
      </c>
    </row>
    <row r="355">
      <c r="A355" s="6" t="s">
        <v>4077</v>
      </c>
      <c r="B355" s="6" t="s">
        <v>4081</v>
      </c>
      <c r="C355" s="6" t="s">
        <v>4082</v>
      </c>
      <c r="D355" s="7" t="s">
        <v>4083</v>
      </c>
      <c r="E355" s="19" t="s">
        <v>8810</v>
      </c>
      <c r="F355" s="52" t="s">
        <v>9236</v>
      </c>
      <c r="G355" s="10">
        <v>45924.0</v>
      </c>
      <c r="H355" s="53" t="s">
        <v>9222</v>
      </c>
    </row>
    <row r="356">
      <c r="A356" s="6" t="s">
        <v>4077</v>
      </c>
      <c r="B356" s="6" t="s">
        <v>4081</v>
      </c>
      <c r="C356" s="6" t="s">
        <v>4082</v>
      </c>
      <c r="D356" s="7" t="s">
        <v>4083</v>
      </c>
      <c r="E356" s="19" t="s">
        <v>8810</v>
      </c>
      <c r="F356" s="52" t="s">
        <v>9237</v>
      </c>
      <c r="G356" s="10">
        <v>45924.0</v>
      </c>
      <c r="H356" s="53" t="s">
        <v>9222</v>
      </c>
    </row>
    <row r="357">
      <c r="A357" s="6" t="s">
        <v>4077</v>
      </c>
      <c r="B357" s="6" t="s">
        <v>4086</v>
      </c>
      <c r="C357" s="6" t="s">
        <v>4087</v>
      </c>
      <c r="D357" s="7" t="s">
        <v>4088</v>
      </c>
      <c r="E357" s="19" t="s">
        <v>8771</v>
      </c>
      <c r="F357" s="52" t="s">
        <v>9238</v>
      </c>
      <c r="G357" s="10">
        <v>45924.0</v>
      </c>
      <c r="H357" s="53" t="s">
        <v>9239</v>
      </c>
    </row>
    <row r="358">
      <c r="A358" s="6" t="s">
        <v>4077</v>
      </c>
      <c r="B358" s="6" t="s">
        <v>4086</v>
      </c>
      <c r="C358" s="6" t="s">
        <v>4087</v>
      </c>
      <c r="D358" s="7" t="s">
        <v>4088</v>
      </c>
      <c r="E358" s="19" t="s">
        <v>9181</v>
      </c>
      <c r="F358" s="52" t="s">
        <v>9240</v>
      </c>
      <c r="G358" s="10">
        <v>45924.0</v>
      </c>
      <c r="H358" s="53" t="s">
        <v>9239</v>
      </c>
    </row>
    <row r="359">
      <c r="A359" s="6" t="s">
        <v>4077</v>
      </c>
      <c r="B359" s="6" t="s">
        <v>4086</v>
      </c>
      <c r="C359" s="6" t="s">
        <v>4087</v>
      </c>
      <c r="D359" s="7" t="s">
        <v>4088</v>
      </c>
      <c r="E359" s="19" t="s">
        <v>9241</v>
      </c>
      <c r="F359" s="52" t="s">
        <v>9242</v>
      </c>
      <c r="G359" s="10">
        <v>45924.0</v>
      </c>
      <c r="H359" s="53" t="s">
        <v>9239</v>
      </c>
    </row>
    <row r="360">
      <c r="A360" s="6" t="s">
        <v>4077</v>
      </c>
      <c r="B360" s="6" t="s">
        <v>4086</v>
      </c>
      <c r="C360" s="6" t="s">
        <v>4087</v>
      </c>
      <c r="D360" s="7" t="s">
        <v>4088</v>
      </c>
      <c r="E360" s="19" t="s">
        <v>8766</v>
      </c>
      <c r="F360" s="60" t="s">
        <v>9243</v>
      </c>
      <c r="G360" s="10">
        <v>45924.0</v>
      </c>
      <c r="H360" s="53" t="s">
        <v>9239</v>
      </c>
    </row>
    <row r="361">
      <c r="A361" s="6" t="s">
        <v>4077</v>
      </c>
      <c r="B361" s="6" t="s">
        <v>4086</v>
      </c>
      <c r="C361" s="6" t="s">
        <v>4087</v>
      </c>
      <c r="D361" s="7" t="s">
        <v>4088</v>
      </c>
      <c r="E361" s="19" t="s">
        <v>8766</v>
      </c>
      <c r="F361" s="52" t="s">
        <v>9244</v>
      </c>
      <c r="G361" s="10">
        <v>45924.0</v>
      </c>
      <c r="H361" s="53" t="s">
        <v>9239</v>
      </c>
    </row>
    <row r="362">
      <c r="A362" s="6" t="s">
        <v>4077</v>
      </c>
      <c r="B362" s="6" t="s">
        <v>4086</v>
      </c>
      <c r="C362" s="6" t="s">
        <v>4087</v>
      </c>
      <c r="D362" s="7" t="s">
        <v>4088</v>
      </c>
      <c r="E362" s="19" t="s">
        <v>8766</v>
      </c>
      <c r="F362" s="52" t="s">
        <v>9245</v>
      </c>
      <c r="G362" s="10">
        <v>45924.0</v>
      </c>
      <c r="H362" s="53" t="s">
        <v>9239</v>
      </c>
    </row>
    <row r="363">
      <c r="A363" s="6" t="s">
        <v>4077</v>
      </c>
      <c r="B363" s="6" t="s">
        <v>4086</v>
      </c>
      <c r="C363" s="6" t="s">
        <v>4087</v>
      </c>
      <c r="D363" s="7" t="s">
        <v>4088</v>
      </c>
      <c r="E363" s="19" t="s">
        <v>8766</v>
      </c>
      <c r="F363" s="52" t="s">
        <v>9246</v>
      </c>
      <c r="G363" s="10">
        <v>45924.0</v>
      </c>
      <c r="H363" s="53" t="s">
        <v>9239</v>
      </c>
    </row>
    <row r="364">
      <c r="A364" s="6" t="s">
        <v>4077</v>
      </c>
      <c r="B364" s="6" t="s">
        <v>4086</v>
      </c>
      <c r="C364" s="6" t="s">
        <v>4087</v>
      </c>
      <c r="D364" s="7" t="s">
        <v>4088</v>
      </c>
      <c r="E364" s="19" t="s">
        <v>8810</v>
      </c>
      <c r="F364" s="60" t="s">
        <v>9247</v>
      </c>
      <c r="G364" s="10">
        <v>45924.0</v>
      </c>
      <c r="H364" s="53" t="s">
        <v>9239</v>
      </c>
    </row>
    <row r="365">
      <c r="A365" s="6" t="s">
        <v>4077</v>
      </c>
      <c r="B365" s="6" t="s">
        <v>4086</v>
      </c>
      <c r="C365" s="6" t="s">
        <v>4087</v>
      </c>
      <c r="D365" s="7" t="s">
        <v>4088</v>
      </c>
      <c r="E365" s="19" t="s">
        <v>8810</v>
      </c>
      <c r="F365" s="60" t="s">
        <v>9248</v>
      </c>
      <c r="G365" s="10">
        <v>45924.0</v>
      </c>
      <c r="H365" s="53" t="s">
        <v>9239</v>
      </c>
    </row>
    <row r="366">
      <c r="A366" s="6" t="s">
        <v>4077</v>
      </c>
      <c r="B366" s="6" t="s">
        <v>4086</v>
      </c>
      <c r="C366" s="6" t="s">
        <v>4087</v>
      </c>
      <c r="D366" s="7" t="s">
        <v>4088</v>
      </c>
      <c r="E366" s="19" t="s">
        <v>8810</v>
      </c>
      <c r="F366" s="60" t="s">
        <v>9249</v>
      </c>
      <c r="G366" s="10">
        <v>45924.0</v>
      </c>
      <c r="H366" s="53" t="s">
        <v>9239</v>
      </c>
    </row>
    <row r="367">
      <c r="A367" s="6" t="s">
        <v>4077</v>
      </c>
      <c r="B367" s="6" t="s">
        <v>4086</v>
      </c>
      <c r="C367" s="6" t="s">
        <v>4087</v>
      </c>
      <c r="D367" s="7" t="s">
        <v>4088</v>
      </c>
      <c r="E367" s="19" t="s">
        <v>8810</v>
      </c>
      <c r="F367" s="60" t="s">
        <v>9250</v>
      </c>
      <c r="G367" s="10">
        <v>45924.0</v>
      </c>
      <c r="H367" s="53" t="s">
        <v>9239</v>
      </c>
    </row>
    <row r="368">
      <c r="A368" s="6" t="s">
        <v>4077</v>
      </c>
      <c r="B368" s="6" t="s">
        <v>4086</v>
      </c>
      <c r="C368" s="6" t="s">
        <v>4087</v>
      </c>
      <c r="D368" s="7" t="s">
        <v>4088</v>
      </c>
      <c r="E368" s="19" t="s">
        <v>9251</v>
      </c>
      <c r="F368" s="52" t="s">
        <v>9252</v>
      </c>
      <c r="G368" s="10">
        <v>45924.0</v>
      </c>
      <c r="H368" s="53" t="s">
        <v>9239</v>
      </c>
    </row>
    <row r="369">
      <c r="A369" s="6" t="s">
        <v>4077</v>
      </c>
      <c r="B369" s="6" t="s">
        <v>4111</v>
      </c>
      <c r="C369" s="6" t="s">
        <v>4112</v>
      </c>
      <c r="D369" s="7" t="s">
        <v>4113</v>
      </c>
      <c r="E369" s="19" t="s">
        <v>8874</v>
      </c>
      <c r="F369" s="52" t="s">
        <v>9253</v>
      </c>
      <c r="G369" s="10">
        <v>45925.0</v>
      </c>
      <c r="H369" s="53" t="s">
        <v>9254</v>
      </c>
    </row>
    <row r="370">
      <c r="A370" s="6" t="s">
        <v>4077</v>
      </c>
      <c r="B370" s="6" t="s">
        <v>4147</v>
      </c>
      <c r="C370" s="6" t="s">
        <v>4148</v>
      </c>
      <c r="D370" s="17" t="s">
        <v>4149</v>
      </c>
      <c r="E370" s="19" t="s">
        <v>9143</v>
      </c>
      <c r="F370" s="52" t="s">
        <v>9255</v>
      </c>
      <c r="G370" s="10">
        <v>45927.0</v>
      </c>
      <c r="H370" s="53" t="s">
        <v>9256</v>
      </c>
    </row>
    <row r="371">
      <c r="A371" s="6" t="s">
        <v>4077</v>
      </c>
      <c r="B371" s="6" t="s">
        <v>4147</v>
      </c>
      <c r="C371" s="6" t="s">
        <v>4148</v>
      </c>
      <c r="D371" s="17" t="s">
        <v>4149</v>
      </c>
      <c r="E371" s="19" t="s">
        <v>9143</v>
      </c>
      <c r="F371" s="52" t="s">
        <v>9257</v>
      </c>
      <c r="G371" s="10">
        <v>45927.0</v>
      </c>
      <c r="H371" s="53" t="s">
        <v>9256</v>
      </c>
    </row>
    <row r="372">
      <c r="A372" s="6" t="s">
        <v>4077</v>
      </c>
      <c r="B372" s="6" t="s">
        <v>4147</v>
      </c>
      <c r="C372" s="6" t="s">
        <v>4148</v>
      </c>
      <c r="D372" s="17" t="s">
        <v>4149</v>
      </c>
      <c r="E372" s="19" t="s">
        <v>9143</v>
      </c>
      <c r="F372" s="52" t="s">
        <v>9258</v>
      </c>
      <c r="G372" s="10">
        <v>45927.0</v>
      </c>
      <c r="H372" s="53" t="s">
        <v>9256</v>
      </c>
    </row>
    <row r="373">
      <c r="A373" s="6" t="s">
        <v>4077</v>
      </c>
      <c r="B373" s="6" t="s">
        <v>4147</v>
      </c>
      <c r="C373" s="6" t="s">
        <v>4148</v>
      </c>
      <c r="D373" s="17" t="s">
        <v>4149</v>
      </c>
      <c r="E373" s="19" t="s">
        <v>9143</v>
      </c>
      <c r="F373" s="52" t="s">
        <v>9259</v>
      </c>
      <c r="G373" s="10">
        <v>45927.0</v>
      </c>
      <c r="H373" s="53" t="s">
        <v>9256</v>
      </c>
    </row>
    <row r="374">
      <c r="A374" s="6" t="s">
        <v>4077</v>
      </c>
      <c r="B374" s="6" t="s">
        <v>4147</v>
      </c>
      <c r="C374" s="6" t="s">
        <v>4148</v>
      </c>
      <c r="D374" s="17" t="s">
        <v>4149</v>
      </c>
      <c r="E374" s="19" t="s">
        <v>8766</v>
      </c>
      <c r="F374" s="52" t="s">
        <v>9260</v>
      </c>
      <c r="G374" s="10">
        <v>45927.0</v>
      </c>
      <c r="H374" s="53" t="s">
        <v>9256</v>
      </c>
    </row>
    <row r="375">
      <c r="A375" s="6" t="s">
        <v>4077</v>
      </c>
      <c r="B375" s="6" t="s">
        <v>4147</v>
      </c>
      <c r="C375" s="6" t="s">
        <v>4148</v>
      </c>
      <c r="D375" s="17" t="s">
        <v>4149</v>
      </c>
      <c r="E375" s="19" t="s">
        <v>8766</v>
      </c>
      <c r="F375" s="52" t="s">
        <v>9261</v>
      </c>
      <c r="G375" s="10">
        <v>45927.0</v>
      </c>
      <c r="H375" s="53" t="s">
        <v>9256</v>
      </c>
    </row>
    <row r="376">
      <c r="A376" s="6" t="s">
        <v>4077</v>
      </c>
      <c r="B376" s="6" t="s">
        <v>4147</v>
      </c>
      <c r="C376" s="6" t="s">
        <v>4148</v>
      </c>
      <c r="D376" s="17" t="s">
        <v>4149</v>
      </c>
      <c r="E376" s="19" t="s">
        <v>8766</v>
      </c>
      <c r="F376" s="52" t="s">
        <v>9262</v>
      </c>
      <c r="G376" s="10">
        <v>45927.0</v>
      </c>
      <c r="H376" s="53" t="s">
        <v>9256</v>
      </c>
    </row>
    <row r="377">
      <c r="A377" s="6" t="s">
        <v>4077</v>
      </c>
      <c r="B377" s="6" t="s">
        <v>4147</v>
      </c>
      <c r="C377" s="6" t="s">
        <v>4148</v>
      </c>
      <c r="D377" s="17" t="s">
        <v>4149</v>
      </c>
      <c r="E377" s="19" t="s">
        <v>8766</v>
      </c>
      <c r="F377" s="52" t="s">
        <v>9263</v>
      </c>
      <c r="G377" s="10">
        <v>45927.0</v>
      </c>
      <c r="H377" s="53" t="s">
        <v>9256</v>
      </c>
    </row>
    <row r="378">
      <c r="A378" s="6" t="s">
        <v>4077</v>
      </c>
      <c r="B378" s="6" t="s">
        <v>4147</v>
      </c>
      <c r="C378" s="6" t="s">
        <v>4148</v>
      </c>
      <c r="D378" s="17" t="s">
        <v>4149</v>
      </c>
      <c r="E378" s="19" t="s">
        <v>8766</v>
      </c>
      <c r="F378" s="52" t="s">
        <v>9264</v>
      </c>
      <c r="G378" s="10">
        <v>45927.0</v>
      </c>
      <c r="H378" s="53" t="s">
        <v>9256</v>
      </c>
    </row>
    <row r="379">
      <c r="A379" s="6" t="s">
        <v>4077</v>
      </c>
      <c r="B379" s="6" t="s">
        <v>4147</v>
      </c>
      <c r="C379" s="6" t="s">
        <v>4148</v>
      </c>
      <c r="D379" s="17" t="s">
        <v>4149</v>
      </c>
      <c r="E379" s="19" t="s">
        <v>8766</v>
      </c>
      <c r="F379" s="52" t="s">
        <v>9265</v>
      </c>
      <c r="G379" s="10">
        <v>45927.0</v>
      </c>
      <c r="H379" s="53" t="s">
        <v>9256</v>
      </c>
    </row>
    <row r="380">
      <c r="A380" s="6" t="s">
        <v>4077</v>
      </c>
      <c r="B380" s="6" t="s">
        <v>4147</v>
      </c>
      <c r="C380" s="6" t="s">
        <v>4148</v>
      </c>
      <c r="D380" s="17" t="s">
        <v>4149</v>
      </c>
      <c r="E380" s="19" t="s">
        <v>8766</v>
      </c>
      <c r="F380" s="52" t="s">
        <v>9266</v>
      </c>
      <c r="G380" s="10">
        <v>45927.0</v>
      </c>
      <c r="H380" s="53" t="s">
        <v>9256</v>
      </c>
    </row>
    <row r="381">
      <c r="A381" s="6" t="s">
        <v>4077</v>
      </c>
      <c r="B381" s="6" t="s">
        <v>4147</v>
      </c>
      <c r="C381" s="6" t="s">
        <v>4148</v>
      </c>
      <c r="D381" s="17" t="s">
        <v>4149</v>
      </c>
      <c r="E381" s="19" t="s">
        <v>8766</v>
      </c>
      <c r="F381" s="52" t="s">
        <v>9267</v>
      </c>
      <c r="G381" s="10">
        <v>45927.0</v>
      </c>
      <c r="H381" s="53" t="s">
        <v>9256</v>
      </c>
    </row>
    <row r="382">
      <c r="A382" s="6" t="s">
        <v>4077</v>
      </c>
      <c r="B382" s="6" t="s">
        <v>4147</v>
      </c>
      <c r="C382" s="6" t="s">
        <v>4148</v>
      </c>
      <c r="D382" s="17" t="s">
        <v>4149</v>
      </c>
      <c r="E382" s="19" t="s">
        <v>8766</v>
      </c>
      <c r="F382" s="52" t="s">
        <v>9268</v>
      </c>
      <c r="G382" s="10">
        <v>45927.0</v>
      </c>
      <c r="H382" s="53" t="s">
        <v>9256</v>
      </c>
    </row>
    <row r="383">
      <c r="A383" s="6" t="s">
        <v>4077</v>
      </c>
      <c r="B383" s="6" t="s">
        <v>4147</v>
      </c>
      <c r="C383" s="6" t="s">
        <v>4148</v>
      </c>
      <c r="D383" s="17" t="s">
        <v>4149</v>
      </c>
      <c r="E383" s="19" t="s">
        <v>8766</v>
      </c>
      <c r="F383" s="52" t="s">
        <v>9269</v>
      </c>
      <c r="G383" s="10">
        <v>45927.0</v>
      </c>
      <c r="H383" s="53" t="s">
        <v>9256</v>
      </c>
    </row>
    <row r="384">
      <c r="A384" s="6" t="s">
        <v>4077</v>
      </c>
      <c r="B384" s="6" t="s">
        <v>4147</v>
      </c>
      <c r="C384" s="6" t="s">
        <v>4148</v>
      </c>
      <c r="D384" s="17" t="s">
        <v>4149</v>
      </c>
      <c r="E384" s="19" t="s">
        <v>9190</v>
      </c>
      <c r="F384" s="52" t="s">
        <v>9270</v>
      </c>
      <c r="G384" s="10">
        <v>45927.0</v>
      </c>
      <c r="H384" s="53" t="s">
        <v>9256</v>
      </c>
    </row>
    <row r="385">
      <c r="A385" s="6" t="s">
        <v>4077</v>
      </c>
      <c r="B385" s="6" t="s">
        <v>4147</v>
      </c>
      <c r="C385" s="6" t="s">
        <v>4148</v>
      </c>
      <c r="D385" s="17" t="s">
        <v>4149</v>
      </c>
      <c r="E385" s="19" t="s">
        <v>9271</v>
      </c>
      <c r="F385" s="52" t="s">
        <v>9272</v>
      </c>
      <c r="G385" s="10">
        <v>45927.0</v>
      </c>
      <c r="H385" s="53" t="s">
        <v>9256</v>
      </c>
    </row>
    <row r="386">
      <c r="A386" s="6" t="s">
        <v>4077</v>
      </c>
      <c r="B386" s="6" t="s">
        <v>793</v>
      </c>
      <c r="C386" s="6" t="s">
        <v>4169</v>
      </c>
      <c r="D386" s="17" t="s">
        <v>4170</v>
      </c>
      <c r="E386" s="19" t="s">
        <v>8942</v>
      </c>
      <c r="F386" s="52" t="s">
        <v>9273</v>
      </c>
      <c r="G386" s="10">
        <v>45927.0</v>
      </c>
      <c r="H386" s="53" t="s">
        <v>9274</v>
      </c>
    </row>
    <row r="387">
      <c r="A387" s="6" t="s">
        <v>4077</v>
      </c>
      <c r="B387" s="6" t="s">
        <v>793</v>
      </c>
      <c r="C387" s="6" t="s">
        <v>4169</v>
      </c>
      <c r="D387" s="7" t="s">
        <v>4170</v>
      </c>
      <c r="E387" s="19" t="s">
        <v>8968</v>
      </c>
      <c r="F387" s="52" t="s">
        <v>9275</v>
      </c>
      <c r="G387" s="10">
        <v>45927.0</v>
      </c>
      <c r="H387" s="53" t="s">
        <v>9274</v>
      </c>
    </row>
    <row r="388">
      <c r="A388" s="6" t="s">
        <v>4077</v>
      </c>
      <c r="B388" s="6" t="s">
        <v>4172</v>
      </c>
      <c r="C388" s="6" t="s">
        <v>4173</v>
      </c>
      <c r="D388" s="7" t="s">
        <v>4174</v>
      </c>
      <c r="E388" s="19" t="s">
        <v>8797</v>
      </c>
      <c r="F388" s="52" t="s">
        <v>9276</v>
      </c>
      <c r="G388" s="10">
        <v>45924.0</v>
      </c>
      <c r="H388" s="53" t="s">
        <v>9277</v>
      </c>
    </row>
    <row r="389">
      <c r="A389" s="6" t="s">
        <v>4077</v>
      </c>
      <c r="B389" s="6" t="s">
        <v>4181</v>
      </c>
      <c r="C389" s="6" t="s">
        <v>4182</v>
      </c>
      <c r="D389" s="7" t="s">
        <v>4183</v>
      </c>
      <c r="E389" s="19" t="s">
        <v>9278</v>
      </c>
      <c r="F389" s="52" t="s">
        <v>9279</v>
      </c>
      <c r="G389" s="10">
        <v>45924.0</v>
      </c>
      <c r="H389" s="53" t="s">
        <v>9280</v>
      </c>
    </row>
    <row r="390">
      <c r="A390" s="6" t="s">
        <v>4077</v>
      </c>
      <c r="B390" s="6" t="s">
        <v>4181</v>
      </c>
      <c r="C390" s="6" t="s">
        <v>4182</v>
      </c>
      <c r="D390" s="7" t="s">
        <v>4183</v>
      </c>
      <c r="E390" s="19" t="s">
        <v>9278</v>
      </c>
      <c r="F390" s="52" t="s">
        <v>9281</v>
      </c>
      <c r="G390" s="10">
        <v>45924.0</v>
      </c>
      <c r="H390" s="18" t="s">
        <v>9280</v>
      </c>
    </row>
    <row r="391">
      <c r="A391" s="6" t="s">
        <v>4077</v>
      </c>
      <c r="B391" s="6" t="s">
        <v>4181</v>
      </c>
      <c r="C391" s="6" t="s">
        <v>4182</v>
      </c>
      <c r="D391" s="7" t="s">
        <v>4183</v>
      </c>
      <c r="E391" s="19" t="s">
        <v>9278</v>
      </c>
      <c r="F391" s="52" t="s">
        <v>9282</v>
      </c>
      <c r="G391" s="10">
        <v>45924.0</v>
      </c>
      <c r="H391" s="18" t="s">
        <v>9280</v>
      </c>
    </row>
    <row r="392">
      <c r="A392" s="6" t="s">
        <v>4077</v>
      </c>
      <c r="B392" s="6" t="s">
        <v>4181</v>
      </c>
      <c r="C392" s="6" t="s">
        <v>4182</v>
      </c>
      <c r="D392" s="7" t="s">
        <v>4183</v>
      </c>
      <c r="E392" s="19" t="s">
        <v>9278</v>
      </c>
      <c r="F392" s="52" t="s">
        <v>9283</v>
      </c>
      <c r="G392" s="10">
        <v>45924.0</v>
      </c>
      <c r="H392" s="18" t="s">
        <v>9280</v>
      </c>
    </row>
    <row r="393">
      <c r="A393" s="6" t="s">
        <v>4077</v>
      </c>
      <c r="B393" s="6" t="s">
        <v>4181</v>
      </c>
      <c r="C393" s="6" t="s">
        <v>4182</v>
      </c>
      <c r="D393" s="7" t="s">
        <v>4183</v>
      </c>
      <c r="E393" s="19" t="s">
        <v>9278</v>
      </c>
      <c r="F393" s="52" t="s">
        <v>9284</v>
      </c>
      <c r="G393" s="10">
        <v>45924.0</v>
      </c>
      <c r="H393" s="18" t="s">
        <v>9280</v>
      </c>
    </row>
    <row r="394">
      <c r="A394" s="6" t="s">
        <v>4077</v>
      </c>
      <c r="B394" s="6" t="s">
        <v>4181</v>
      </c>
      <c r="C394" s="6" t="s">
        <v>4182</v>
      </c>
      <c r="D394" s="7" t="s">
        <v>4183</v>
      </c>
      <c r="E394" s="19" t="s">
        <v>9278</v>
      </c>
      <c r="F394" s="52" t="s">
        <v>9285</v>
      </c>
      <c r="G394" s="10">
        <v>45924.0</v>
      </c>
      <c r="H394" s="18" t="s">
        <v>9280</v>
      </c>
    </row>
    <row r="395">
      <c r="A395" s="6" t="s">
        <v>4077</v>
      </c>
      <c r="B395" s="6" t="s">
        <v>4181</v>
      </c>
      <c r="C395" s="6" t="s">
        <v>4182</v>
      </c>
      <c r="D395" s="7" t="s">
        <v>4183</v>
      </c>
      <c r="E395" s="19" t="s">
        <v>9278</v>
      </c>
      <c r="F395" s="52" t="s">
        <v>9286</v>
      </c>
      <c r="G395" s="10">
        <v>45924.0</v>
      </c>
      <c r="H395" s="18" t="s">
        <v>9280</v>
      </c>
    </row>
    <row r="396">
      <c r="A396" s="6" t="s">
        <v>4228</v>
      </c>
      <c r="B396" s="6" t="s">
        <v>4234</v>
      </c>
      <c r="C396" s="6" t="s">
        <v>4235</v>
      </c>
      <c r="D396" s="7" t="s">
        <v>4236</v>
      </c>
      <c r="E396" s="19" t="s">
        <v>8766</v>
      </c>
      <c r="F396" s="52" t="s">
        <v>9287</v>
      </c>
      <c r="G396" s="10">
        <v>45924.0</v>
      </c>
      <c r="H396" s="53" t="s">
        <v>9288</v>
      </c>
    </row>
    <row r="397">
      <c r="A397" s="6" t="s">
        <v>4228</v>
      </c>
      <c r="B397" s="6" t="s">
        <v>4234</v>
      </c>
      <c r="C397" s="6" t="s">
        <v>4235</v>
      </c>
      <c r="D397" s="7" t="s">
        <v>4236</v>
      </c>
      <c r="E397" s="19" t="s">
        <v>8766</v>
      </c>
      <c r="F397" s="52" t="s">
        <v>9289</v>
      </c>
      <c r="G397" s="10">
        <v>45924.0</v>
      </c>
      <c r="H397" s="53" t="s">
        <v>9288</v>
      </c>
    </row>
    <row r="398">
      <c r="A398" s="6" t="s">
        <v>4228</v>
      </c>
      <c r="B398" s="6" t="s">
        <v>4234</v>
      </c>
      <c r="C398" s="6" t="s">
        <v>4235</v>
      </c>
      <c r="D398" s="7" t="s">
        <v>4236</v>
      </c>
      <c r="E398" s="19" t="s">
        <v>8766</v>
      </c>
      <c r="F398" s="52" t="s">
        <v>9290</v>
      </c>
      <c r="G398" s="10">
        <v>45924.0</v>
      </c>
      <c r="H398" s="53" t="s">
        <v>9288</v>
      </c>
    </row>
    <row r="399">
      <c r="A399" s="6" t="s">
        <v>4228</v>
      </c>
      <c r="B399" s="6" t="s">
        <v>4239</v>
      </c>
      <c r="C399" s="6" t="s">
        <v>26</v>
      </c>
      <c r="D399" s="7" t="s">
        <v>4240</v>
      </c>
      <c r="E399" s="19" t="s">
        <v>8804</v>
      </c>
      <c r="F399" s="52" t="s">
        <v>9291</v>
      </c>
      <c r="G399" s="10">
        <v>45924.0</v>
      </c>
      <c r="H399" s="53" t="s">
        <v>9292</v>
      </c>
    </row>
    <row r="400">
      <c r="A400" s="6" t="s">
        <v>4228</v>
      </c>
      <c r="B400" s="6" t="s">
        <v>2686</v>
      </c>
      <c r="C400" s="6" t="s">
        <v>4250</v>
      </c>
      <c r="D400" s="7" t="s">
        <v>4251</v>
      </c>
      <c r="E400" s="19" t="s">
        <v>9293</v>
      </c>
      <c r="F400" s="52" t="s">
        <v>9294</v>
      </c>
      <c r="G400" s="10">
        <v>45924.0</v>
      </c>
      <c r="H400" s="53" t="s">
        <v>9295</v>
      </c>
    </row>
    <row r="401">
      <c r="A401" s="6" t="s">
        <v>4228</v>
      </c>
      <c r="B401" s="6" t="s">
        <v>2686</v>
      </c>
      <c r="C401" s="6" t="s">
        <v>4250</v>
      </c>
      <c r="D401" s="7" t="s">
        <v>4251</v>
      </c>
      <c r="E401" s="19" t="s">
        <v>9293</v>
      </c>
      <c r="F401" s="52" t="s">
        <v>9296</v>
      </c>
      <c r="G401" s="10">
        <v>45924.0</v>
      </c>
      <c r="H401" s="53" t="s">
        <v>9295</v>
      </c>
    </row>
    <row r="402">
      <c r="A402" s="6" t="s">
        <v>4228</v>
      </c>
      <c r="B402" s="6" t="s">
        <v>4254</v>
      </c>
      <c r="C402" s="6" t="s">
        <v>4255</v>
      </c>
      <c r="D402" s="7" t="s">
        <v>4256</v>
      </c>
      <c r="E402" s="19" t="s">
        <v>9297</v>
      </c>
      <c r="F402" s="52" t="s">
        <v>9298</v>
      </c>
      <c r="G402" s="10">
        <v>45924.0</v>
      </c>
      <c r="H402" s="53" t="s">
        <v>9299</v>
      </c>
    </row>
    <row r="403">
      <c r="A403" s="6" t="s">
        <v>4228</v>
      </c>
      <c r="B403" s="6" t="s">
        <v>4254</v>
      </c>
      <c r="C403" s="6" t="s">
        <v>4255</v>
      </c>
      <c r="D403" s="7" t="s">
        <v>4256</v>
      </c>
      <c r="E403" s="19" t="s">
        <v>8766</v>
      </c>
      <c r="F403" s="52" t="s">
        <v>9300</v>
      </c>
      <c r="G403" s="10">
        <v>45924.0</v>
      </c>
      <c r="H403" s="53" t="s">
        <v>9299</v>
      </c>
    </row>
    <row r="404">
      <c r="A404" s="6" t="s">
        <v>4228</v>
      </c>
      <c r="B404" s="6" t="s">
        <v>51</v>
      </c>
      <c r="C404" s="6" t="s">
        <v>4268</v>
      </c>
      <c r="D404" s="7" t="s">
        <v>4269</v>
      </c>
      <c r="E404" s="19" t="s">
        <v>8789</v>
      </c>
      <c r="F404" s="52" t="s">
        <v>9301</v>
      </c>
      <c r="G404" s="10">
        <v>45924.0</v>
      </c>
      <c r="H404" s="53" t="s">
        <v>9302</v>
      </c>
    </row>
    <row r="405">
      <c r="A405" s="6" t="s">
        <v>4228</v>
      </c>
      <c r="B405" s="6" t="s">
        <v>2831</v>
      </c>
      <c r="C405" s="6" t="s">
        <v>26</v>
      </c>
      <c r="D405" s="7" t="s">
        <v>4272</v>
      </c>
      <c r="E405" s="19" t="s">
        <v>8766</v>
      </c>
      <c r="F405" s="52" t="s">
        <v>9303</v>
      </c>
      <c r="G405" s="10">
        <v>45924.0</v>
      </c>
      <c r="H405" s="53" t="s">
        <v>9304</v>
      </c>
    </row>
    <row r="406">
      <c r="A406" s="6" t="s">
        <v>4228</v>
      </c>
      <c r="B406" s="6" t="s">
        <v>2831</v>
      </c>
      <c r="C406" s="6" t="s">
        <v>26</v>
      </c>
      <c r="D406" s="7" t="s">
        <v>4272</v>
      </c>
      <c r="E406" s="19" t="s">
        <v>8766</v>
      </c>
      <c r="F406" s="52" t="s">
        <v>9305</v>
      </c>
      <c r="G406" s="10">
        <v>45924.0</v>
      </c>
      <c r="H406" s="53" t="s">
        <v>9304</v>
      </c>
    </row>
    <row r="407">
      <c r="A407" s="6" t="s">
        <v>4228</v>
      </c>
      <c r="B407" s="6" t="s">
        <v>2831</v>
      </c>
      <c r="C407" s="6" t="s">
        <v>26</v>
      </c>
      <c r="D407" s="7" t="s">
        <v>4272</v>
      </c>
      <c r="E407" s="19" t="s">
        <v>8766</v>
      </c>
      <c r="F407" s="52" t="s">
        <v>9306</v>
      </c>
      <c r="G407" s="10">
        <v>45924.0</v>
      </c>
      <c r="H407" s="53" t="s">
        <v>9304</v>
      </c>
    </row>
    <row r="408">
      <c r="A408" s="6" t="s">
        <v>4228</v>
      </c>
      <c r="B408" s="6" t="s">
        <v>2831</v>
      </c>
      <c r="C408" s="6" t="s">
        <v>26</v>
      </c>
      <c r="D408" s="7" t="s">
        <v>4272</v>
      </c>
      <c r="E408" s="19" t="s">
        <v>8766</v>
      </c>
      <c r="F408" s="52" t="s">
        <v>9307</v>
      </c>
      <c r="G408" s="10">
        <v>45924.0</v>
      </c>
      <c r="H408" s="53" t="s">
        <v>9304</v>
      </c>
    </row>
    <row r="409">
      <c r="A409" s="6" t="s">
        <v>4228</v>
      </c>
      <c r="B409" s="6" t="s">
        <v>2831</v>
      </c>
      <c r="C409" s="6" t="s">
        <v>26</v>
      </c>
      <c r="D409" s="7" t="s">
        <v>4272</v>
      </c>
      <c r="E409" s="19" t="s">
        <v>8766</v>
      </c>
      <c r="F409" s="52" t="s">
        <v>9308</v>
      </c>
      <c r="G409" s="10">
        <v>45924.0</v>
      </c>
      <c r="H409" s="53" t="s">
        <v>9304</v>
      </c>
    </row>
    <row r="410">
      <c r="A410" s="6" t="s">
        <v>4228</v>
      </c>
      <c r="B410" s="6" t="s">
        <v>2831</v>
      </c>
      <c r="C410" s="6" t="s">
        <v>26</v>
      </c>
      <c r="D410" s="7" t="s">
        <v>4272</v>
      </c>
      <c r="E410" s="19" t="s">
        <v>8766</v>
      </c>
      <c r="F410" s="52" t="s">
        <v>9309</v>
      </c>
      <c r="G410" s="10">
        <v>45924.0</v>
      </c>
      <c r="H410" s="53" t="s">
        <v>9304</v>
      </c>
    </row>
    <row r="411">
      <c r="A411" s="6" t="s">
        <v>4228</v>
      </c>
      <c r="B411" s="6" t="s">
        <v>2831</v>
      </c>
      <c r="C411" s="6" t="s">
        <v>26</v>
      </c>
      <c r="D411" s="7" t="s">
        <v>4272</v>
      </c>
      <c r="E411" s="19" t="s">
        <v>8766</v>
      </c>
      <c r="F411" s="52" t="s">
        <v>9310</v>
      </c>
      <c r="G411" s="10">
        <v>45924.0</v>
      </c>
      <c r="H411" s="53" t="s">
        <v>9304</v>
      </c>
    </row>
    <row r="412">
      <c r="A412" s="6" t="s">
        <v>4228</v>
      </c>
      <c r="B412" s="6" t="s">
        <v>2831</v>
      </c>
      <c r="C412" s="6" t="s">
        <v>26</v>
      </c>
      <c r="D412" s="7" t="s">
        <v>4272</v>
      </c>
      <c r="E412" s="19" t="s">
        <v>8766</v>
      </c>
      <c r="F412" s="52" t="s">
        <v>9311</v>
      </c>
      <c r="G412" s="10">
        <v>45924.0</v>
      </c>
      <c r="H412" s="53" t="s">
        <v>9304</v>
      </c>
    </row>
    <row r="413">
      <c r="A413" s="6" t="s">
        <v>4228</v>
      </c>
      <c r="B413" s="6" t="s">
        <v>4275</v>
      </c>
      <c r="C413" s="6" t="s">
        <v>4276</v>
      </c>
      <c r="D413" s="7" t="s">
        <v>4277</v>
      </c>
      <c r="E413" s="19" t="s">
        <v>8766</v>
      </c>
      <c r="F413" s="52" t="s">
        <v>9312</v>
      </c>
      <c r="G413" s="10">
        <v>45924.0</v>
      </c>
      <c r="H413" s="53" t="s">
        <v>9313</v>
      </c>
    </row>
    <row r="414">
      <c r="A414" s="6" t="s">
        <v>4228</v>
      </c>
      <c r="B414" s="6" t="s">
        <v>4275</v>
      </c>
      <c r="C414" s="6" t="s">
        <v>4276</v>
      </c>
      <c r="D414" s="7" t="s">
        <v>4277</v>
      </c>
      <c r="E414" s="19" t="s">
        <v>8766</v>
      </c>
      <c r="F414" s="52" t="s">
        <v>9314</v>
      </c>
      <c r="G414" s="10">
        <v>45924.0</v>
      </c>
      <c r="H414" s="53" t="s">
        <v>9313</v>
      </c>
    </row>
    <row r="415">
      <c r="A415" s="6" t="s">
        <v>4228</v>
      </c>
      <c r="B415" s="6" t="s">
        <v>4275</v>
      </c>
      <c r="C415" s="6" t="s">
        <v>4276</v>
      </c>
      <c r="D415" s="7" t="s">
        <v>4277</v>
      </c>
      <c r="E415" s="19" t="s">
        <v>8766</v>
      </c>
      <c r="F415" s="52" t="s">
        <v>9315</v>
      </c>
      <c r="G415" s="10">
        <v>45924.0</v>
      </c>
      <c r="H415" s="53" t="s">
        <v>9313</v>
      </c>
    </row>
    <row r="416">
      <c r="A416" s="6" t="s">
        <v>4228</v>
      </c>
      <c r="B416" s="6" t="s">
        <v>4275</v>
      </c>
      <c r="C416" s="6" t="s">
        <v>4276</v>
      </c>
      <c r="D416" s="7" t="s">
        <v>4277</v>
      </c>
      <c r="E416" s="19" t="s">
        <v>8766</v>
      </c>
      <c r="F416" s="52" t="s">
        <v>9316</v>
      </c>
      <c r="G416" s="10">
        <v>45924.0</v>
      </c>
      <c r="H416" s="53" t="s">
        <v>9313</v>
      </c>
    </row>
    <row r="417">
      <c r="A417" s="6" t="s">
        <v>4228</v>
      </c>
      <c r="B417" s="6" t="s">
        <v>4275</v>
      </c>
      <c r="C417" s="6" t="s">
        <v>4276</v>
      </c>
      <c r="D417" s="7" t="s">
        <v>4277</v>
      </c>
      <c r="E417" s="19" t="s">
        <v>8766</v>
      </c>
      <c r="F417" s="52" t="s">
        <v>9317</v>
      </c>
      <c r="G417" s="10">
        <v>45924.0</v>
      </c>
      <c r="H417" s="53" t="s">
        <v>9313</v>
      </c>
    </row>
    <row r="418">
      <c r="A418" s="6" t="s">
        <v>4228</v>
      </c>
      <c r="B418" s="6" t="s">
        <v>4275</v>
      </c>
      <c r="C418" s="6" t="s">
        <v>4276</v>
      </c>
      <c r="D418" s="7" t="s">
        <v>4277</v>
      </c>
      <c r="E418" s="19" t="s">
        <v>8766</v>
      </c>
      <c r="F418" s="52" t="s">
        <v>9318</v>
      </c>
      <c r="G418" s="10">
        <v>45924.0</v>
      </c>
      <c r="H418" s="53" t="s">
        <v>9313</v>
      </c>
    </row>
    <row r="419">
      <c r="A419" s="6" t="s">
        <v>4228</v>
      </c>
      <c r="B419" s="6" t="s">
        <v>4275</v>
      </c>
      <c r="C419" s="6" t="s">
        <v>4276</v>
      </c>
      <c r="D419" s="7" t="s">
        <v>4277</v>
      </c>
      <c r="E419" s="19" t="s">
        <v>8766</v>
      </c>
      <c r="F419" s="52" t="s">
        <v>9319</v>
      </c>
      <c r="G419" s="10">
        <v>45924.0</v>
      </c>
      <c r="H419" s="53" t="s">
        <v>9313</v>
      </c>
    </row>
    <row r="420">
      <c r="A420" s="6" t="s">
        <v>4228</v>
      </c>
      <c r="B420" s="6" t="s">
        <v>4275</v>
      </c>
      <c r="C420" s="6" t="s">
        <v>4276</v>
      </c>
      <c r="D420" s="7" t="s">
        <v>4277</v>
      </c>
      <c r="E420" s="19" t="s">
        <v>8766</v>
      </c>
      <c r="F420" s="52" t="s">
        <v>9320</v>
      </c>
      <c r="G420" s="10">
        <v>45924.0</v>
      </c>
      <c r="H420" s="53" t="s">
        <v>9313</v>
      </c>
    </row>
    <row r="421">
      <c r="A421" s="6" t="s">
        <v>4228</v>
      </c>
      <c r="B421" s="6" t="s">
        <v>4285</v>
      </c>
      <c r="C421" s="6" t="s">
        <v>4286</v>
      </c>
      <c r="D421" s="7" t="s">
        <v>4287</v>
      </c>
      <c r="E421" s="19" t="s">
        <v>8766</v>
      </c>
      <c r="F421" s="52" t="s">
        <v>9321</v>
      </c>
      <c r="G421" s="10">
        <v>45924.0</v>
      </c>
      <c r="H421" s="53" t="s">
        <v>9322</v>
      </c>
    </row>
    <row r="422">
      <c r="A422" s="6" t="s">
        <v>4228</v>
      </c>
      <c r="B422" s="6" t="s">
        <v>4285</v>
      </c>
      <c r="C422" s="6" t="s">
        <v>4286</v>
      </c>
      <c r="D422" s="7" t="s">
        <v>4287</v>
      </c>
      <c r="E422" s="19" t="s">
        <v>8766</v>
      </c>
      <c r="F422" s="52" t="s">
        <v>9323</v>
      </c>
      <c r="G422" s="10">
        <v>45924.0</v>
      </c>
      <c r="H422" s="53" t="s">
        <v>9322</v>
      </c>
    </row>
    <row r="423">
      <c r="A423" s="6" t="s">
        <v>4228</v>
      </c>
      <c r="B423" s="6" t="s">
        <v>4285</v>
      </c>
      <c r="C423" s="6" t="s">
        <v>4286</v>
      </c>
      <c r="D423" s="7" t="s">
        <v>4287</v>
      </c>
      <c r="E423" s="19" t="s">
        <v>8766</v>
      </c>
      <c r="F423" s="52" t="s">
        <v>9324</v>
      </c>
      <c r="G423" s="10">
        <v>45924.0</v>
      </c>
      <c r="H423" s="53" t="s">
        <v>9322</v>
      </c>
    </row>
    <row r="424">
      <c r="A424" s="6" t="s">
        <v>4228</v>
      </c>
      <c r="B424" s="6" t="s">
        <v>4285</v>
      </c>
      <c r="C424" s="6" t="s">
        <v>4286</v>
      </c>
      <c r="D424" s="7" t="s">
        <v>4287</v>
      </c>
      <c r="E424" s="19" t="s">
        <v>8766</v>
      </c>
      <c r="F424" s="52" t="s">
        <v>9325</v>
      </c>
      <c r="G424" s="10">
        <v>45924.0</v>
      </c>
      <c r="H424" s="53" t="s">
        <v>9322</v>
      </c>
    </row>
    <row r="425">
      <c r="A425" s="6" t="s">
        <v>4228</v>
      </c>
      <c r="B425" s="6" t="s">
        <v>4285</v>
      </c>
      <c r="C425" s="6" t="s">
        <v>4286</v>
      </c>
      <c r="D425" s="7" t="s">
        <v>4287</v>
      </c>
      <c r="E425" s="19" t="s">
        <v>8766</v>
      </c>
      <c r="F425" s="52" t="s">
        <v>9326</v>
      </c>
      <c r="G425" s="10">
        <v>45924.0</v>
      </c>
      <c r="H425" s="53" t="s">
        <v>9322</v>
      </c>
    </row>
    <row r="426">
      <c r="A426" s="6" t="s">
        <v>4228</v>
      </c>
      <c r="B426" s="6" t="s">
        <v>4285</v>
      </c>
      <c r="C426" s="6" t="s">
        <v>4286</v>
      </c>
      <c r="D426" s="7" t="s">
        <v>4287</v>
      </c>
      <c r="E426" s="19" t="s">
        <v>8766</v>
      </c>
      <c r="F426" s="52" t="s">
        <v>9327</v>
      </c>
      <c r="G426" s="10">
        <v>45924.0</v>
      </c>
      <c r="H426" s="53" t="s">
        <v>9322</v>
      </c>
    </row>
    <row r="427">
      <c r="A427" s="6" t="s">
        <v>4228</v>
      </c>
      <c r="B427" s="6" t="s">
        <v>4290</v>
      </c>
      <c r="C427" s="6" t="s">
        <v>4291</v>
      </c>
      <c r="D427" s="7" t="s">
        <v>4292</v>
      </c>
      <c r="E427" s="19" t="s">
        <v>8766</v>
      </c>
      <c r="F427" s="52" t="s">
        <v>9328</v>
      </c>
      <c r="G427" s="10">
        <v>45924.0</v>
      </c>
      <c r="H427" s="53" t="s">
        <v>9329</v>
      </c>
    </row>
    <row r="428">
      <c r="A428" s="6" t="s">
        <v>4228</v>
      </c>
      <c r="B428" s="6" t="s">
        <v>4290</v>
      </c>
      <c r="C428" s="6" t="s">
        <v>4291</v>
      </c>
      <c r="D428" s="7" t="s">
        <v>4292</v>
      </c>
      <c r="E428" s="19" t="s">
        <v>8942</v>
      </c>
      <c r="F428" s="52" t="s">
        <v>9330</v>
      </c>
      <c r="G428" s="10">
        <v>45924.0</v>
      </c>
      <c r="H428" s="18" t="s">
        <v>9329</v>
      </c>
    </row>
    <row r="429">
      <c r="A429" s="6" t="s">
        <v>4228</v>
      </c>
      <c r="B429" s="6" t="s">
        <v>4290</v>
      </c>
      <c r="C429" s="6" t="s">
        <v>4291</v>
      </c>
      <c r="D429" s="7" t="s">
        <v>4292</v>
      </c>
      <c r="E429" s="19" t="s">
        <v>8942</v>
      </c>
      <c r="F429" s="52" t="s">
        <v>9331</v>
      </c>
      <c r="G429" s="10">
        <v>45924.0</v>
      </c>
      <c r="H429" s="53" t="s">
        <v>9329</v>
      </c>
    </row>
    <row r="430">
      <c r="A430" s="6" t="s">
        <v>4228</v>
      </c>
      <c r="B430" s="6" t="s">
        <v>4295</v>
      </c>
      <c r="C430" s="6" t="s">
        <v>4296</v>
      </c>
      <c r="D430" s="7" t="s">
        <v>4297</v>
      </c>
      <c r="E430" s="19" t="s">
        <v>9332</v>
      </c>
      <c r="F430" s="52" t="s">
        <v>9333</v>
      </c>
      <c r="G430" s="10">
        <v>45924.0</v>
      </c>
      <c r="H430" s="53" t="s">
        <v>9334</v>
      </c>
    </row>
    <row r="431">
      <c r="A431" s="6" t="s">
        <v>4228</v>
      </c>
      <c r="B431" s="6" t="s">
        <v>4295</v>
      </c>
      <c r="C431" s="6" t="s">
        <v>4296</v>
      </c>
      <c r="D431" s="7" t="s">
        <v>4297</v>
      </c>
      <c r="E431" s="19" t="s">
        <v>9335</v>
      </c>
      <c r="F431" s="52" t="s">
        <v>9336</v>
      </c>
      <c r="G431" s="10">
        <v>45924.0</v>
      </c>
      <c r="H431" s="53" t="s">
        <v>9334</v>
      </c>
    </row>
    <row r="432">
      <c r="A432" s="6" t="s">
        <v>4228</v>
      </c>
      <c r="B432" s="6" t="s">
        <v>4303</v>
      </c>
      <c r="C432" s="6" t="s">
        <v>4304</v>
      </c>
      <c r="D432" s="7" t="s">
        <v>4305</v>
      </c>
      <c r="E432" s="19" t="s">
        <v>9335</v>
      </c>
      <c r="F432" s="52" t="s">
        <v>9337</v>
      </c>
      <c r="G432" s="10">
        <v>45924.0</v>
      </c>
      <c r="H432" s="53" t="s">
        <v>9338</v>
      </c>
    </row>
    <row r="433">
      <c r="A433" s="6" t="s">
        <v>4228</v>
      </c>
      <c r="B433" s="6" t="s">
        <v>4303</v>
      </c>
      <c r="C433" s="6" t="s">
        <v>4304</v>
      </c>
      <c r="D433" s="7" t="s">
        <v>4305</v>
      </c>
      <c r="E433" s="19" t="s">
        <v>9166</v>
      </c>
      <c r="F433" s="52" t="s">
        <v>9339</v>
      </c>
      <c r="G433" s="10">
        <v>45924.0</v>
      </c>
      <c r="H433" s="53" t="s">
        <v>9338</v>
      </c>
    </row>
    <row r="434">
      <c r="A434" s="6" t="s">
        <v>4228</v>
      </c>
      <c r="B434" s="6" t="s">
        <v>4303</v>
      </c>
      <c r="C434" s="6" t="s">
        <v>4304</v>
      </c>
      <c r="D434" s="7" t="s">
        <v>4305</v>
      </c>
      <c r="E434" s="19" t="s">
        <v>9340</v>
      </c>
      <c r="F434" s="52" t="s">
        <v>9341</v>
      </c>
      <c r="G434" s="10">
        <v>45924.0</v>
      </c>
      <c r="H434" s="53" t="s">
        <v>9338</v>
      </c>
    </row>
    <row r="435">
      <c r="A435" s="6" t="s">
        <v>4228</v>
      </c>
      <c r="B435" s="6" t="s">
        <v>4303</v>
      </c>
      <c r="C435" s="6" t="s">
        <v>4304</v>
      </c>
      <c r="D435" s="7" t="s">
        <v>4305</v>
      </c>
      <c r="E435" s="19" t="s">
        <v>8766</v>
      </c>
      <c r="F435" s="52" t="s">
        <v>9342</v>
      </c>
      <c r="G435" s="10">
        <v>45924.0</v>
      </c>
      <c r="H435" s="53" t="s">
        <v>9338</v>
      </c>
    </row>
    <row r="436">
      <c r="A436" s="6" t="s">
        <v>4228</v>
      </c>
      <c r="B436" s="6" t="s">
        <v>4307</v>
      </c>
      <c r="C436" s="6" t="s">
        <v>4304</v>
      </c>
      <c r="D436" s="7" t="s">
        <v>4308</v>
      </c>
      <c r="E436" s="19" t="s">
        <v>9181</v>
      </c>
      <c r="F436" s="52" t="s">
        <v>9343</v>
      </c>
      <c r="G436" s="10">
        <v>45924.0</v>
      </c>
      <c r="H436" s="53" t="s">
        <v>9344</v>
      </c>
    </row>
    <row r="437">
      <c r="A437" s="6" t="s">
        <v>4228</v>
      </c>
      <c r="B437" s="6" t="s">
        <v>4307</v>
      </c>
      <c r="C437" s="6" t="s">
        <v>4304</v>
      </c>
      <c r="D437" s="7" t="s">
        <v>4308</v>
      </c>
      <c r="E437" s="19" t="s">
        <v>9345</v>
      </c>
      <c r="F437" s="52" t="s">
        <v>9346</v>
      </c>
      <c r="G437" s="10">
        <v>45924.0</v>
      </c>
      <c r="H437" s="53" t="s">
        <v>9344</v>
      </c>
    </row>
    <row r="438">
      <c r="A438" s="6" t="s">
        <v>4228</v>
      </c>
      <c r="B438" s="6" t="s">
        <v>4311</v>
      </c>
      <c r="C438" s="6" t="s">
        <v>4312</v>
      </c>
      <c r="D438" s="7" t="s">
        <v>4313</v>
      </c>
      <c r="E438" s="19" t="s">
        <v>9347</v>
      </c>
      <c r="F438" s="52" t="s">
        <v>9348</v>
      </c>
      <c r="G438" s="10">
        <v>45924.0</v>
      </c>
      <c r="H438" s="53" t="s">
        <v>9349</v>
      </c>
    </row>
    <row r="439">
      <c r="A439" s="6" t="s">
        <v>4228</v>
      </c>
      <c r="B439" s="6" t="s">
        <v>4311</v>
      </c>
      <c r="C439" s="6" t="s">
        <v>4312</v>
      </c>
      <c r="D439" s="7" t="s">
        <v>4313</v>
      </c>
      <c r="E439" s="19" t="s">
        <v>9350</v>
      </c>
      <c r="F439" s="52" t="s">
        <v>9351</v>
      </c>
      <c r="G439" s="10">
        <v>45924.0</v>
      </c>
      <c r="H439" s="53" t="s">
        <v>9349</v>
      </c>
    </row>
    <row r="440">
      <c r="A440" s="6" t="s">
        <v>4228</v>
      </c>
      <c r="B440" s="6" t="s">
        <v>4311</v>
      </c>
      <c r="C440" s="6" t="s">
        <v>4312</v>
      </c>
      <c r="D440" s="7" t="s">
        <v>4313</v>
      </c>
      <c r="E440" s="19" t="s">
        <v>9166</v>
      </c>
      <c r="F440" s="52" t="s">
        <v>9352</v>
      </c>
      <c r="G440" s="10">
        <v>45924.0</v>
      </c>
      <c r="H440" s="53" t="s">
        <v>9349</v>
      </c>
    </row>
    <row r="441">
      <c r="A441" s="6" t="s">
        <v>4228</v>
      </c>
      <c r="B441" s="6" t="s">
        <v>4311</v>
      </c>
      <c r="C441" s="6" t="s">
        <v>4312</v>
      </c>
      <c r="D441" s="7" t="s">
        <v>4313</v>
      </c>
      <c r="E441" s="19" t="s">
        <v>9353</v>
      </c>
      <c r="F441" s="52" t="s">
        <v>9354</v>
      </c>
      <c r="G441" s="10">
        <v>45924.0</v>
      </c>
      <c r="H441" s="53" t="s">
        <v>9349</v>
      </c>
    </row>
    <row r="442">
      <c r="A442" s="6" t="s">
        <v>4228</v>
      </c>
      <c r="B442" s="6" t="s">
        <v>4311</v>
      </c>
      <c r="C442" s="6" t="s">
        <v>4312</v>
      </c>
      <c r="D442" s="7" t="s">
        <v>4313</v>
      </c>
      <c r="E442" s="19" t="s">
        <v>9181</v>
      </c>
      <c r="F442" s="52" t="s">
        <v>9355</v>
      </c>
      <c r="G442" s="10">
        <v>45924.0</v>
      </c>
      <c r="H442" s="53" t="s">
        <v>9349</v>
      </c>
    </row>
    <row r="443">
      <c r="A443" s="6" t="s">
        <v>4228</v>
      </c>
      <c r="B443" s="6" t="s">
        <v>4300</v>
      </c>
      <c r="C443" s="6" t="s">
        <v>26</v>
      </c>
      <c r="D443" s="7" t="s">
        <v>4301</v>
      </c>
      <c r="E443" s="19" t="s">
        <v>9026</v>
      </c>
      <c r="F443" s="52" t="s">
        <v>9356</v>
      </c>
      <c r="G443" s="10">
        <v>45924.0</v>
      </c>
      <c r="H443" s="53" t="s">
        <v>9357</v>
      </c>
    </row>
    <row r="444">
      <c r="A444" s="6" t="s">
        <v>4228</v>
      </c>
      <c r="B444" s="6" t="s">
        <v>4329</v>
      </c>
      <c r="C444" s="6" t="s">
        <v>26</v>
      </c>
      <c r="D444" s="7" t="s">
        <v>4330</v>
      </c>
      <c r="E444" s="19" t="s">
        <v>9166</v>
      </c>
      <c r="F444" s="52" t="s">
        <v>9358</v>
      </c>
      <c r="G444" s="10">
        <v>45924.0</v>
      </c>
      <c r="H444" s="53" t="s">
        <v>9359</v>
      </c>
    </row>
    <row r="445">
      <c r="A445" s="6" t="s">
        <v>4228</v>
      </c>
      <c r="B445" s="6" t="s">
        <v>4329</v>
      </c>
      <c r="C445" s="6" t="s">
        <v>26</v>
      </c>
      <c r="D445" s="7" t="s">
        <v>4330</v>
      </c>
      <c r="E445" s="19" t="s">
        <v>8766</v>
      </c>
      <c r="F445" s="52" t="s">
        <v>9360</v>
      </c>
      <c r="G445" s="10">
        <v>45924.0</v>
      </c>
      <c r="H445" s="53" t="s">
        <v>9359</v>
      </c>
    </row>
    <row r="446">
      <c r="A446" s="6" t="s">
        <v>4512</v>
      </c>
      <c r="B446" s="6" t="s">
        <v>4571</v>
      </c>
      <c r="C446" s="6" t="s">
        <v>4572</v>
      </c>
      <c r="D446" s="7" t="s">
        <v>4573</v>
      </c>
      <c r="E446" s="19" t="s">
        <v>8766</v>
      </c>
      <c r="F446" s="61" t="s">
        <v>9361</v>
      </c>
      <c r="G446" s="10">
        <v>45925.0</v>
      </c>
      <c r="H446" s="53" t="s">
        <v>9362</v>
      </c>
    </row>
    <row r="447">
      <c r="A447" s="6" t="s">
        <v>4512</v>
      </c>
      <c r="B447" s="6" t="s">
        <v>4571</v>
      </c>
      <c r="C447" s="6" t="s">
        <v>4572</v>
      </c>
      <c r="D447" s="7" t="s">
        <v>4573</v>
      </c>
      <c r="E447" s="19" t="s">
        <v>8766</v>
      </c>
      <c r="F447" s="61" t="s">
        <v>9363</v>
      </c>
      <c r="G447" s="10">
        <v>45925.0</v>
      </c>
      <c r="H447" s="53" t="s">
        <v>9362</v>
      </c>
    </row>
    <row r="448">
      <c r="A448" s="6" t="s">
        <v>4512</v>
      </c>
      <c r="B448" s="6" t="s">
        <v>4571</v>
      </c>
      <c r="C448" s="6" t="s">
        <v>4572</v>
      </c>
      <c r="D448" s="7" t="s">
        <v>4573</v>
      </c>
      <c r="E448" s="19" t="s">
        <v>8777</v>
      </c>
      <c r="F448" s="61" t="s">
        <v>9364</v>
      </c>
      <c r="G448" s="10">
        <v>45925.0</v>
      </c>
      <c r="H448" s="53" t="s">
        <v>9362</v>
      </c>
      <c r="I448" s="6" t="s">
        <v>1038</v>
      </c>
      <c r="J448" s="6" t="s">
        <v>1044</v>
      </c>
      <c r="K448" s="6" t="s">
        <v>1045</v>
      </c>
      <c r="L448" s="7" t="s">
        <v>1046</v>
      </c>
      <c r="M448" s="6" t="s">
        <v>1038</v>
      </c>
      <c r="N448" s="6" t="s">
        <v>1044</v>
      </c>
      <c r="O448" s="6" t="s">
        <v>1045</v>
      </c>
      <c r="P448" s="7" t="s">
        <v>1046</v>
      </c>
      <c r="Q448" s="6" t="s">
        <v>1038</v>
      </c>
      <c r="R448" s="6" t="s">
        <v>1044</v>
      </c>
      <c r="S448" s="6" t="s">
        <v>1045</v>
      </c>
      <c r="T448" s="7" t="s">
        <v>1046</v>
      </c>
      <c r="U448" s="6" t="s">
        <v>1038</v>
      </c>
      <c r="V448" s="6" t="s">
        <v>1044</v>
      </c>
      <c r="W448" s="6" t="s">
        <v>1045</v>
      </c>
      <c r="X448" s="7" t="s">
        <v>1046</v>
      </c>
    </row>
    <row r="449">
      <c r="A449" s="6" t="s">
        <v>4512</v>
      </c>
      <c r="B449" s="6" t="s">
        <v>4571</v>
      </c>
      <c r="C449" s="6" t="s">
        <v>4572</v>
      </c>
      <c r="D449" s="7" t="s">
        <v>4573</v>
      </c>
      <c r="E449" s="19" t="s">
        <v>8777</v>
      </c>
      <c r="F449" s="61" t="s">
        <v>9365</v>
      </c>
      <c r="G449" s="10">
        <v>45925.0</v>
      </c>
      <c r="H449" s="53" t="s">
        <v>9362</v>
      </c>
    </row>
    <row r="450">
      <c r="A450" s="6" t="s">
        <v>4512</v>
      </c>
      <c r="B450" s="6" t="s">
        <v>4571</v>
      </c>
      <c r="C450" s="6" t="s">
        <v>4572</v>
      </c>
      <c r="D450" s="7" t="s">
        <v>4573</v>
      </c>
      <c r="E450" s="19" t="s">
        <v>8777</v>
      </c>
      <c r="F450" s="61" t="s">
        <v>9366</v>
      </c>
      <c r="G450" s="10">
        <v>45925.0</v>
      </c>
      <c r="H450" s="53" t="s">
        <v>9362</v>
      </c>
    </row>
    <row r="451">
      <c r="A451" s="6" t="s">
        <v>4512</v>
      </c>
      <c r="B451" s="6" t="s">
        <v>4571</v>
      </c>
      <c r="C451" s="6" t="s">
        <v>4572</v>
      </c>
      <c r="D451" s="7" t="s">
        <v>4573</v>
      </c>
      <c r="E451" s="19" t="s">
        <v>8777</v>
      </c>
      <c r="F451" s="61" t="s">
        <v>9367</v>
      </c>
      <c r="G451" s="10">
        <v>45925.0</v>
      </c>
      <c r="H451" s="53" t="s">
        <v>9362</v>
      </c>
    </row>
    <row r="452">
      <c r="A452" s="6" t="s">
        <v>4512</v>
      </c>
      <c r="B452" s="6" t="s">
        <v>4589</v>
      </c>
      <c r="C452" s="6" t="s">
        <v>4590</v>
      </c>
      <c r="D452" s="7" t="s">
        <v>4591</v>
      </c>
      <c r="E452" s="19" t="s">
        <v>8766</v>
      </c>
      <c r="F452" s="52" t="s">
        <v>9368</v>
      </c>
      <c r="G452" s="10">
        <v>45925.0</v>
      </c>
      <c r="H452" s="53" t="s">
        <v>9369</v>
      </c>
    </row>
    <row r="453">
      <c r="A453" s="6" t="s">
        <v>4512</v>
      </c>
      <c r="B453" s="6" t="s">
        <v>4603</v>
      </c>
      <c r="C453" s="6" t="s">
        <v>9370</v>
      </c>
      <c r="D453" s="7" t="s">
        <v>4605</v>
      </c>
      <c r="E453" s="19" t="s">
        <v>9371</v>
      </c>
      <c r="F453" s="52" t="s">
        <v>9372</v>
      </c>
      <c r="G453" s="10">
        <v>45926.0</v>
      </c>
      <c r="H453" s="53" t="s">
        <v>9373</v>
      </c>
    </row>
    <row r="454">
      <c r="A454" s="6" t="s">
        <v>4512</v>
      </c>
      <c r="B454" s="6" t="s">
        <v>4603</v>
      </c>
      <c r="C454" s="6" t="s">
        <v>4604</v>
      </c>
      <c r="D454" s="7" t="s">
        <v>4605</v>
      </c>
      <c r="E454" s="19" t="s">
        <v>9374</v>
      </c>
      <c r="F454" s="52" t="s">
        <v>9375</v>
      </c>
      <c r="G454" s="10">
        <v>45925.0</v>
      </c>
      <c r="H454" s="18" t="s">
        <v>9373</v>
      </c>
    </row>
    <row r="455">
      <c r="A455" s="6" t="s">
        <v>4512</v>
      </c>
      <c r="B455" s="6" t="s">
        <v>4603</v>
      </c>
      <c r="C455" s="6" t="s">
        <v>4604</v>
      </c>
      <c r="D455" s="7" t="s">
        <v>4605</v>
      </c>
      <c r="E455" s="19" t="s">
        <v>9374</v>
      </c>
      <c r="F455" s="52" t="s">
        <v>9376</v>
      </c>
      <c r="G455" s="10">
        <v>45925.0</v>
      </c>
      <c r="H455" s="53" t="s">
        <v>9373</v>
      </c>
    </row>
    <row r="456">
      <c r="A456" s="6" t="s">
        <v>4512</v>
      </c>
      <c r="B456" s="6" t="s">
        <v>4603</v>
      </c>
      <c r="C456" s="6" t="s">
        <v>4604</v>
      </c>
      <c r="D456" s="7" t="s">
        <v>4605</v>
      </c>
      <c r="E456" s="19" t="s">
        <v>9374</v>
      </c>
      <c r="F456" s="52" t="s">
        <v>9377</v>
      </c>
      <c r="G456" s="10">
        <v>45925.0</v>
      </c>
      <c r="H456" s="53" t="s">
        <v>9373</v>
      </c>
    </row>
    <row r="457">
      <c r="A457" s="6" t="s">
        <v>4635</v>
      </c>
      <c r="B457" s="6" t="s">
        <v>290</v>
      </c>
      <c r="C457" s="6" t="s">
        <v>4641</v>
      </c>
      <c r="D457" s="7" t="s">
        <v>4642</v>
      </c>
      <c r="E457" s="19" t="s">
        <v>8968</v>
      </c>
      <c r="F457" s="52" t="s">
        <v>9378</v>
      </c>
      <c r="G457" s="10">
        <v>45925.0</v>
      </c>
      <c r="H457" s="53" t="s">
        <v>9379</v>
      </c>
    </row>
    <row r="458">
      <c r="A458" s="6" t="s">
        <v>4635</v>
      </c>
      <c r="B458" s="6" t="s">
        <v>290</v>
      </c>
      <c r="C458" s="6" t="s">
        <v>4641</v>
      </c>
      <c r="D458" s="7" t="s">
        <v>4642</v>
      </c>
      <c r="E458" s="19" t="s">
        <v>9380</v>
      </c>
      <c r="F458" s="52" t="s">
        <v>9381</v>
      </c>
      <c r="G458" s="10">
        <v>45925.0</v>
      </c>
      <c r="H458" s="53" t="s">
        <v>9379</v>
      </c>
    </row>
    <row r="459">
      <c r="A459" s="6" t="s">
        <v>4635</v>
      </c>
      <c r="B459" s="6" t="s">
        <v>290</v>
      </c>
      <c r="C459" s="6" t="s">
        <v>4641</v>
      </c>
      <c r="D459" s="7" t="s">
        <v>4642</v>
      </c>
      <c r="E459" s="19" t="s">
        <v>8766</v>
      </c>
      <c r="F459" s="52" t="s">
        <v>9382</v>
      </c>
      <c r="G459" s="10">
        <v>45925.0</v>
      </c>
      <c r="H459" s="53" t="s">
        <v>9379</v>
      </c>
    </row>
    <row r="460">
      <c r="A460" s="6" t="s">
        <v>4635</v>
      </c>
      <c r="B460" s="6" t="s">
        <v>290</v>
      </c>
      <c r="C460" s="6" t="s">
        <v>4641</v>
      </c>
      <c r="D460" s="7" t="s">
        <v>4642</v>
      </c>
      <c r="E460" s="19" t="s">
        <v>8766</v>
      </c>
      <c r="F460" s="52" t="s">
        <v>9383</v>
      </c>
      <c r="G460" s="10">
        <v>45925.0</v>
      </c>
      <c r="H460" s="53" t="s">
        <v>9379</v>
      </c>
    </row>
    <row r="461">
      <c r="A461" s="6" t="s">
        <v>4635</v>
      </c>
      <c r="B461" s="6" t="s">
        <v>290</v>
      </c>
      <c r="C461" s="6" t="s">
        <v>4641</v>
      </c>
      <c r="D461" s="7" t="s">
        <v>4642</v>
      </c>
      <c r="E461" s="19" t="s">
        <v>8766</v>
      </c>
      <c r="F461" s="52" t="s">
        <v>9384</v>
      </c>
      <c r="G461" s="10">
        <v>45925.0</v>
      </c>
      <c r="H461" s="53" t="s">
        <v>9379</v>
      </c>
    </row>
    <row r="462">
      <c r="A462" s="6" t="s">
        <v>4635</v>
      </c>
      <c r="B462" s="6" t="s">
        <v>290</v>
      </c>
      <c r="C462" s="6" t="s">
        <v>4641</v>
      </c>
      <c r="D462" s="7" t="s">
        <v>4642</v>
      </c>
      <c r="E462" s="19" t="s">
        <v>8766</v>
      </c>
      <c r="F462" s="52" t="s">
        <v>9385</v>
      </c>
      <c r="G462" s="10">
        <v>45925.0</v>
      </c>
      <c r="H462" s="53" t="s">
        <v>9379</v>
      </c>
    </row>
    <row r="463">
      <c r="A463" s="6" t="s">
        <v>4635</v>
      </c>
      <c r="B463" s="6" t="s">
        <v>290</v>
      </c>
      <c r="C463" s="6" t="s">
        <v>4641</v>
      </c>
      <c r="D463" s="7" t="s">
        <v>4642</v>
      </c>
      <c r="E463" s="19" t="s">
        <v>8766</v>
      </c>
      <c r="F463" s="52" t="s">
        <v>9386</v>
      </c>
      <c r="G463" s="10">
        <v>45925.0</v>
      </c>
      <c r="H463" s="53" t="s">
        <v>9379</v>
      </c>
    </row>
    <row r="464">
      <c r="A464" s="6" t="s">
        <v>4635</v>
      </c>
      <c r="B464" s="6" t="s">
        <v>290</v>
      </c>
      <c r="C464" s="6" t="s">
        <v>4641</v>
      </c>
      <c r="D464" s="7" t="s">
        <v>4642</v>
      </c>
      <c r="E464" s="19" t="s">
        <v>8766</v>
      </c>
      <c r="F464" s="52" t="s">
        <v>9387</v>
      </c>
      <c r="G464" s="10">
        <v>45925.0</v>
      </c>
      <c r="H464" s="53" t="s">
        <v>9379</v>
      </c>
    </row>
    <row r="465">
      <c r="A465" s="6" t="s">
        <v>4635</v>
      </c>
      <c r="B465" s="6" t="s">
        <v>290</v>
      </c>
      <c r="C465" s="6" t="s">
        <v>4641</v>
      </c>
      <c r="D465" s="7" t="s">
        <v>4642</v>
      </c>
      <c r="E465" s="19" t="s">
        <v>8766</v>
      </c>
      <c r="F465" s="52" t="s">
        <v>9388</v>
      </c>
      <c r="G465" s="10">
        <v>45925.0</v>
      </c>
      <c r="H465" s="53" t="s">
        <v>9379</v>
      </c>
    </row>
    <row r="466">
      <c r="A466" s="6" t="s">
        <v>4635</v>
      </c>
      <c r="B466" s="6" t="s">
        <v>290</v>
      </c>
      <c r="C466" s="6" t="s">
        <v>4641</v>
      </c>
      <c r="D466" s="7" t="s">
        <v>4642</v>
      </c>
      <c r="E466" s="19" t="s">
        <v>9143</v>
      </c>
      <c r="F466" s="52" t="s">
        <v>9389</v>
      </c>
      <c r="G466" s="10">
        <v>45925.0</v>
      </c>
      <c r="H466" s="53" t="s">
        <v>9379</v>
      </c>
    </row>
    <row r="467">
      <c r="A467" s="6" t="s">
        <v>4635</v>
      </c>
      <c r="B467" s="6" t="s">
        <v>290</v>
      </c>
      <c r="C467" s="6" t="s">
        <v>4641</v>
      </c>
      <c r="D467" s="7" t="s">
        <v>4642</v>
      </c>
      <c r="E467" s="19" t="s">
        <v>9143</v>
      </c>
      <c r="F467" s="52" t="s">
        <v>9390</v>
      </c>
      <c r="G467" s="10">
        <v>45925.0</v>
      </c>
      <c r="H467" s="53" t="s">
        <v>9379</v>
      </c>
      <c r="J467" s="9"/>
    </row>
    <row r="468">
      <c r="A468" s="6" t="s">
        <v>4635</v>
      </c>
      <c r="B468" s="6" t="s">
        <v>290</v>
      </c>
      <c r="C468" s="6" t="s">
        <v>4641</v>
      </c>
      <c r="D468" s="7" t="s">
        <v>4642</v>
      </c>
      <c r="E468" s="19" t="s">
        <v>9143</v>
      </c>
      <c r="F468" s="52" t="s">
        <v>9391</v>
      </c>
      <c r="G468" s="10">
        <v>45925.0</v>
      </c>
      <c r="H468" s="53" t="s">
        <v>9379</v>
      </c>
    </row>
    <row r="469">
      <c r="A469" s="6" t="s">
        <v>4635</v>
      </c>
      <c r="B469" s="6" t="s">
        <v>290</v>
      </c>
      <c r="C469" s="6" t="s">
        <v>4641</v>
      </c>
      <c r="D469" s="7" t="s">
        <v>4642</v>
      </c>
      <c r="E469" s="19" t="s">
        <v>9143</v>
      </c>
      <c r="F469" s="52" t="s">
        <v>9386</v>
      </c>
      <c r="G469" s="10">
        <v>45925.0</v>
      </c>
      <c r="H469" s="53" t="s">
        <v>9379</v>
      </c>
    </row>
    <row r="470">
      <c r="A470" s="6" t="s">
        <v>4635</v>
      </c>
      <c r="B470" s="6" t="s">
        <v>290</v>
      </c>
      <c r="C470" s="6" t="s">
        <v>4641</v>
      </c>
      <c r="D470" s="7" t="s">
        <v>4642</v>
      </c>
      <c r="E470" s="19" t="s">
        <v>9143</v>
      </c>
      <c r="F470" s="52" t="s">
        <v>9392</v>
      </c>
      <c r="G470" s="10">
        <v>45925.0</v>
      </c>
      <c r="H470" s="53" t="s">
        <v>9379</v>
      </c>
    </row>
    <row r="471">
      <c r="A471" s="6" t="s">
        <v>4635</v>
      </c>
      <c r="B471" s="6" t="s">
        <v>123</v>
      </c>
      <c r="C471" s="6" t="s">
        <v>4645</v>
      </c>
      <c r="D471" s="7" t="s">
        <v>4646</v>
      </c>
      <c r="E471" s="19" t="s">
        <v>8789</v>
      </c>
      <c r="F471" s="52" t="s">
        <v>9393</v>
      </c>
      <c r="G471" s="10">
        <v>45925.0</v>
      </c>
      <c r="H471" s="53" t="s">
        <v>9394</v>
      </c>
    </row>
    <row r="472">
      <c r="A472" s="6" t="s">
        <v>4635</v>
      </c>
      <c r="B472" s="6" t="s">
        <v>4692</v>
      </c>
      <c r="C472" s="6" t="s">
        <v>4693</v>
      </c>
      <c r="D472" s="7" t="s">
        <v>4694</v>
      </c>
      <c r="E472" s="19" t="s">
        <v>9143</v>
      </c>
      <c r="F472" s="52" t="s">
        <v>9395</v>
      </c>
      <c r="G472" s="10">
        <v>45925.0</v>
      </c>
      <c r="H472" s="53" t="s">
        <v>9396</v>
      </c>
    </row>
    <row r="473">
      <c r="A473" s="6" t="s">
        <v>4635</v>
      </c>
      <c r="B473" s="6" t="s">
        <v>4692</v>
      </c>
      <c r="C473" s="6" t="s">
        <v>4693</v>
      </c>
      <c r="D473" s="7" t="s">
        <v>4694</v>
      </c>
      <c r="E473" s="19" t="s">
        <v>9143</v>
      </c>
      <c r="F473" s="52" t="s">
        <v>9397</v>
      </c>
      <c r="G473" s="10">
        <v>45925.0</v>
      </c>
      <c r="H473" s="53" t="s">
        <v>9396</v>
      </c>
    </row>
    <row r="474">
      <c r="A474" s="6" t="s">
        <v>4635</v>
      </c>
      <c r="B474" s="6" t="s">
        <v>4692</v>
      </c>
      <c r="C474" s="6" t="s">
        <v>4693</v>
      </c>
      <c r="D474" s="7" t="s">
        <v>4694</v>
      </c>
      <c r="E474" s="19" t="s">
        <v>9143</v>
      </c>
      <c r="F474" s="52" t="s">
        <v>9398</v>
      </c>
      <c r="G474" s="10">
        <v>45925.0</v>
      </c>
      <c r="H474" s="53" t="s">
        <v>9396</v>
      </c>
    </row>
    <row r="475">
      <c r="A475" s="6" t="s">
        <v>4635</v>
      </c>
      <c r="B475" s="6" t="s">
        <v>4692</v>
      </c>
      <c r="C475" s="6" t="s">
        <v>4693</v>
      </c>
      <c r="D475" s="7" t="s">
        <v>4694</v>
      </c>
      <c r="E475" s="19" t="s">
        <v>9143</v>
      </c>
      <c r="F475" s="52" t="s">
        <v>9399</v>
      </c>
      <c r="G475" s="10">
        <v>45925.0</v>
      </c>
      <c r="H475" s="53" t="s">
        <v>9396</v>
      </c>
    </row>
    <row r="476">
      <c r="A476" s="6" t="s">
        <v>4635</v>
      </c>
      <c r="B476" s="6" t="s">
        <v>4692</v>
      </c>
      <c r="C476" s="6" t="s">
        <v>4693</v>
      </c>
      <c r="D476" s="7" t="s">
        <v>4694</v>
      </c>
      <c r="E476" s="19" t="s">
        <v>9143</v>
      </c>
      <c r="F476" s="52" t="s">
        <v>9400</v>
      </c>
      <c r="G476" s="10">
        <v>45925.0</v>
      </c>
      <c r="H476" s="53" t="s">
        <v>9396</v>
      </c>
    </row>
    <row r="477">
      <c r="A477" s="6" t="s">
        <v>4635</v>
      </c>
      <c r="B477" s="6" t="s">
        <v>4692</v>
      </c>
      <c r="C477" s="6" t="s">
        <v>4693</v>
      </c>
      <c r="D477" s="7" t="s">
        <v>4694</v>
      </c>
      <c r="E477" s="19" t="s">
        <v>9143</v>
      </c>
      <c r="F477" s="52" t="s">
        <v>9401</v>
      </c>
      <c r="G477" s="10">
        <v>45925.0</v>
      </c>
      <c r="H477" s="53" t="s">
        <v>9396</v>
      </c>
    </row>
    <row r="478">
      <c r="A478" s="6" t="s">
        <v>4635</v>
      </c>
      <c r="B478" s="6" t="s">
        <v>4692</v>
      </c>
      <c r="C478" s="6" t="s">
        <v>4693</v>
      </c>
      <c r="D478" s="7" t="s">
        <v>4694</v>
      </c>
      <c r="E478" s="19" t="s">
        <v>9143</v>
      </c>
      <c r="F478" s="52" t="s">
        <v>9402</v>
      </c>
      <c r="G478" s="10">
        <v>45925.0</v>
      </c>
      <c r="H478" s="53" t="s">
        <v>9396</v>
      </c>
    </row>
    <row r="479">
      <c r="A479" s="6" t="s">
        <v>4635</v>
      </c>
      <c r="B479" s="6" t="s">
        <v>4692</v>
      </c>
      <c r="C479" s="6" t="s">
        <v>4693</v>
      </c>
      <c r="D479" s="7" t="s">
        <v>4694</v>
      </c>
      <c r="E479" s="19" t="s">
        <v>9143</v>
      </c>
      <c r="F479" s="52" t="s">
        <v>9403</v>
      </c>
      <c r="G479" s="10">
        <v>45925.0</v>
      </c>
      <c r="H479" s="53" t="s">
        <v>9396</v>
      </c>
    </row>
    <row r="480">
      <c r="A480" s="6" t="s">
        <v>4732</v>
      </c>
      <c r="B480" s="6" t="s">
        <v>4774</v>
      </c>
      <c r="C480" s="6" t="s">
        <v>4775</v>
      </c>
      <c r="D480" s="7" t="s">
        <v>4776</v>
      </c>
      <c r="E480" s="19" t="s">
        <v>9371</v>
      </c>
      <c r="F480" s="52" t="s">
        <v>9404</v>
      </c>
      <c r="G480" s="10">
        <v>45926.0</v>
      </c>
      <c r="H480" s="53" t="s">
        <v>9405</v>
      </c>
    </row>
    <row r="481">
      <c r="A481" s="6" t="s">
        <v>4823</v>
      </c>
      <c r="B481" s="6" t="s">
        <v>527</v>
      </c>
      <c r="C481" s="6" t="s">
        <v>4846</v>
      </c>
      <c r="D481" s="7" t="s">
        <v>4847</v>
      </c>
      <c r="E481" s="19" t="s">
        <v>8766</v>
      </c>
      <c r="F481" s="52" t="s">
        <v>9406</v>
      </c>
      <c r="G481" s="10">
        <v>45925.0</v>
      </c>
      <c r="H481" s="53" t="s">
        <v>9407</v>
      </c>
    </row>
    <row r="482">
      <c r="A482" s="6" t="s">
        <v>4823</v>
      </c>
      <c r="B482" s="6" t="s">
        <v>527</v>
      </c>
      <c r="C482" s="6" t="s">
        <v>9408</v>
      </c>
      <c r="D482" s="7" t="s">
        <v>4847</v>
      </c>
      <c r="E482" s="19" t="s">
        <v>8766</v>
      </c>
      <c r="F482" s="52" t="s">
        <v>9409</v>
      </c>
      <c r="G482" s="10">
        <v>45925.0</v>
      </c>
      <c r="H482" s="53" t="s">
        <v>9407</v>
      </c>
    </row>
    <row r="483">
      <c r="A483" s="6" t="s">
        <v>4823</v>
      </c>
      <c r="B483" s="6" t="s">
        <v>527</v>
      </c>
      <c r="C483" s="6" t="s">
        <v>9410</v>
      </c>
      <c r="D483" s="7" t="s">
        <v>4847</v>
      </c>
      <c r="E483" s="19" t="s">
        <v>8766</v>
      </c>
      <c r="F483" s="52" t="s">
        <v>9411</v>
      </c>
      <c r="G483" s="10">
        <v>45925.0</v>
      </c>
      <c r="H483" s="53" t="s">
        <v>9407</v>
      </c>
    </row>
    <row r="484">
      <c r="A484" s="6" t="s">
        <v>4823</v>
      </c>
      <c r="B484" s="6" t="s">
        <v>527</v>
      </c>
      <c r="C484" s="6" t="s">
        <v>9412</v>
      </c>
      <c r="D484" s="7" t="s">
        <v>4847</v>
      </c>
      <c r="E484" s="19" t="s">
        <v>8766</v>
      </c>
      <c r="F484" s="52" t="s">
        <v>9413</v>
      </c>
      <c r="G484" s="10">
        <v>45925.0</v>
      </c>
      <c r="H484" s="53" t="s">
        <v>9407</v>
      </c>
    </row>
    <row r="485">
      <c r="A485" s="6" t="s">
        <v>4823</v>
      </c>
      <c r="B485" s="6" t="s">
        <v>527</v>
      </c>
      <c r="C485" s="6" t="s">
        <v>9414</v>
      </c>
      <c r="D485" s="7" t="s">
        <v>4847</v>
      </c>
      <c r="E485" s="19" t="s">
        <v>8766</v>
      </c>
      <c r="F485" s="52" t="s">
        <v>9415</v>
      </c>
      <c r="G485" s="10">
        <v>45925.0</v>
      </c>
      <c r="H485" s="53" t="s">
        <v>9407</v>
      </c>
    </row>
    <row r="486">
      <c r="A486" s="6" t="s">
        <v>4823</v>
      </c>
      <c r="B486" s="6" t="s">
        <v>527</v>
      </c>
      <c r="C486" s="6" t="s">
        <v>9416</v>
      </c>
      <c r="D486" s="7" t="s">
        <v>4847</v>
      </c>
      <c r="E486" s="19" t="s">
        <v>8766</v>
      </c>
      <c r="F486" s="52" t="s">
        <v>9417</v>
      </c>
      <c r="G486" s="10">
        <v>45925.0</v>
      </c>
      <c r="H486" s="53" t="s">
        <v>9407</v>
      </c>
    </row>
    <row r="487">
      <c r="A487" s="6" t="s">
        <v>4823</v>
      </c>
      <c r="B487" s="6" t="s">
        <v>1750</v>
      </c>
      <c r="C487" s="6" t="s">
        <v>4858</v>
      </c>
      <c r="D487" s="7" t="s">
        <v>4859</v>
      </c>
      <c r="E487" s="19" t="s">
        <v>9022</v>
      </c>
      <c r="F487" s="52" t="s">
        <v>9418</v>
      </c>
      <c r="G487" s="10">
        <v>45925.0</v>
      </c>
      <c r="H487" s="53" t="s">
        <v>9419</v>
      </c>
    </row>
    <row r="488">
      <c r="A488" s="6" t="s">
        <v>4823</v>
      </c>
      <c r="B488" s="6" t="s">
        <v>1750</v>
      </c>
      <c r="C488" s="6" t="s">
        <v>9420</v>
      </c>
      <c r="D488" s="7" t="s">
        <v>4859</v>
      </c>
      <c r="E488" s="19" t="s">
        <v>8766</v>
      </c>
      <c r="F488" s="52" t="s">
        <v>9421</v>
      </c>
      <c r="G488" s="10">
        <v>45925.0</v>
      </c>
      <c r="H488" s="53" t="s">
        <v>9419</v>
      </c>
    </row>
    <row r="489">
      <c r="A489" s="6" t="s">
        <v>4823</v>
      </c>
      <c r="B489" s="6" t="s">
        <v>1750</v>
      </c>
      <c r="C489" s="6" t="s">
        <v>9422</v>
      </c>
      <c r="D489" s="7" t="s">
        <v>4859</v>
      </c>
      <c r="E489" s="19" t="s">
        <v>8766</v>
      </c>
      <c r="F489" s="52" t="s">
        <v>9423</v>
      </c>
      <c r="G489" s="10">
        <v>45925.0</v>
      </c>
      <c r="H489" s="53" t="s">
        <v>9419</v>
      </c>
    </row>
    <row r="490">
      <c r="A490" s="6" t="s">
        <v>4823</v>
      </c>
      <c r="B490" s="6" t="s">
        <v>1750</v>
      </c>
      <c r="C490" s="6" t="s">
        <v>9424</v>
      </c>
      <c r="D490" s="7" t="s">
        <v>4859</v>
      </c>
      <c r="E490" s="62" t="s">
        <v>8766</v>
      </c>
      <c r="F490" s="52" t="s">
        <v>9425</v>
      </c>
      <c r="G490" s="10">
        <v>45925.0</v>
      </c>
      <c r="H490" s="53" t="s">
        <v>9419</v>
      </c>
    </row>
    <row r="491">
      <c r="A491" s="6" t="s">
        <v>4823</v>
      </c>
      <c r="B491" s="6" t="s">
        <v>4862</v>
      </c>
      <c r="C491" s="6" t="s">
        <v>4863</v>
      </c>
      <c r="D491" s="7" t="s">
        <v>4864</v>
      </c>
      <c r="E491" s="63" t="s">
        <v>8989</v>
      </c>
      <c r="F491" s="52" t="s">
        <v>9426</v>
      </c>
      <c r="G491" s="10">
        <v>45925.0</v>
      </c>
      <c r="H491" s="53" t="s">
        <v>9427</v>
      </c>
    </row>
    <row r="492">
      <c r="A492" s="6" t="s">
        <v>4823</v>
      </c>
      <c r="B492" s="6" t="s">
        <v>170</v>
      </c>
      <c r="C492" s="6" t="s">
        <v>4893</v>
      </c>
      <c r="D492" s="7" t="s">
        <v>4894</v>
      </c>
      <c r="E492" s="19" t="s">
        <v>9022</v>
      </c>
      <c r="F492" s="52" t="s">
        <v>9428</v>
      </c>
      <c r="G492" s="10">
        <v>45925.0</v>
      </c>
      <c r="H492" s="53" t="s">
        <v>9429</v>
      </c>
    </row>
    <row r="493">
      <c r="A493" s="6" t="s">
        <v>4896</v>
      </c>
      <c r="B493" s="6" t="s">
        <v>1828</v>
      </c>
      <c r="C493" s="6" t="s">
        <v>4923</v>
      </c>
      <c r="D493" s="7" t="s">
        <v>4924</v>
      </c>
      <c r="E493" s="19" t="s">
        <v>9293</v>
      </c>
      <c r="F493" s="52" t="s">
        <v>9430</v>
      </c>
      <c r="G493" s="10">
        <v>45928.0</v>
      </c>
      <c r="H493" s="53" t="s">
        <v>9431</v>
      </c>
    </row>
    <row r="494">
      <c r="A494" s="6" t="s">
        <v>4896</v>
      </c>
      <c r="B494" s="6" t="s">
        <v>1828</v>
      </c>
      <c r="C494" s="6" t="s">
        <v>4923</v>
      </c>
      <c r="D494" s="7" t="s">
        <v>4924</v>
      </c>
      <c r="E494" s="19" t="s">
        <v>9293</v>
      </c>
      <c r="F494" s="52" t="s">
        <v>9432</v>
      </c>
      <c r="G494" s="10">
        <v>45928.0</v>
      </c>
      <c r="H494" s="53" t="s">
        <v>9431</v>
      </c>
    </row>
    <row r="495">
      <c r="A495" s="6" t="s">
        <v>4896</v>
      </c>
      <c r="B495" s="6" t="s">
        <v>1828</v>
      </c>
      <c r="C495" s="6" t="s">
        <v>4923</v>
      </c>
      <c r="D495" s="7" t="s">
        <v>4924</v>
      </c>
      <c r="E495" s="19" t="s">
        <v>9293</v>
      </c>
      <c r="F495" s="52" t="s">
        <v>9433</v>
      </c>
      <c r="G495" s="10">
        <v>45928.0</v>
      </c>
      <c r="H495" s="53" t="s">
        <v>9431</v>
      </c>
    </row>
    <row r="496">
      <c r="A496" s="6" t="s">
        <v>4896</v>
      </c>
      <c r="B496" s="6" t="s">
        <v>4964</v>
      </c>
      <c r="C496" s="6" t="s">
        <v>4965</v>
      </c>
      <c r="D496" s="7" t="s">
        <v>4966</v>
      </c>
      <c r="E496" s="19" t="s">
        <v>9117</v>
      </c>
      <c r="F496" s="52" t="s">
        <v>9434</v>
      </c>
      <c r="G496" s="10">
        <v>45927.0</v>
      </c>
      <c r="H496" s="53" t="s">
        <v>9435</v>
      </c>
    </row>
    <row r="497">
      <c r="A497" s="6" t="s">
        <v>4978</v>
      </c>
      <c r="B497" s="6" t="s">
        <v>5076</v>
      </c>
      <c r="C497" s="6" t="s">
        <v>5077</v>
      </c>
      <c r="D497" s="7" t="s">
        <v>5078</v>
      </c>
      <c r="E497" s="19" t="s">
        <v>8777</v>
      </c>
      <c r="F497" s="52" t="s">
        <v>9436</v>
      </c>
      <c r="G497" s="10">
        <v>45927.0</v>
      </c>
      <c r="H497" s="53" t="s">
        <v>9437</v>
      </c>
    </row>
    <row r="498">
      <c r="A498" s="6" t="s">
        <v>4978</v>
      </c>
      <c r="B498" s="6" t="s">
        <v>5076</v>
      </c>
      <c r="C498" s="6" t="s">
        <v>5077</v>
      </c>
      <c r="D498" s="7" t="s">
        <v>5078</v>
      </c>
      <c r="E498" s="19" t="s">
        <v>8777</v>
      </c>
      <c r="F498" s="52" t="s">
        <v>9438</v>
      </c>
      <c r="G498" s="10">
        <v>45927.0</v>
      </c>
      <c r="H498" s="53" t="s">
        <v>9437</v>
      </c>
    </row>
    <row r="499">
      <c r="A499" s="6" t="s">
        <v>4978</v>
      </c>
      <c r="B499" s="6" t="s">
        <v>5076</v>
      </c>
      <c r="C499" s="6" t="s">
        <v>5077</v>
      </c>
      <c r="D499" s="7" t="s">
        <v>5078</v>
      </c>
      <c r="E499" s="19" t="s">
        <v>8777</v>
      </c>
      <c r="F499" s="52" t="s">
        <v>9439</v>
      </c>
      <c r="G499" s="10">
        <v>45927.0</v>
      </c>
      <c r="H499" s="53" t="s">
        <v>9437</v>
      </c>
    </row>
    <row r="500">
      <c r="A500" s="6" t="s">
        <v>4978</v>
      </c>
      <c r="B500" s="6" t="s">
        <v>5076</v>
      </c>
      <c r="C500" s="6" t="s">
        <v>5077</v>
      </c>
      <c r="D500" s="7" t="s">
        <v>5078</v>
      </c>
      <c r="E500" s="19" t="s">
        <v>8777</v>
      </c>
      <c r="F500" s="52" t="s">
        <v>9440</v>
      </c>
      <c r="G500" s="10">
        <v>45927.0</v>
      </c>
      <c r="H500" s="53" t="s">
        <v>9437</v>
      </c>
    </row>
    <row r="501">
      <c r="A501" s="6" t="s">
        <v>4978</v>
      </c>
      <c r="B501" s="6" t="s">
        <v>5081</v>
      </c>
      <c r="C501" s="6" t="s">
        <v>5082</v>
      </c>
      <c r="D501" s="7" t="s">
        <v>5083</v>
      </c>
      <c r="E501" s="19" t="s">
        <v>8797</v>
      </c>
      <c r="F501" s="52" t="s">
        <v>9441</v>
      </c>
      <c r="G501" s="10">
        <v>45927.0</v>
      </c>
      <c r="H501" s="53" t="s">
        <v>9442</v>
      </c>
    </row>
    <row r="502">
      <c r="A502" s="6" t="s">
        <v>4978</v>
      </c>
      <c r="B502" s="6" t="s">
        <v>5102</v>
      </c>
      <c r="C502" s="6" t="s">
        <v>5103</v>
      </c>
      <c r="D502" s="7" t="s">
        <v>5104</v>
      </c>
      <c r="E502" s="19" t="s">
        <v>9443</v>
      </c>
      <c r="F502" s="52" t="s">
        <v>9444</v>
      </c>
      <c r="G502" s="10">
        <v>45928.0</v>
      </c>
      <c r="H502" s="53" t="s">
        <v>9445</v>
      </c>
    </row>
    <row r="503">
      <c r="A503" s="6" t="s">
        <v>4978</v>
      </c>
      <c r="B503" s="6" t="s">
        <v>5131</v>
      </c>
      <c r="C503" s="6" t="s">
        <v>5132</v>
      </c>
      <c r="D503" s="7" t="s">
        <v>5133</v>
      </c>
      <c r="E503" s="19" t="s">
        <v>8942</v>
      </c>
      <c r="F503" s="52" t="s">
        <v>9446</v>
      </c>
      <c r="G503" s="10">
        <v>45927.0</v>
      </c>
      <c r="H503" s="53" t="s">
        <v>9447</v>
      </c>
    </row>
    <row r="504">
      <c r="A504" s="6" t="s">
        <v>4978</v>
      </c>
      <c r="B504" s="6" t="s">
        <v>5131</v>
      </c>
      <c r="C504" s="6" t="s">
        <v>5132</v>
      </c>
      <c r="D504" s="7" t="s">
        <v>5133</v>
      </c>
      <c r="E504" s="19" t="s">
        <v>8942</v>
      </c>
      <c r="F504" s="52" t="s">
        <v>9448</v>
      </c>
      <c r="G504" s="10">
        <v>45927.0</v>
      </c>
      <c r="H504" s="53" t="s">
        <v>9447</v>
      </c>
    </row>
    <row r="505">
      <c r="A505" s="6" t="s">
        <v>4978</v>
      </c>
      <c r="B505" s="6" t="s">
        <v>5131</v>
      </c>
      <c r="C505" s="6" t="s">
        <v>5132</v>
      </c>
      <c r="D505" s="7" t="s">
        <v>5133</v>
      </c>
      <c r="E505" s="19" t="s">
        <v>8766</v>
      </c>
      <c r="F505" s="52" t="s">
        <v>9449</v>
      </c>
      <c r="G505" s="10">
        <v>45927.0</v>
      </c>
      <c r="H505" s="53" t="s">
        <v>9447</v>
      </c>
    </row>
    <row r="506">
      <c r="A506" s="6" t="s">
        <v>4978</v>
      </c>
      <c r="B506" s="6" t="s">
        <v>5131</v>
      </c>
      <c r="C506" s="6" t="s">
        <v>5132</v>
      </c>
      <c r="D506" s="7" t="s">
        <v>5133</v>
      </c>
      <c r="E506" s="19" t="s">
        <v>8766</v>
      </c>
      <c r="F506" s="52" t="s">
        <v>9450</v>
      </c>
      <c r="G506" s="10">
        <v>45927.0</v>
      </c>
      <c r="H506" s="53" t="s">
        <v>9447</v>
      </c>
    </row>
    <row r="507">
      <c r="A507" s="6" t="s">
        <v>4978</v>
      </c>
      <c r="B507" s="6" t="s">
        <v>5131</v>
      </c>
      <c r="C507" s="6" t="s">
        <v>5132</v>
      </c>
      <c r="D507" s="7" t="s">
        <v>5133</v>
      </c>
      <c r="E507" s="19" t="s">
        <v>8766</v>
      </c>
      <c r="F507" s="52" t="s">
        <v>9451</v>
      </c>
      <c r="G507" s="10">
        <v>45927.0</v>
      </c>
      <c r="H507" s="53" t="s">
        <v>9447</v>
      </c>
    </row>
    <row r="508">
      <c r="A508" s="6" t="s">
        <v>4978</v>
      </c>
      <c r="B508" s="6" t="s">
        <v>5131</v>
      </c>
      <c r="C508" s="6" t="s">
        <v>5132</v>
      </c>
      <c r="D508" s="7" t="s">
        <v>5133</v>
      </c>
      <c r="E508" s="19" t="s">
        <v>8789</v>
      </c>
      <c r="F508" s="52" t="s">
        <v>9452</v>
      </c>
      <c r="G508" s="10">
        <v>45927.0</v>
      </c>
      <c r="H508" s="53" t="s">
        <v>9447</v>
      </c>
    </row>
    <row r="509">
      <c r="A509" s="6" t="s">
        <v>5151</v>
      </c>
      <c r="B509" s="6" t="s">
        <v>5214</v>
      </c>
      <c r="C509" s="6" t="s">
        <v>5215</v>
      </c>
      <c r="D509" s="7" t="s">
        <v>5216</v>
      </c>
      <c r="E509" s="19" t="s">
        <v>9453</v>
      </c>
      <c r="F509" s="52" t="s">
        <v>9454</v>
      </c>
      <c r="G509" s="10">
        <v>45927.0</v>
      </c>
      <c r="H509" s="53" t="s">
        <v>9455</v>
      </c>
    </row>
    <row r="510">
      <c r="A510" s="6" t="s">
        <v>5151</v>
      </c>
      <c r="B510" s="6" t="s">
        <v>5219</v>
      </c>
      <c r="C510" s="6" t="s">
        <v>5220</v>
      </c>
      <c r="D510" s="7" t="s">
        <v>5221</v>
      </c>
      <c r="E510" s="19" t="s">
        <v>8766</v>
      </c>
      <c r="F510" s="52" t="s">
        <v>9456</v>
      </c>
      <c r="G510" s="10">
        <v>45927.0</v>
      </c>
      <c r="H510" s="53" t="s">
        <v>9457</v>
      </c>
    </row>
    <row r="511">
      <c r="A511" s="6" t="s">
        <v>5151</v>
      </c>
      <c r="B511" s="6" t="s">
        <v>5224</v>
      </c>
      <c r="C511" s="6" t="s">
        <v>5225</v>
      </c>
      <c r="D511" s="7" t="s">
        <v>5226</v>
      </c>
      <c r="E511" s="19" t="s">
        <v>9453</v>
      </c>
      <c r="F511" s="52" t="s">
        <v>9458</v>
      </c>
      <c r="G511" s="10">
        <v>45927.0</v>
      </c>
      <c r="H511" s="53" t="s">
        <v>9459</v>
      </c>
    </row>
    <row r="512">
      <c r="A512" s="6" t="s">
        <v>5151</v>
      </c>
      <c r="B512" s="6" t="s">
        <v>5252</v>
      </c>
      <c r="C512" s="6" t="s">
        <v>26</v>
      </c>
      <c r="D512" s="7" t="s">
        <v>5253</v>
      </c>
      <c r="E512" s="19" t="s">
        <v>9195</v>
      </c>
      <c r="F512" s="52" t="s">
        <v>9460</v>
      </c>
      <c r="G512" s="10">
        <v>45928.0</v>
      </c>
      <c r="H512" s="53" t="s">
        <v>9461</v>
      </c>
    </row>
    <row r="513">
      <c r="A513" s="6" t="s">
        <v>5151</v>
      </c>
      <c r="B513" s="6" t="s">
        <v>5252</v>
      </c>
      <c r="C513" s="6" t="s">
        <v>26</v>
      </c>
      <c r="D513" s="7" t="s">
        <v>5253</v>
      </c>
      <c r="E513" s="19" t="s">
        <v>9462</v>
      </c>
      <c r="F513" s="52" t="s">
        <v>9463</v>
      </c>
      <c r="G513" s="10">
        <v>45928.0</v>
      </c>
      <c r="H513" s="53" t="s">
        <v>9461</v>
      </c>
    </row>
    <row r="514">
      <c r="A514" s="6" t="s">
        <v>5151</v>
      </c>
      <c r="B514" s="6" t="s">
        <v>5266</v>
      </c>
      <c r="C514" s="6" t="s">
        <v>26</v>
      </c>
      <c r="D514" s="7" t="s">
        <v>5267</v>
      </c>
      <c r="E514" s="19" t="s">
        <v>8968</v>
      </c>
      <c r="F514" s="52" t="s">
        <v>9464</v>
      </c>
      <c r="G514" s="10">
        <v>45927.0</v>
      </c>
      <c r="H514" s="53" t="s">
        <v>9465</v>
      </c>
    </row>
    <row r="515">
      <c r="A515" s="6" t="s">
        <v>5151</v>
      </c>
      <c r="B515" s="6" t="s">
        <v>266</v>
      </c>
      <c r="C515" s="6" t="s">
        <v>5287</v>
      </c>
      <c r="D515" s="7" t="s">
        <v>5288</v>
      </c>
      <c r="E515" s="19" t="s">
        <v>9293</v>
      </c>
      <c r="F515" s="52" t="s">
        <v>9466</v>
      </c>
      <c r="G515" s="10">
        <v>45928.0</v>
      </c>
      <c r="H515" s="53" t="s">
        <v>9467</v>
      </c>
    </row>
    <row r="516">
      <c r="A516" s="6" t="s">
        <v>5151</v>
      </c>
      <c r="B516" s="6" t="s">
        <v>266</v>
      </c>
      <c r="C516" s="6" t="s">
        <v>5287</v>
      </c>
      <c r="D516" s="7" t="s">
        <v>5288</v>
      </c>
      <c r="E516" s="19" t="s">
        <v>9293</v>
      </c>
      <c r="F516" s="52" t="s">
        <v>9468</v>
      </c>
      <c r="G516" s="10">
        <v>45928.0</v>
      </c>
      <c r="H516" s="53" t="s">
        <v>9467</v>
      </c>
    </row>
    <row r="517">
      <c r="A517" s="6" t="s">
        <v>5151</v>
      </c>
      <c r="B517" s="6" t="s">
        <v>266</v>
      </c>
      <c r="C517" s="6" t="s">
        <v>5287</v>
      </c>
      <c r="D517" s="7" t="s">
        <v>5288</v>
      </c>
      <c r="E517" s="19" t="s">
        <v>9293</v>
      </c>
      <c r="F517" s="52" t="s">
        <v>9469</v>
      </c>
      <c r="G517" s="10">
        <v>45928.0</v>
      </c>
      <c r="H517" s="53" t="s">
        <v>9467</v>
      </c>
    </row>
    <row r="518">
      <c r="A518" s="6" t="s">
        <v>5151</v>
      </c>
      <c r="B518" s="6" t="s">
        <v>266</v>
      </c>
      <c r="C518" s="6" t="s">
        <v>5287</v>
      </c>
      <c r="D518" s="7" t="s">
        <v>5288</v>
      </c>
      <c r="E518" s="19" t="s">
        <v>9293</v>
      </c>
      <c r="F518" s="52" t="s">
        <v>9470</v>
      </c>
      <c r="G518" s="10">
        <v>45928.0</v>
      </c>
      <c r="H518" s="53" t="s">
        <v>9467</v>
      </c>
    </row>
    <row r="519">
      <c r="A519" s="6" t="s">
        <v>5151</v>
      </c>
      <c r="B519" s="6" t="s">
        <v>266</v>
      </c>
      <c r="C519" s="6" t="s">
        <v>5287</v>
      </c>
      <c r="D519" s="7" t="s">
        <v>5288</v>
      </c>
      <c r="E519" s="19" t="s">
        <v>9143</v>
      </c>
      <c r="F519" s="52" t="s">
        <v>9471</v>
      </c>
      <c r="G519" s="10">
        <v>45928.0</v>
      </c>
      <c r="H519" s="53" t="s">
        <v>9467</v>
      </c>
    </row>
    <row r="520">
      <c r="A520" s="6" t="s">
        <v>5151</v>
      </c>
      <c r="B520" s="6" t="s">
        <v>266</v>
      </c>
      <c r="C520" s="6" t="s">
        <v>5287</v>
      </c>
      <c r="D520" s="7" t="s">
        <v>5288</v>
      </c>
      <c r="E520" s="19" t="s">
        <v>9143</v>
      </c>
      <c r="F520" s="52" t="s">
        <v>9472</v>
      </c>
      <c r="G520" s="10">
        <v>45928.0</v>
      </c>
      <c r="H520" s="53" t="s">
        <v>9467</v>
      </c>
    </row>
    <row r="521">
      <c r="A521" s="6" t="s">
        <v>5519</v>
      </c>
      <c r="B521" s="6" t="s">
        <v>5532</v>
      </c>
      <c r="C521" s="6" t="s">
        <v>5533</v>
      </c>
      <c r="D521" s="7" t="s">
        <v>5534</v>
      </c>
      <c r="E521" s="11" t="s">
        <v>9271</v>
      </c>
      <c r="F521" s="52" t="s">
        <v>9473</v>
      </c>
      <c r="G521" s="10">
        <v>45924.0</v>
      </c>
      <c r="H521" s="53" t="s">
        <v>9474</v>
      </c>
    </row>
    <row r="522">
      <c r="A522" s="6" t="s">
        <v>5519</v>
      </c>
      <c r="B522" s="6" t="s">
        <v>5532</v>
      </c>
      <c r="C522" s="6" t="s">
        <v>5533</v>
      </c>
      <c r="D522" s="7" t="s">
        <v>5534</v>
      </c>
      <c r="E522" s="19" t="s">
        <v>8766</v>
      </c>
      <c r="F522" s="52" t="s">
        <v>9475</v>
      </c>
      <c r="G522" s="10">
        <v>45924.0</v>
      </c>
      <c r="H522" s="53" t="s">
        <v>9476</v>
      </c>
    </row>
    <row r="523">
      <c r="A523" s="6" t="s">
        <v>5519</v>
      </c>
      <c r="B523" s="6" t="s">
        <v>5532</v>
      </c>
      <c r="C523" s="6" t="s">
        <v>5533</v>
      </c>
      <c r="D523" s="7" t="s">
        <v>5534</v>
      </c>
      <c r="E523" s="19" t="s">
        <v>8766</v>
      </c>
      <c r="F523" s="52" t="s">
        <v>9477</v>
      </c>
      <c r="G523" s="10">
        <v>45924.0</v>
      </c>
      <c r="H523" s="53" t="s">
        <v>9476</v>
      </c>
    </row>
    <row r="524">
      <c r="A524" s="6" t="s">
        <v>5519</v>
      </c>
      <c r="B524" s="6" t="s">
        <v>5532</v>
      </c>
      <c r="C524" s="6" t="s">
        <v>5533</v>
      </c>
      <c r="D524" s="7" t="s">
        <v>5534</v>
      </c>
      <c r="E524" s="19" t="s">
        <v>8766</v>
      </c>
      <c r="F524" s="52" t="s">
        <v>9478</v>
      </c>
      <c r="G524" s="10">
        <v>45924.0</v>
      </c>
      <c r="H524" s="53" t="s">
        <v>9476</v>
      </c>
    </row>
    <row r="525">
      <c r="A525" s="6" t="s">
        <v>5519</v>
      </c>
      <c r="B525" s="6" t="s">
        <v>237</v>
      </c>
      <c r="C525" s="6" t="s">
        <v>26</v>
      </c>
      <c r="D525" s="7" t="s">
        <v>5567</v>
      </c>
      <c r="E525" s="19" t="s">
        <v>9088</v>
      </c>
      <c r="F525" s="52" t="s">
        <v>9479</v>
      </c>
      <c r="G525" s="10">
        <v>45924.0</v>
      </c>
      <c r="H525" s="53" t="s">
        <v>9480</v>
      </c>
    </row>
    <row r="526">
      <c r="A526" s="6" t="s">
        <v>5519</v>
      </c>
      <c r="B526" s="6" t="s">
        <v>237</v>
      </c>
      <c r="C526" s="6" t="s">
        <v>26</v>
      </c>
      <c r="D526" s="7" t="s">
        <v>5567</v>
      </c>
      <c r="E526" s="19" t="s">
        <v>9088</v>
      </c>
      <c r="F526" s="52" t="s">
        <v>9481</v>
      </c>
      <c r="G526" s="10">
        <v>45924.0</v>
      </c>
      <c r="H526" s="53" t="s">
        <v>9480</v>
      </c>
    </row>
    <row r="527">
      <c r="A527" s="6" t="s">
        <v>5519</v>
      </c>
      <c r="B527" s="6" t="s">
        <v>237</v>
      </c>
      <c r="C527" s="6" t="s">
        <v>26</v>
      </c>
      <c r="D527" s="7" t="s">
        <v>5567</v>
      </c>
      <c r="E527" s="19" t="s">
        <v>9088</v>
      </c>
      <c r="F527" s="52" t="s">
        <v>9482</v>
      </c>
      <c r="G527" s="10">
        <v>45924.0</v>
      </c>
      <c r="H527" s="53" t="s">
        <v>9480</v>
      </c>
    </row>
    <row r="528">
      <c r="A528" s="6" t="s">
        <v>5636</v>
      </c>
      <c r="B528" s="6" t="s">
        <v>5637</v>
      </c>
      <c r="C528" s="6" t="s">
        <v>26</v>
      </c>
      <c r="D528" s="7" t="s">
        <v>5638</v>
      </c>
      <c r="E528" s="19" t="s">
        <v>8968</v>
      </c>
      <c r="F528" s="52" t="s">
        <v>9483</v>
      </c>
      <c r="G528" s="10">
        <v>45927.0</v>
      </c>
      <c r="H528" s="53" t="s">
        <v>9484</v>
      </c>
    </row>
    <row r="529">
      <c r="A529" s="6" t="s">
        <v>5636</v>
      </c>
      <c r="B529" s="6" t="s">
        <v>123</v>
      </c>
      <c r="C529" s="6" t="s">
        <v>5645</v>
      </c>
      <c r="D529" s="7" t="s">
        <v>5646</v>
      </c>
      <c r="E529" s="19" t="s">
        <v>9485</v>
      </c>
      <c r="F529" s="52" t="s">
        <v>9486</v>
      </c>
      <c r="G529" s="10">
        <v>45927.0</v>
      </c>
      <c r="H529" s="53" t="s">
        <v>9487</v>
      </c>
    </row>
    <row r="530">
      <c r="A530" s="6" t="s">
        <v>5636</v>
      </c>
      <c r="B530" s="6" t="s">
        <v>123</v>
      </c>
      <c r="C530" s="6" t="s">
        <v>5645</v>
      </c>
      <c r="D530" s="7" t="s">
        <v>5646</v>
      </c>
      <c r="E530" s="19" t="s">
        <v>9485</v>
      </c>
      <c r="F530" s="52" t="s">
        <v>9488</v>
      </c>
      <c r="G530" s="10">
        <v>45927.0</v>
      </c>
      <c r="H530" s="53" t="s">
        <v>9487</v>
      </c>
    </row>
    <row r="531">
      <c r="A531" s="6" t="s">
        <v>5636</v>
      </c>
      <c r="B531" s="6" t="s">
        <v>123</v>
      </c>
      <c r="C531" s="6" t="s">
        <v>5645</v>
      </c>
      <c r="D531" s="7" t="s">
        <v>5646</v>
      </c>
      <c r="E531" s="19" t="s">
        <v>9485</v>
      </c>
      <c r="F531" s="52" t="s">
        <v>9489</v>
      </c>
      <c r="G531" s="10">
        <v>45927.0</v>
      </c>
      <c r="H531" s="53" t="s">
        <v>9487</v>
      </c>
    </row>
    <row r="532">
      <c r="A532" s="6" t="s">
        <v>5636</v>
      </c>
      <c r="B532" s="6" t="s">
        <v>123</v>
      </c>
      <c r="C532" s="6" t="s">
        <v>5645</v>
      </c>
      <c r="D532" s="7" t="s">
        <v>5646</v>
      </c>
      <c r="E532" s="19" t="s">
        <v>9485</v>
      </c>
      <c r="F532" s="52" t="s">
        <v>9490</v>
      </c>
      <c r="G532" s="10">
        <v>45927.0</v>
      </c>
      <c r="H532" s="53" t="s">
        <v>9487</v>
      </c>
    </row>
    <row r="533">
      <c r="A533" s="6" t="s">
        <v>5636</v>
      </c>
      <c r="B533" s="6" t="s">
        <v>123</v>
      </c>
      <c r="C533" s="6" t="s">
        <v>5645</v>
      </c>
      <c r="D533" s="7" t="s">
        <v>5646</v>
      </c>
      <c r="E533" s="19" t="s">
        <v>9485</v>
      </c>
      <c r="F533" s="52" t="s">
        <v>9491</v>
      </c>
      <c r="G533" s="10">
        <v>45927.0</v>
      </c>
      <c r="H533" s="53" t="s">
        <v>9487</v>
      </c>
    </row>
    <row r="534">
      <c r="A534" s="6" t="s">
        <v>5636</v>
      </c>
      <c r="B534" s="6" t="s">
        <v>5654</v>
      </c>
      <c r="C534" s="6" t="s">
        <v>5655</v>
      </c>
      <c r="D534" s="7" t="s">
        <v>5656</v>
      </c>
      <c r="E534" s="19" t="s">
        <v>9293</v>
      </c>
      <c r="F534" s="52" t="s">
        <v>9492</v>
      </c>
      <c r="G534" s="10">
        <v>45927.0</v>
      </c>
      <c r="H534" s="53" t="s">
        <v>9493</v>
      </c>
    </row>
    <row r="535">
      <c r="A535" s="6" t="s">
        <v>5636</v>
      </c>
      <c r="B535" s="6" t="s">
        <v>5659</v>
      </c>
      <c r="C535" s="6" t="s">
        <v>5660</v>
      </c>
      <c r="D535" s="7" t="s">
        <v>5661</v>
      </c>
      <c r="E535" s="19" t="s">
        <v>9494</v>
      </c>
      <c r="F535" s="52" t="s">
        <v>9495</v>
      </c>
      <c r="G535" s="10">
        <v>45927.0</v>
      </c>
      <c r="H535" s="53" t="s">
        <v>9496</v>
      </c>
    </row>
    <row r="536">
      <c r="A536" s="6" t="s">
        <v>5636</v>
      </c>
      <c r="B536" s="6" t="s">
        <v>5677</v>
      </c>
      <c r="C536" s="6" t="s">
        <v>5678</v>
      </c>
      <c r="D536" s="7" t="s">
        <v>5679</v>
      </c>
      <c r="E536" s="19" t="s">
        <v>9497</v>
      </c>
      <c r="F536" s="52" t="s">
        <v>9498</v>
      </c>
      <c r="G536" s="10">
        <v>45927.0</v>
      </c>
      <c r="H536" s="53" t="s">
        <v>9499</v>
      </c>
    </row>
    <row r="537">
      <c r="A537" s="6" t="s">
        <v>5636</v>
      </c>
      <c r="B537" s="6" t="s">
        <v>5677</v>
      </c>
      <c r="C537" s="6" t="s">
        <v>5678</v>
      </c>
      <c r="D537" s="7" t="s">
        <v>5679</v>
      </c>
      <c r="E537" s="19" t="s">
        <v>9185</v>
      </c>
      <c r="F537" s="52" t="s">
        <v>9500</v>
      </c>
      <c r="G537" s="10">
        <v>45927.0</v>
      </c>
      <c r="H537" s="53" t="s">
        <v>9499</v>
      </c>
    </row>
    <row r="538">
      <c r="A538" s="64" t="s">
        <v>5710</v>
      </c>
      <c r="B538" s="64" t="s">
        <v>5764</v>
      </c>
      <c r="C538" s="64" t="s">
        <v>5765</v>
      </c>
      <c r="D538" s="65" t="s">
        <v>5766</v>
      </c>
      <c r="E538" s="19" t="s">
        <v>9501</v>
      </c>
      <c r="F538" s="52" t="s">
        <v>9502</v>
      </c>
      <c r="G538" s="10">
        <v>45927.0</v>
      </c>
      <c r="H538" s="53" t="s">
        <v>9503</v>
      </c>
    </row>
    <row r="539">
      <c r="A539" s="6" t="s">
        <v>5710</v>
      </c>
      <c r="B539" s="6" t="s">
        <v>1390</v>
      </c>
      <c r="C539" s="6" t="s">
        <v>5786</v>
      </c>
      <c r="D539" s="7" t="s">
        <v>5787</v>
      </c>
      <c r="E539" s="66" t="s">
        <v>9293</v>
      </c>
      <c r="F539" s="67" t="s">
        <v>9504</v>
      </c>
      <c r="G539" s="10">
        <v>45924.0</v>
      </c>
      <c r="H539" s="53" t="s">
        <v>9505</v>
      </c>
    </row>
    <row r="540">
      <c r="A540" s="68" t="s">
        <v>5710</v>
      </c>
      <c r="B540" s="68" t="s">
        <v>5798</v>
      </c>
      <c r="C540" s="68" t="s">
        <v>26</v>
      </c>
      <c r="D540" s="69" t="s">
        <v>5799</v>
      </c>
      <c r="E540" s="19" t="s">
        <v>9190</v>
      </c>
      <c r="F540" s="52" t="s">
        <v>9506</v>
      </c>
      <c r="G540" s="10">
        <v>45927.0</v>
      </c>
      <c r="H540" s="53" t="s">
        <v>9507</v>
      </c>
    </row>
    <row r="541">
      <c r="A541" s="68" t="s">
        <v>5710</v>
      </c>
      <c r="B541" s="68" t="s">
        <v>5812</v>
      </c>
      <c r="C541" s="68" t="s">
        <v>5813</v>
      </c>
      <c r="D541" s="69" t="s">
        <v>5814</v>
      </c>
      <c r="E541" s="19" t="s">
        <v>9508</v>
      </c>
      <c r="F541" s="52" t="s">
        <v>9509</v>
      </c>
      <c r="G541" s="10">
        <v>45927.0</v>
      </c>
      <c r="H541" s="18" t="s">
        <v>9510</v>
      </c>
    </row>
    <row r="542">
      <c r="A542" s="68" t="s">
        <v>5710</v>
      </c>
      <c r="B542" s="68" t="s">
        <v>5812</v>
      </c>
      <c r="C542" s="68" t="s">
        <v>5813</v>
      </c>
      <c r="D542" s="69" t="s">
        <v>5814</v>
      </c>
      <c r="E542" s="19" t="s">
        <v>8797</v>
      </c>
      <c r="F542" s="52" t="s">
        <v>9511</v>
      </c>
      <c r="G542" s="10">
        <v>45927.0</v>
      </c>
      <c r="H542" s="18" t="s">
        <v>9510</v>
      </c>
    </row>
    <row r="543">
      <c r="A543" s="6" t="s">
        <v>5710</v>
      </c>
      <c r="B543" s="6" t="s">
        <v>5839</v>
      </c>
      <c r="C543" s="6" t="s">
        <v>5840</v>
      </c>
      <c r="D543" s="7" t="s">
        <v>5841</v>
      </c>
      <c r="E543" s="19" t="s">
        <v>9371</v>
      </c>
      <c r="F543" s="52" t="s">
        <v>9512</v>
      </c>
      <c r="G543" s="10">
        <v>45927.0</v>
      </c>
      <c r="H543" s="18" t="s">
        <v>9513</v>
      </c>
    </row>
    <row r="544">
      <c r="A544" s="6" t="s">
        <v>5859</v>
      </c>
      <c r="B544" s="6" t="s">
        <v>5929</v>
      </c>
      <c r="C544" s="6" t="s">
        <v>5930</v>
      </c>
      <c r="D544" s="7" t="s">
        <v>5931</v>
      </c>
      <c r="E544" s="19" t="s">
        <v>9195</v>
      </c>
      <c r="F544" s="52" t="s">
        <v>9514</v>
      </c>
      <c r="G544" s="10">
        <v>45928.0</v>
      </c>
      <c r="H544" s="53" t="s">
        <v>9515</v>
      </c>
    </row>
    <row r="545">
      <c r="A545" s="6" t="s">
        <v>5965</v>
      </c>
      <c r="B545" s="6" t="s">
        <v>170</v>
      </c>
      <c r="C545" s="6" t="s">
        <v>6043</v>
      </c>
      <c r="D545" s="7" t="s">
        <v>6044</v>
      </c>
      <c r="E545" s="19" t="s">
        <v>9195</v>
      </c>
      <c r="F545" s="52" t="s">
        <v>9516</v>
      </c>
      <c r="G545" s="10">
        <v>45928.0</v>
      </c>
      <c r="H545" s="53" t="s">
        <v>9517</v>
      </c>
    </row>
    <row r="546">
      <c r="A546" s="6" t="s">
        <v>6047</v>
      </c>
      <c r="B546" s="6" t="s">
        <v>6072</v>
      </c>
      <c r="C546" s="6" t="s">
        <v>6073</v>
      </c>
      <c r="D546" s="7" t="s">
        <v>6074</v>
      </c>
      <c r="E546" s="19" t="s">
        <v>8804</v>
      </c>
      <c r="F546" s="52" t="s">
        <v>9518</v>
      </c>
      <c r="G546" s="10">
        <v>45927.0</v>
      </c>
      <c r="H546" s="53" t="s">
        <v>9519</v>
      </c>
    </row>
    <row r="547">
      <c r="A547" s="6" t="s">
        <v>6047</v>
      </c>
      <c r="B547" s="6" t="s">
        <v>6072</v>
      </c>
      <c r="C547" s="6" t="s">
        <v>6073</v>
      </c>
      <c r="D547" s="7" t="s">
        <v>6074</v>
      </c>
      <c r="E547" s="19" t="s">
        <v>8766</v>
      </c>
      <c r="F547" s="52" t="s">
        <v>9520</v>
      </c>
      <c r="G547" s="10">
        <v>45927.0</v>
      </c>
      <c r="H547" s="53" t="s">
        <v>9519</v>
      </c>
    </row>
    <row r="548">
      <c r="A548" s="6" t="s">
        <v>6047</v>
      </c>
      <c r="B548" s="6" t="s">
        <v>6072</v>
      </c>
      <c r="C548" s="6" t="s">
        <v>6073</v>
      </c>
      <c r="D548" s="7" t="s">
        <v>6074</v>
      </c>
      <c r="E548" s="19" t="s">
        <v>8766</v>
      </c>
      <c r="F548" s="52" t="s">
        <v>9521</v>
      </c>
      <c r="G548" s="10">
        <v>45927.0</v>
      </c>
      <c r="H548" s="53" t="s">
        <v>9519</v>
      </c>
    </row>
    <row r="549">
      <c r="A549" s="6" t="s">
        <v>6047</v>
      </c>
      <c r="B549" s="6" t="s">
        <v>6072</v>
      </c>
      <c r="C549" s="6" t="s">
        <v>6073</v>
      </c>
      <c r="D549" s="7" t="s">
        <v>6074</v>
      </c>
      <c r="E549" s="19" t="s">
        <v>8766</v>
      </c>
      <c r="F549" s="52" t="s">
        <v>9522</v>
      </c>
      <c r="G549" s="10">
        <v>45927.0</v>
      </c>
      <c r="H549" s="53" t="s">
        <v>9519</v>
      </c>
    </row>
    <row r="550">
      <c r="A550" s="6" t="s">
        <v>6047</v>
      </c>
      <c r="B550" s="6" t="s">
        <v>6072</v>
      </c>
      <c r="C550" s="6" t="s">
        <v>6073</v>
      </c>
      <c r="D550" s="7" t="s">
        <v>6074</v>
      </c>
      <c r="E550" s="19" t="s">
        <v>8766</v>
      </c>
      <c r="F550" s="52" t="s">
        <v>9523</v>
      </c>
      <c r="G550" s="10">
        <v>45927.0</v>
      </c>
      <c r="H550" s="53" t="s">
        <v>9519</v>
      </c>
    </row>
    <row r="551">
      <c r="A551" s="6" t="s">
        <v>6047</v>
      </c>
      <c r="B551" s="6" t="s">
        <v>6072</v>
      </c>
      <c r="C551" s="6" t="s">
        <v>6073</v>
      </c>
      <c r="D551" s="7" t="s">
        <v>6074</v>
      </c>
      <c r="E551" s="19" t="s">
        <v>8766</v>
      </c>
      <c r="F551" s="52" t="s">
        <v>9524</v>
      </c>
      <c r="G551" s="10">
        <v>45927.0</v>
      </c>
      <c r="H551" s="53" t="s">
        <v>9519</v>
      </c>
    </row>
    <row r="552">
      <c r="A552" s="6" t="s">
        <v>6047</v>
      </c>
      <c r="B552" s="6" t="s">
        <v>934</v>
      </c>
      <c r="C552" s="6" t="s">
        <v>6076</v>
      </c>
      <c r="D552" s="7" t="s">
        <v>6077</v>
      </c>
      <c r="E552" s="19" t="s">
        <v>8766</v>
      </c>
      <c r="F552" s="52" t="s">
        <v>9525</v>
      </c>
      <c r="G552" s="10">
        <v>45917.0</v>
      </c>
      <c r="H552" s="53" t="s">
        <v>9526</v>
      </c>
    </row>
    <row r="553">
      <c r="A553" s="6" t="s">
        <v>6047</v>
      </c>
      <c r="B553" s="6" t="s">
        <v>934</v>
      </c>
      <c r="C553" s="6" t="s">
        <v>6076</v>
      </c>
      <c r="D553" s="7" t="s">
        <v>6077</v>
      </c>
      <c r="E553" s="19" t="s">
        <v>8766</v>
      </c>
      <c r="F553" s="52" t="s">
        <v>9527</v>
      </c>
      <c r="G553" s="10">
        <v>45917.0</v>
      </c>
      <c r="H553" s="53" t="s">
        <v>9526</v>
      </c>
    </row>
    <row r="554">
      <c r="A554" s="6" t="s">
        <v>6047</v>
      </c>
      <c r="B554" s="6" t="s">
        <v>934</v>
      </c>
      <c r="C554" s="6" t="s">
        <v>6076</v>
      </c>
      <c r="D554" s="7" t="s">
        <v>6077</v>
      </c>
      <c r="E554" s="19" t="s">
        <v>8766</v>
      </c>
      <c r="F554" s="52" t="s">
        <v>9528</v>
      </c>
      <c r="G554" s="10">
        <v>45917.0</v>
      </c>
      <c r="H554" s="53" t="s">
        <v>9526</v>
      </c>
    </row>
    <row r="555">
      <c r="A555" s="6" t="s">
        <v>6047</v>
      </c>
      <c r="B555" s="6" t="s">
        <v>934</v>
      </c>
      <c r="C555" s="6" t="s">
        <v>6076</v>
      </c>
      <c r="D555" s="7" t="s">
        <v>6077</v>
      </c>
      <c r="E555" s="19" t="s">
        <v>8766</v>
      </c>
      <c r="F555" s="52" t="s">
        <v>9529</v>
      </c>
      <c r="G555" s="10">
        <v>45917.0</v>
      </c>
      <c r="H555" s="53" t="s">
        <v>9526</v>
      </c>
    </row>
    <row r="556">
      <c r="A556" s="6" t="s">
        <v>6047</v>
      </c>
      <c r="B556" s="6" t="s">
        <v>934</v>
      </c>
      <c r="C556" s="6" t="s">
        <v>6076</v>
      </c>
      <c r="D556" s="7" t="s">
        <v>6077</v>
      </c>
      <c r="E556" s="19" t="s">
        <v>8766</v>
      </c>
      <c r="F556" s="52" t="s">
        <v>9530</v>
      </c>
      <c r="G556" s="10">
        <v>45917.0</v>
      </c>
      <c r="H556" s="53" t="s">
        <v>9526</v>
      </c>
    </row>
    <row r="557">
      <c r="A557" s="6" t="s">
        <v>6047</v>
      </c>
      <c r="B557" s="6" t="s">
        <v>934</v>
      </c>
      <c r="C557" s="6" t="s">
        <v>6076</v>
      </c>
      <c r="D557" s="7" t="s">
        <v>6077</v>
      </c>
      <c r="E557" s="19" t="s">
        <v>8766</v>
      </c>
      <c r="F557" s="52" t="s">
        <v>9531</v>
      </c>
      <c r="G557" s="10">
        <v>45917.0</v>
      </c>
      <c r="H557" s="53" t="s">
        <v>9526</v>
      </c>
    </row>
    <row r="558">
      <c r="A558" s="6" t="s">
        <v>6047</v>
      </c>
      <c r="B558" s="6" t="s">
        <v>6095</v>
      </c>
      <c r="C558" s="6" t="s">
        <v>6096</v>
      </c>
      <c r="D558" s="7" t="s">
        <v>6097</v>
      </c>
      <c r="E558" s="19" t="s">
        <v>8810</v>
      </c>
      <c r="F558" s="52" t="s">
        <v>9532</v>
      </c>
      <c r="G558" s="10">
        <v>45927.0</v>
      </c>
      <c r="H558" s="53" t="s">
        <v>9533</v>
      </c>
    </row>
    <row r="559">
      <c r="A559" s="6" t="s">
        <v>6047</v>
      </c>
      <c r="B559" s="6" t="s">
        <v>6095</v>
      </c>
      <c r="C559" s="6" t="s">
        <v>6096</v>
      </c>
      <c r="D559" s="7" t="s">
        <v>6097</v>
      </c>
      <c r="E559" s="19" t="s">
        <v>8810</v>
      </c>
      <c r="F559" s="52" t="s">
        <v>9534</v>
      </c>
      <c r="G559" s="10">
        <v>45927.0</v>
      </c>
      <c r="H559" s="53" t="s">
        <v>9533</v>
      </c>
    </row>
    <row r="560">
      <c r="A560" s="6" t="s">
        <v>6047</v>
      </c>
      <c r="B560" s="6" t="s">
        <v>6095</v>
      </c>
      <c r="C560" s="6" t="s">
        <v>6096</v>
      </c>
      <c r="D560" s="7" t="s">
        <v>6097</v>
      </c>
      <c r="E560" s="19" t="s">
        <v>8766</v>
      </c>
      <c r="F560" s="52" t="s">
        <v>9535</v>
      </c>
      <c r="G560" s="10">
        <v>45927.0</v>
      </c>
      <c r="H560" s="53" t="s">
        <v>9533</v>
      </c>
    </row>
    <row r="561">
      <c r="A561" s="6" t="s">
        <v>6047</v>
      </c>
      <c r="B561" s="6" t="s">
        <v>6095</v>
      </c>
      <c r="C561" s="6" t="s">
        <v>6096</v>
      </c>
      <c r="D561" s="7" t="s">
        <v>6097</v>
      </c>
      <c r="E561" s="19" t="s">
        <v>8766</v>
      </c>
      <c r="F561" s="52" t="s">
        <v>9536</v>
      </c>
      <c r="G561" s="10">
        <v>45927.0</v>
      </c>
      <c r="H561" s="53" t="s">
        <v>9533</v>
      </c>
    </row>
    <row r="562">
      <c r="A562" s="6" t="s">
        <v>6047</v>
      </c>
      <c r="B562" s="6" t="s">
        <v>6095</v>
      </c>
      <c r="C562" s="6" t="s">
        <v>6096</v>
      </c>
      <c r="D562" s="7" t="s">
        <v>6097</v>
      </c>
      <c r="E562" s="19" t="s">
        <v>8766</v>
      </c>
      <c r="F562" s="52" t="s">
        <v>9537</v>
      </c>
      <c r="G562" s="10">
        <v>45927.0</v>
      </c>
      <c r="H562" s="53" t="s">
        <v>9533</v>
      </c>
    </row>
    <row r="563">
      <c r="A563" s="6" t="s">
        <v>6047</v>
      </c>
      <c r="B563" s="6" t="s">
        <v>6095</v>
      </c>
      <c r="C563" s="6" t="s">
        <v>6096</v>
      </c>
      <c r="D563" s="7" t="s">
        <v>6097</v>
      </c>
      <c r="E563" s="19" t="s">
        <v>8766</v>
      </c>
      <c r="F563" s="52" t="s">
        <v>9538</v>
      </c>
      <c r="G563" s="10">
        <v>45927.0</v>
      </c>
      <c r="H563" s="53" t="s">
        <v>9533</v>
      </c>
    </row>
    <row r="564">
      <c r="A564" s="6" t="s">
        <v>6047</v>
      </c>
      <c r="B564" s="6" t="s">
        <v>6095</v>
      </c>
      <c r="C564" s="6" t="s">
        <v>6096</v>
      </c>
      <c r="D564" s="7" t="s">
        <v>6097</v>
      </c>
      <c r="E564" s="19" t="s">
        <v>9166</v>
      </c>
      <c r="F564" s="52" t="s">
        <v>9539</v>
      </c>
      <c r="G564" s="10">
        <v>45927.0</v>
      </c>
      <c r="H564" s="53" t="s">
        <v>9533</v>
      </c>
    </row>
    <row r="565">
      <c r="A565" s="6" t="s">
        <v>6047</v>
      </c>
      <c r="B565" s="6" t="s">
        <v>6104</v>
      </c>
      <c r="C565" s="6" t="s">
        <v>6105</v>
      </c>
      <c r="D565" s="7" t="s">
        <v>6106</v>
      </c>
      <c r="E565" s="19" t="s">
        <v>8766</v>
      </c>
      <c r="F565" s="52" t="s">
        <v>9540</v>
      </c>
      <c r="G565" s="10">
        <v>45927.0</v>
      </c>
      <c r="H565" s="53" t="s">
        <v>9541</v>
      </c>
    </row>
    <row r="566">
      <c r="A566" s="6" t="s">
        <v>6047</v>
      </c>
      <c r="B566" s="6" t="s">
        <v>6104</v>
      </c>
      <c r="C566" s="6" t="s">
        <v>6105</v>
      </c>
      <c r="D566" s="7" t="s">
        <v>6106</v>
      </c>
      <c r="E566" s="19" t="s">
        <v>8766</v>
      </c>
      <c r="F566" s="52" t="s">
        <v>9542</v>
      </c>
      <c r="G566" s="10">
        <v>45927.0</v>
      </c>
      <c r="H566" s="53" t="s">
        <v>9541</v>
      </c>
    </row>
    <row r="567">
      <c r="A567" s="6" t="s">
        <v>6047</v>
      </c>
      <c r="B567" s="6" t="s">
        <v>6104</v>
      </c>
      <c r="C567" s="6" t="s">
        <v>6105</v>
      </c>
      <c r="D567" s="7" t="s">
        <v>6106</v>
      </c>
      <c r="E567" s="19" t="s">
        <v>8766</v>
      </c>
      <c r="F567" s="52" t="s">
        <v>9543</v>
      </c>
      <c r="G567" s="10">
        <v>45927.0</v>
      </c>
      <c r="H567" s="53" t="s">
        <v>9541</v>
      </c>
    </row>
    <row r="568">
      <c r="A568" s="6" t="s">
        <v>6047</v>
      </c>
      <c r="B568" s="6" t="s">
        <v>6104</v>
      </c>
      <c r="C568" s="6" t="s">
        <v>6105</v>
      </c>
      <c r="D568" s="7" t="s">
        <v>6106</v>
      </c>
      <c r="E568" s="19" t="s">
        <v>8766</v>
      </c>
      <c r="F568" s="52" t="s">
        <v>9544</v>
      </c>
      <c r="G568" s="10">
        <v>45927.0</v>
      </c>
      <c r="H568" s="53" t="s">
        <v>9541</v>
      </c>
    </row>
    <row r="569">
      <c r="A569" s="6" t="s">
        <v>6047</v>
      </c>
      <c r="B569" s="6" t="s">
        <v>6104</v>
      </c>
      <c r="C569" s="6" t="s">
        <v>6105</v>
      </c>
      <c r="D569" s="7" t="s">
        <v>6106</v>
      </c>
      <c r="E569" s="19" t="s">
        <v>8766</v>
      </c>
      <c r="F569" s="52" t="s">
        <v>9545</v>
      </c>
      <c r="G569" s="10">
        <v>45927.0</v>
      </c>
      <c r="H569" s="53" t="s">
        <v>9541</v>
      </c>
    </row>
    <row r="570">
      <c r="A570" s="6" t="s">
        <v>6047</v>
      </c>
      <c r="B570" s="6" t="s">
        <v>6104</v>
      </c>
      <c r="C570" s="6" t="s">
        <v>6105</v>
      </c>
      <c r="D570" s="7" t="s">
        <v>6106</v>
      </c>
      <c r="E570" s="19" t="s">
        <v>9022</v>
      </c>
      <c r="F570" s="52" t="s">
        <v>9546</v>
      </c>
      <c r="G570" s="10">
        <v>45927.0</v>
      </c>
      <c r="H570" s="53" t="s">
        <v>9547</v>
      </c>
    </row>
    <row r="571">
      <c r="A571" s="6" t="s">
        <v>6113</v>
      </c>
      <c r="B571" s="6" t="s">
        <v>6134</v>
      </c>
      <c r="C571" s="6" t="s">
        <v>9548</v>
      </c>
      <c r="D571" s="7" t="s">
        <v>6136</v>
      </c>
      <c r="E571" s="19" t="s">
        <v>8989</v>
      </c>
      <c r="F571" s="52" t="s">
        <v>9549</v>
      </c>
      <c r="G571" s="10">
        <v>45924.0</v>
      </c>
      <c r="H571" s="53" t="s">
        <v>9550</v>
      </c>
    </row>
    <row r="572">
      <c r="A572" s="6" t="s">
        <v>6113</v>
      </c>
      <c r="B572" s="6" t="s">
        <v>6154</v>
      </c>
      <c r="C572" s="6" t="s">
        <v>26</v>
      </c>
      <c r="D572" s="7" t="s">
        <v>6155</v>
      </c>
      <c r="E572" s="19" t="s">
        <v>8766</v>
      </c>
      <c r="F572" s="52" t="s">
        <v>9551</v>
      </c>
      <c r="G572" s="10">
        <v>45927.0</v>
      </c>
      <c r="H572" s="53" t="s">
        <v>9552</v>
      </c>
    </row>
    <row r="573">
      <c r="A573" s="6" t="s">
        <v>6113</v>
      </c>
      <c r="B573" s="6" t="s">
        <v>6161</v>
      </c>
      <c r="C573" s="6" t="s">
        <v>6162</v>
      </c>
      <c r="D573" s="7" t="s">
        <v>6163</v>
      </c>
      <c r="E573" s="19" t="s">
        <v>8766</v>
      </c>
      <c r="F573" s="52" t="s">
        <v>9553</v>
      </c>
      <c r="G573" s="10">
        <v>45927.0</v>
      </c>
      <c r="H573" s="53" t="s">
        <v>9554</v>
      </c>
    </row>
    <row r="574">
      <c r="A574" s="6" t="s">
        <v>6113</v>
      </c>
      <c r="B574" s="6" t="s">
        <v>6161</v>
      </c>
      <c r="C574" s="6" t="s">
        <v>6162</v>
      </c>
      <c r="D574" s="7" t="s">
        <v>6163</v>
      </c>
      <c r="E574" s="19" t="s">
        <v>8766</v>
      </c>
      <c r="F574" s="52" t="s">
        <v>9555</v>
      </c>
      <c r="G574" s="10">
        <v>45927.0</v>
      </c>
      <c r="H574" s="53" t="s">
        <v>9554</v>
      </c>
    </row>
    <row r="575">
      <c r="A575" s="6" t="s">
        <v>6113</v>
      </c>
      <c r="B575" s="6" t="s">
        <v>6161</v>
      </c>
      <c r="C575" s="6" t="s">
        <v>6162</v>
      </c>
      <c r="D575" s="7" t="s">
        <v>6163</v>
      </c>
      <c r="E575" s="19" t="s">
        <v>8766</v>
      </c>
      <c r="F575" s="52" t="s">
        <v>9556</v>
      </c>
      <c r="G575" s="10">
        <v>45927.0</v>
      </c>
      <c r="H575" s="53" t="s">
        <v>9554</v>
      </c>
    </row>
    <row r="576">
      <c r="A576" s="6" t="s">
        <v>6113</v>
      </c>
      <c r="B576" s="6" t="s">
        <v>6161</v>
      </c>
      <c r="C576" s="6" t="s">
        <v>6162</v>
      </c>
      <c r="D576" s="7" t="s">
        <v>6163</v>
      </c>
      <c r="E576" s="19" t="s">
        <v>8766</v>
      </c>
      <c r="F576" s="52" t="s">
        <v>9557</v>
      </c>
      <c r="G576" s="10">
        <v>45927.0</v>
      </c>
      <c r="H576" s="53" t="s">
        <v>9554</v>
      </c>
    </row>
    <row r="577">
      <c r="A577" s="6" t="s">
        <v>6113</v>
      </c>
      <c r="B577" s="6" t="s">
        <v>6161</v>
      </c>
      <c r="C577" s="6" t="s">
        <v>6162</v>
      </c>
      <c r="D577" s="7" t="s">
        <v>6163</v>
      </c>
      <c r="E577" s="19" t="s">
        <v>8766</v>
      </c>
      <c r="F577" s="52" t="s">
        <v>9558</v>
      </c>
      <c r="G577" s="10">
        <v>45927.0</v>
      </c>
      <c r="H577" s="53" t="s">
        <v>9554</v>
      </c>
    </row>
    <row r="578">
      <c r="A578" s="6" t="s">
        <v>6113</v>
      </c>
      <c r="B578" s="6" t="s">
        <v>6161</v>
      </c>
      <c r="C578" s="6" t="s">
        <v>6162</v>
      </c>
      <c r="D578" s="7" t="s">
        <v>6163</v>
      </c>
      <c r="E578" s="19" t="s">
        <v>8766</v>
      </c>
      <c r="F578" s="52" t="s">
        <v>9559</v>
      </c>
      <c r="G578" s="10">
        <v>45927.0</v>
      </c>
      <c r="H578" s="53" t="s">
        <v>9554</v>
      </c>
    </row>
    <row r="579">
      <c r="A579" s="6" t="s">
        <v>6113</v>
      </c>
      <c r="B579" s="6" t="s">
        <v>6161</v>
      </c>
      <c r="C579" s="6" t="s">
        <v>6162</v>
      </c>
      <c r="D579" s="7" t="s">
        <v>6163</v>
      </c>
      <c r="E579" s="19" t="s">
        <v>8766</v>
      </c>
      <c r="F579" s="52" t="s">
        <v>9560</v>
      </c>
      <c r="G579" s="10">
        <v>45927.0</v>
      </c>
      <c r="H579" s="53" t="s">
        <v>9554</v>
      </c>
    </row>
    <row r="580">
      <c r="A580" s="6" t="s">
        <v>6166</v>
      </c>
      <c r="B580" s="6" t="s">
        <v>6167</v>
      </c>
      <c r="C580" s="6" t="s">
        <v>6168</v>
      </c>
      <c r="D580" s="7" t="s">
        <v>6169</v>
      </c>
      <c r="E580" s="19" t="s">
        <v>8853</v>
      </c>
      <c r="F580" s="52" t="s">
        <v>9561</v>
      </c>
      <c r="G580" s="10">
        <v>45927.0</v>
      </c>
      <c r="H580" s="53" t="s">
        <v>9562</v>
      </c>
    </row>
    <row r="581">
      <c r="A581" s="6" t="s">
        <v>6166</v>
      </c>
      <c r="B581" s="6" t="s">
        <v>6167</v>
      </c>
      <c r="C581" s="6" t="s">
        <v>6168</v>
      </c>
      <c r="D581" s="7" t="s">
        <v>6169</v>
      </c>
      <c r="E581" s="19" t="s">
        <v>8853</v>
      </c>
      <c r="F581" s="52" t="s">
        <v>9563</v>
      </c>
      <c r="G581" s="10">
        <v>45927.0</v>
      </c>
      <c r="H581" s="53" t="s">
        <v>9562</v>
      </c>
    </row>
    <row r="582">
      <c r="A582" s="6" t="s">
        <v>6166</v>
      </c>
      <c r="B582" s="6" t="s">
        <v>6167</v>
      </c>
      <c r="C582" s="6" t="s">
        <v>6168</v>
      </c>
      <c r="D582" s="7" t="s">
        <v>6169</v>
      </c>
      <c r="E582" s="19" t="s">
        <v>8853</v>
      </c>
      <c r="F582" s="52" t="s">
        <v>9564</v>
      </c>
      <c r="G582" s="10">
        <v>45927.0</v>
      </c>
      <c r="H582" s="53" t="s">
        <v>9562</v>
      </c>
    </row>
    <row r="583">
      <c r="A583" s="6" t="s">
        <v>6166</v>
      </c>
      <c r="B583" s="6" t="s">
        <v>6167</v>
      </c>
      <c r="C583" s="6" t="s">
        <v>6168</v>
      </c>
      <c r="D583" s="7" t="s">
        <v>6169</v>
      </c>
      <c r="E583" s="19" t="s">
        <v>8853</v>
      </c>
      <c r="F583" s="52" t="s">
        <v>9565</v>
      </c>
      <c r="G583" s="10">
        <v>45927.0</v>
      </c>
      <c r="H583" s="53" t="s">
        <v>9562</v>
      </c>
    </row>
    <row r="584">
      <c r="A584" s="6" t="s">
        <v>6166</v>
      </c>
      <c r="B584" s="6" t="s">
        <v>6167</v>
      </c>
      <c r="C584" s="6" t="s">
        <v>6168</v>
      </c>
      <c r="D584" s="7" t="s">
        <v>6169</v>
      </c>
      <c r="E584" s="19" t="s">
        <v>8853</v>
      </c>
      <c r="F584" s="52" t="s">
        <v>9566</v>
      </c>
      <c r="G584" s="10">
        <v>45927.0</v>
      </c>
      <c r="H584" s="53" t="s">
        <v>9562</v>
      </c>
    </row>
    <row r="585">
      <c r="A585" s="6" t="s">
        <v>6166</v>
      </c>
      <c r="B585" s="6" t="s">
        <v>6167</v>
      </c>
      <c r="C585" s="6" t="s">
        <v>6168</v>
      </c>
      <c r="D585" s="7" t="s">
        <v>6169</v>
      </c>
      <c r="E585" s="19" t="s">
        <v>8853</v>
      </c>
      <c r="F585" s="52" t="s">
        <v>9567</v>
      </c>
      <c r="G585" s="10">
        <v>45927.0</v>
      </c>
      <c r="H585" s="53" t="s">
        <v>9562</v>
      </c>
    </row>
    <row r="586">
      <c r="A586" s="6" t="s">
        <v>6166</v>
      </c>
      <c r="B586" s="6" t="s">
        <v>6167</v>
      </c>
      <c r="C586" s="6" t="s">
        <v>6168</v>
      </c>
      <c r="D586" s="7" t="s">
        <v>6169</v>
      </c>
      <c r="E586" s="19" t="s">
        <v>8853</v>
      </c>
      <c r="F586" s="52" t="s">
        <v>9568</v>
      </c>
      <c r="G586" s="10">
        <v>45927.0</v>
      </c>
      <c r="H586" s="53" t="s">
        <v>9562</v>
      </c>
    </row>
    <row r="587">
      <c r="A587" s="6" t="s">
        <v>6166</v>
      </c>
      <c r="B587" s="6" t="s">
        <v>6167</v>
      </c>
      <c r="C587" s="6" t="s">
        <v>6168</v>
      </c>
      <c r="D587" s="7" t="s">
        <v>6169</v>
      </c>
      <c r="E587" s="19" t="s">
        <v>8853</v>
      </c>
      <c r="F587" s="52" t="s">
        <v>9569</v>
      </c>
      <c r="G587" s="10">
        <v>45927.0</v>
      </c>
      <c r="H587" s="53" t="s">
        <v>9562</v>
      </c>
    </row>
    <row r="588">
      <c r="A588" s="6" t="s">
        <v>6166</v>
      </c>
      <c r="B588" s="6" t="s">
        <v>6167</v>
      </c>
      <c r="C588" s="6" t="s">
        <v>6168</v>
      </c>
      <c r="D588" s="7" t="s">
        <v>6169</v>
      </c>
      <c r="E588" s="19" t="s">
        <v>8853</v>
      </c>
      <c r="F588" s="52" t="s">
        <v>9570</v>
      </c>
      <c r="G588" s="10">
        <v>45927.0</v>
      </c>
      <c r="H588" s="53" t="s">
        <v>9562</v>
      </c>
    </row>
    <row r="589">
      <c r="A589" s="6" t="s">
        <v>6166</v>
      </c>
      <c r="B589" s="6" t="s">
        <v>6167</v>
      </c>
      <c r="C589" s="6" t="s">
        <v>6168</v>
      </c>
      <c r="D589" s="7" t="s">
        <v>6169</v>
      </c>
      <c r="E589" s="19" t="s">
        <v>8853</v>
      </c>
      <c r="F589" s="52" t="s">
        <v>9571</v>
      </c>
      <c r="G589" s="10">
        <v>45927.0</v>
      </c>
      <c r="H589" s="53" t="s">
        <v>9562</v>
      </c>
    </row>
    <row r="590">
      <c r="A590" s="6" t="s">
        <v>6166</v>
      </c>
      <c r="B590" s="6" t="s">
        <v>6167</v>
      </c>
      <c r="C590" s="6" t="s">
        <v>6168</v>
      </c>
      <c r="D590" s="7" t="s">
        <v>6169</v>
      </c>
      <c r="E590" s="19" t="s">
        <v>8853</v>
      </c>
      <c r="F590" s="52" t="s">
        <v>9572</v>
      </c>
      <c r="G590" s="10">
        <v>45927.0</v>
      </c>
      <c r="H590" s="53" t="s">
        <v>9562</v>
      </c>
    </row>
    <row r="591">
      <c r="A591" s="6" t="s">
        <v>6166</v>
      </c>
      <c r="B591" s="6" t="s">
        <v>6167</v>
      </c>
      <c r="C591" s="6" t="s">
        <v>6168</v>
      </c>
      <c r="D591" s="7" t="s">
        <v>6169</v>
      </c>
      <c r="E591" s="19" t="s">
        <v>8853</v>
      </c>
      <c r="F591" s="52" t="s">
        <v>9573</v>
      </c>
      <c r="G591" s="10">
        <v>45927.0</v>
      </c>
      <c r="H591" s="53" t="s">
        <v>9562</v>
      </c>
    </row>
    <row r="592">
      <c r="A592" s="6" t="s">
        <v>6166</v>
      </c>
      <c r="B592" s="6" t="s">
        <v>237</v>
      </c>
      <c r="C592" s="6" t="s">
        <v>6194</v>
      </c>
      <c r="D592" s="7" t="s">
        <v>6195</v>
      </c>
      <c r="E592" s="19" t="s">
        <v>8841</v>
      </c>
      <c r="F592" s="52" t="s">
        <v>9574</v>
      </c>
      <c r="G592" s="10">
        <v>45928.0</v>
      </c>
      <c r="H592" s="53" t="s">
        <v>9575</v>
      </c>
    </row>
    <row r="593">
      <c r="A593" s="6" t="s">
        <v>6166</v>
      </c>
      <c r="B593" s="6" t="s">
        <v>237</v>
      </c>
      <c r="C593" s="6" t="s">
        <v>6194</v>
      </c>
      <c r="D593" s="7" t="s">
        <v>6195</v>
      </c>
      <c r="E593" s="19" t="s">
        <v>8841</v>
      </c>
      <c r="F593" s="52" t="s">
        <v>9576</v>
      </c>
      <c r="G593" s="10">
        <v>45928.0</v>
      </c>
      <c r="H593" s="53" t="s">
        <v>9575</v>
      </c>
    </row>
    <row r="594">
      <c r="A594" s="6" t="s">
        <v>6166</v>
      </c>
      <c r="B594" s="6" t="s">
        <v>237</v>
      </c>
      <c r="C594" s="6" t="s">
        <v>6194</v>
      </c>
      <c r="D594" s="7" t="s">
        <v>6195</v>
      </c>
      <c r="E594" s="19" t="s">
        <v>8841</v>
      </c>
      <c r="F594" s="52" t="s">
        <v>9577</v>
      </c>
      <c r="G594" s="10">
        <v>45928.0</v>
      </c>
      <c r="H594" s="53" t="s">
        <v>9575</v>
      </c>
    </row>
    <row r="595">
      <c r="A595" s="6" t="s">
        <v>6166</v>
      </c>
      <c r="B595" s="6" t="s">
        <v>237</v>
      </c>
      <c r="C595" s="6" t="s">
        <v>6194</v>
      </c>
      <c r="D595" s="7" t="s">
        <v>6195</v>
      </c>
      <c r="E595" s="19" t="s">
        <v>8841</v>
      </c>
      <c r="F595" s="52" t="s">
        <v>9578</v>
      </c>
      <c r="G595" s="10">
        <v>45928.0</v>
      </c>
      <c r="H595" s="53" t="s">
        <v>9575</v>
      </c>
    </row>
    <row r="596">
      <c r="A596" s="6" t="s">
        <v>6166</v>
      </c>
      <c r="B596" s="6" t="s">
        <v>237</v>
      </c>
      <c r="C596" s="6" t="s">
        <v>6194</v>
      </c>
      <c r="D596" s="7" t="s">
        <v>6195</v>
      </c>
      <c r="E596" s="19" t="s">
        <v>8841</v>
      </c>
      <c r="F596" s="52" t="s">
        <v>9579</v>
      </c>
      <c r="G596" s="10">
        <v>45928.0</v>
      </c>
      <c r="H596" s="53" t="s">
        <v>9575</v>
      </c>
    </row>
    <row r="597">
      <c r="A597" s="6" t="s">
        <v>6166</v>
      </c>
      <c r="B597" s="6" t="s">
        <v>237</v>
      </c>
      <c r="C597" s="6" t="s">
        <v>6194</v>
      </c>
      <c r="D597" s="7" t="s">
        <v>6195</v>
      </c>
      <c r="E597" s="19" t="s">
        <v>8841</v>
      </c>
      <c r="F597" s="52" t="s">
        <v>9580</v>
      </c>
      <c r="G597" s="10">
        <v>45928.0</v>
      </c>
      <c r="H597" s="53" t="s">
        <v>9575</v>
      </c>
    </row>
    <row r="598">
      <c r="A598" s="6" t="s">
        <v>6166</v>
      </c>
      <c r="B598" s="6" t="s">
        <v>237</v>
      </c>
      <c r="C598" s="6" t="s">
        <v>6194</v>
      </c>
      <c r="D598" s="7" t="s">
        <v>6195</v>
      </c>
      <c r="E598" s="19" t="s">
        <v>8841</v>
      </c>
      <c r="F598" s="52" t="s">
        <v>9581</v>
      </c>
      <c r="G598" s="10">
        <v>45928.0</v>
      </c>
      <c r="H598" s="53" t="s">
        <v>9575</v>
      </c>
    </row>
    <row r="599">
      <c r="A599" s="6" t="s">
        <v>6166</v>
      </c>
      <c r="B599" s="6" t="s">
        <v>237</v>
      </c>
      <c r="C599" s="6" t="s">
        <v>6194</v>
      </c>
      <c r="D599" s="7" t="s">
        <v>6195</v>
      </c>
      <c r="E599" s="19" t="s">
        <v>8841</v>
      </c>
      <c r="F599" s="52" t="s">
        <v>9582</v>
      </c>
      <c r="G599" s="10">
        <v>45928.0</v>
      </c>
      <c r="H599" s="53" t="s">
        <v>9575</v>
      </c>
    </row>
    <row r="600">
      <c r="A600" s="6" t="s">
        <v>6166</v>
      </c>
      <c r="B600" s="6" t="s">
        <v>237</v>
      </c>
      <c r="C600" s="6" t="s">
        <v>6194</v>
      </c>
      <c r="D600" s="7" t="s">
        <v>6195</v>
      </c>
      <c r="E600" s="19" t="s">
        <v>8841</v>
      </c>
      <c r="F600" s="52" t="s">
        <v>9583</v>
      </c>
      <c r="G600" s="10">
        <v>45928.0</v>
      </c>
      <c r="H600" s="53" t="s">
        <v>9575</v>
      </c>
    </row>
    <row r="601">
      <c r="A601" s="6" t="s">
        <v>6166</v>
      </c>
      <c r="B601" s="6" t="s">
        <v>237</v>
      </c>
      <c r="C601" s="6" t="s">
        <v>6194</v>
      </c>
      <c r="D601" s="7" t="s">
        <v>6195</v>
      </c>
      <c r="E601" s="19" t="s">
        <v>8841</v>
      </c>
      <c r="F601" s="52" t="s">
        <v>9584</v>
      </c>
      <c r="G601" s="10">
        <v>45928.0</v>
      </c>
      <c r="H601" s="53" t="s">
        <v>9575</v>
      </c>
    </row>
    <row r="602">
      <c r="A602" s="6" t="s">
        <v>6166</v>
      </c>
      <c r="B602" s="6" t="s">
        <v>237</v>
      </c>
      <c r="C602" s="6" t="s">
        <v>6194</v>
      </c>
      <c r="D602" s="7" t="s">
        <v>6195</v>
      </c>
      <c r="E602" s="19" t="s">
        <v>8841</v>
      </c>
      <c r="F602" s="52" t="s">
        <v>9585</v>
      </c>
      <c r="G602" s="10">
        <v>45928.0</v>
      </c>
      <c r="H602" s="53" t="s">
        <v>9575</v>
      </c>
    </row>
    <row r="603">
      <c r="A603" s="6" t="s">
        <v>6166</v>
      </c>
      <c r="B603" s="6" t="s">
        <v>429</v>
      </c>
      <c r="C603" s="6" t="s">
        <v>6206</v>
      </c>
      <c r="D603" s="7" t="s">
        <v>6207</v>
      </c>
      <c r="E603" s="19" t="s">
        <v>8810</v>
      </c>
      <c r="F603" s="52" t="s">
        <v>9586</v>
      </c>
      <c r="G603" s="10">
        <v>45927.0</v>
      </c>
      <c r="H603" s="53" t="s">
        <v>9587</v>
      </c>
    </row>
    <row r="604">
      <c r="A604" s="6" t="s">
        <v>6166</v>
      </c>
      <c r="B604" s="6" t="s">
        <v>429</v>
      </c>
      <c r="C604" s="6" t="s">
        <v>6206</v>
      </c>
      <c r="D604" s="7" t="s">
        <v>6207</v>
      </c>
      <c r="E604" s="19" t="s">
        <v>8810</v>
      </c>
      <c r="F604" s="52" t="s">
        <v>9588</v>
      </c>
      <c r="G604" s="10">
        <v>45927.0</v>
      </c>
      <c r="H604" s="53" t="s">
        <v>9587</v>
      </c>
    </row>
    <row r="605">
      <c r="A605" s="6" t="s">
        <v>6166</v>
      </c>
      <c r="B605" s="6" t="s">
        <v>429</v>
      </c>
      <c r="C605" s="6" t="s">
        <v>6206</v>
      </c>
      <c r="D605" s="7" t="s">
        <v>6207</v>
      </c>
      <c r="E605" s="19" t="s">
        <v>8810</v>
      </c>
      <c r="F605" s="52" t="s">
        <v>9589</v>
      </c>
      <c r="G605" s="10">
        <v>45927.0</v>
      </c>
      <c r="H605" s="53" t="s">
        <v>9587</v>
      </c>
    </row>
    <row r="606">
      <c r="A606" s="6" t="s">
        <v>6166</v>
      </c>
      <c r="B606" s="6" t="s">
        <v>429</v>
      </c>
      <c r="C606" s="6" t="s">
        <v>6206</v>
      </c>
      <c r="D606" s="7" t="s">
        <v>6207</v>
      </c>
      <c r="E606" s="19" t="s">
        <v>8810</v>
      </c>
      <c r="F606" s="52" t="s">
        <v>9590</v>
      </c>
      <c r="G606" s="10">
        <v>45927.0</v>
      </c>
      <c r="H606" s="53" t="s">
        <v>9587</v>
      </c>
    </row>
    <row r="607">
      <c r="A607" s="6" t="s">
        <v>6166</v>
      </c>
      <c r="B607" s="6" t="s">
        <v>429</v>
      </c>
      <c r="C607" s="6" t="s">
        <v>6206</v>
      </c>
      <c r="D607" s="7" t="s">
        <v>6207</v>
      </c>
      <c r="E607" s="19" t="s">
        <v>8766</v>
      </c>
      <c r="F607" s="52" t="s">
        <v>9591</v>
      </c>
      <c r="G607" s="10">
        <v>45927.0</v>
      </c>
      <c r="H607" s="53" t="s">
        <v>9587</v>
      </c>
    </row>
    <row r="608">
      <c r="A608" s="6" t="s">
        <v>6166</v>
      </c>
      <c r="B608" s="6" t="s">
        <v>429</v>
      </c>
      <c r="C608" s="6" t="s">
        <v>6206</v>
      </c>
      <c r="D608" s="7" t="s">
        <v>6207</v>
      </c>
      <c r="E608" s="19" t="s">
        <v>8766</v>
      </c>
      <c r="F608" s="52" t="s">
        <v>9592</v>
      </c>
      <c r="G608" s="10">
        <v>45927.0</v>
      </c>
      <c r="H608" s="53" t="s">
        <v>9587</v>
      </c>
    </row>
    <row r="609">
      <c r="A609" s="6" t="s">
        <v>6166</v>
      </c>
      <c r="B609" s="6" t="s">
        <v>429</v>
      </c>
      <c r="C609" s="6" t="s">
        <v>6206</v>
      </c>
      <c r="D609" s="7" t="s">
        <v>6207</v>
      </c>
      <c r="E609" s="19" t="s">
        <v>8766</v>
      </c>
      <c r="F609" s="52" t="s">
        <v>9593</v>
      </c>
      <c r="G609" s="10">
        <v>45927.0</v>
      </c>
      <c r="H609" s="53" t="s">
        <v>9587</v>
      </c>
    </row>
    <row r="610">
      <c r="A610" s="6" t="s">
        <v>6166</v>
      </c>
      <c r="B610" s="6" t="s">
        <v>429</v>
      </c>
      <c r="C610" s="6" t="s">
        <v>6206</v>
      </c>
      <c r="D610" s="7" t="s">
        <v>6207</v>
      </c>
      <c r="E610" s="19" t="s">
        <v>8766</v>
      </c>
      <c r="F610" s="52" t="s">
        <v>9594</v>
      </c>
      <c r="G610" s="10">
        <v>45927.0</v>
      </c>
      <c r="H610" s="53" t="s">
        <v>9587</v>
      </c>
    </row>
    <row r="611">
      <c r="A611" s="6" t="s">
        <v>6166</v>
      </c>
      <c r="B611" s="6" t="s">
        <v>429</v>
      </c>
      <c r="C611" s="6" t="s">
        <v>6206</v>
      </c>
      <c r="D611" s="7" t="s">
        <v>6207</v>
      </c>
      <c r="E611" s="19" t="s">
        <v>8766</v>
      </c>
      <c r="F611" s="52" t="s">
        <v>9595</v>
      </c>
      <c r="G611" s="10">
        <v>45927.0</v>
      </c>
      <c r="H611" s="53" t="s">
        <v>9587</v>
      </c>
    </row>
    <row r="612">
      <c r="A612" s="6" t="s">
        <v>6166</v>
      </c>
      <c r="B612" s="6" t="s">
        <v>1909</v>
      </c>
      <c r="C612" s="6" t="s">
        <v>6210</v>
      </c>
      <c r="D612" s="7" t="s">
        <v>6211</v>
      </c>
      <c r="E612" s="19" t="s">
        <v>9596</v>
      </c>
      <c r="F612" s="52" t="s">
        <v>9597</v>
      </c>
      <c r="G612" s="10">
        <v>45927.0</v>
      </c>
      <c r="H612" s="53" t="s">
        <v>9598</v>
      </c>
    </row>
    <row r="613">
      <c r="A613" s="6" t="s">
        <v>6166</v>
      </c>
      <c r="B613" s="6" t="s">
        <v>1909</v>
      </c>
      <c r="C613" s="6" t="s">
        <v>6210</v>
      </c>
      <c r="D613" s="7" t="s">
        <v>6211</v>
      </c>
      <c r="E613" s="19" t="s">
        <v>9596</v>
      </c>
      <c r="F613" s="52" t="s">
        <v>9599</v>
      </c>
      <c r="G613" s="10">
        <v>45927.0</v>
      </c>
      <c r="H613" s="53" t="s">
        <v>9598</v>
      </c>
    </row>
    <row r="614">
      <c r="A614" s="6" t="s">
        <v>6166</v>
      </c>
      <c r="B614" s="6" t="s">
        <v>1909</v>
      </c>
      <c r="C614" s="6" t="s">
        <v>6210</v>
      </c>
      <c r="D614" s="7" t="s">
        <v>6211</v>
      </c>
      <c r="E614" s="19" t="s">
        <v>9596</v>
      </c>
      <c r="F614" s="52" t="s">
        <v>9600</v>
      </c>
      <c r="G614" s="10">
        <v>45927.0</v>
      </c>
      <c r="H614" s="53" t="s">
        <v>9598</v>
      </c>
    </row>
    <row r="615">
      <c r="A615" s="6" t="s">
        <v>6166</v>
      </c>
      <c r="B615" s="6" t="s">
        <v>6224</v>
      </c>
      <c r="C615" s="6" t="s">
        <v>6225</v>
      </c>
      <c r="D615" s="7" t="s">
        <v>6226</v>
      </c>
      <c r="E615" s="19" t="s">
        <v>8810</v>
      </c>
      <c r="F615" s="52" t="s">
        <v>9601</v>
      </c>
      <c r="G615" s="10">
        <v>45927.0</v>
      </c>
      <c r="H615" s="53" t="s">
        <v>9602</v>
      </c>
    </row>
    <row r="616">
      <c r="A616" s="6" t="s">
        <v>6166</v>
      </c>
      <c r="B616" s="6" t="s">
        <v>6224</v>
      </c>
      <c r="C616" s="6" t="s">
        <v>6225</v>
      </c>
      <c r="D616" s="7" t="s">
        <v>6226</v>
      </c>
      <c r="E616" s="19" t="s">
        <v>8810</v>
      </c>
      <c r="F616" s="52" t="s">
        <v>9603</v>
      </c>
      <c r="G616" s="10">
        <v>45927.0</v>
      </c>
      <c r="H616" s="53" t="s">
        <v>9602</v>
      </c>
    </row>
    <row r="617">
      <c r="A617" s="6" t="s">
        <v>6166</v>
      </c>
      <c r="B617" s="6" t="s">
        <v>6224</v>
      </c>
      <c r="C617" s="6" t="s">
        <v>6225</v>
      </c>
      <c r="D617" s="7" t="s">
        <v>6226</v>
      </c>
      <c r="E617" s="19" t="s">
        <v>8810</v>
      </c>
      <c r="F617" s="52" t="s">
        <v>9604</v>
      </c>
      <c r="G617" s="10">
        <v>45927.0</v>
      </c>
      <c r="H617" s="53" t="s">
        <v>9602</v>
      </c>
    </row>
    <row r="618">
      <c r="A618" s="6" t="s">
        <v>6166</v>
      </c>
      <c r="B618" s="6" t="s">
        <v>6224</v>
      </c>
      <c r="C618" s="6" t="s">
        <v>6225</v>
      </c>
      <c r="D618" s="7" t="s">
        <v>6226</v>
      </c>
      <c r="E618" s="19" t="s">
        <v>8810</v>
      </c>
      <c r="F618" s="52" t="s">
        <v>9605</v>
      </c>
      <c r="G618" s="10">
        <v>45927.0</v>
      </c>
      <c r="H618" s="53" t="s">
        <v>9602</v>
      </c>
    </row>
    <row r="619">
      <c r="A619" s="6" t="s">
        <v>6234</v>
      </c>
      <c r="B619" s="6" t="s">
        <v>6240</v>
      </c>
      <c r="C619" s="6" t="s">
        <v>6241</v>
      </c>
      <c r="D619" s="17" t="s">
        <v>6242</v>
      </c>
      <c r="E619" s="19" t="s">
        <v>8777</v>
      </c>
      <c r="F619" s="70" t="s">
        <v>9606</v>
      </c>
      <c r="G619" s="10">
        <v>45924.0</v>
      </c>
      <c r="H619" s="53" t="s">
        <v>9607</v>
      </c>
    </row>
    <row r="620">
      <c r="A620" s="6" t="s">
        <v>6234</v>
      </c>
      <c r="B620" s="6" t="s">
        <v>6240</v>
      </c>
      <c r="C620" s="6" t="s">
        <v>9608</v>
      </c>
      <c r="D620" s="17" t="s">
        <v>6242</v>
      </c>
      <c r="E620" s="19" t="s">
        <v>8777</v>
      </c>
      <c r="F620" s="70" t="s">
        <v>9609</v>
      </c>
      <c r="G620" s="10">
        <v>45924.0</v>
      </c>
      <c r="H620" s="53" t="s">
        <v>9607</v>
      </c>
    </row>
    <row r="621">
      <c r="A621" s="6" t="s">
        <v>6234</v>
      </c>
      <c r="B621" s="6" t="s">
        <v>6240</v>
      </c>
      <c r="C621" s="6" t="s">
        <v>9610</v>
      </c>
      <c r="D621" s="17" t="s">
        <v>6242</v>
      </c>
      <c r="E621" s="19" t="s">
        <v>8777</v>
      </c>
      <c r="F621" s="70" t="s">
        <v>9611</v>
      </c>
      <c r="G621" s="10">
        <v>45924.0</v>
      </c>
      <c r="H621" s="53" t="s">
        <v>9607</v>
      </c>
    </row>
    <row r="622">
      <c r="A622" s="6" t="s">
        <v>6234</v>
      </c>
      <c r="B622" s="6" t="s">
        <v>6240</v>
      </c>
      <c r="C622" s="6" t="s">
        <v>9612</v>
      </c>
      <c r="D622" s="17" t="s">
        <v>6242</v>
      </c>
      <c r="E622" s="19" t="s">
        <v>8777</v>
      </c>
      <c r="F622" s="70" t="s">
        <v>9613</v>
      </c>
      <c r="G622" s="10">
        <v>45924.0</v>
      </c>
      <c r="H622" s="53" t="s">
        <v>9607</v>
      </c>
    </row>
    <row r="623">
      <c r="A623" s="6" t="s">
        <v>6234</v>
      </c>
      <c r="B623" s="6" t="s">
        <v>6240</v>
      </c>
      <c r="C623" s="6" t="s">
        <v>9614</v>
      </c>
      <c r="D623" s="17" t="s">
        <v>6242</v>
      </c>
      <c r="E623" s="19" t="s">
        <v>8777</v>
      </c>
      <c r="F623" s="70" t="s">
        <v>9615</v>
      </c>
      <c r="G623" s="10">
        <v>45924.0</v>
      </c>
      <c r="H623" s="53" t="s">
        <v>9607</v>
      </c>
    </row>
    <row r="624">
      <c r="A624" s="6" t="s">
        <v>6234</v>
      </c>
      <c r="B624" s="6" t="s">
        <v>6245</v>
      </c>
      <c r="C624" s="6" t="s">
        <v>6246</v>
      </c>
      <c r="D624" s="7" t="s">
        <v>6247</v>
      </c>
      <c r="E624" s="19" t="s">
        <v>8968</v>
      </c>
      <c r="F624" s="52" t="s">
        <v>9616</v>
      </c>
      <c r="G624" s="10">
        <v>45924.0</v>
      </c>
      <c r="H624" s="18" t="s">
        <v>9617</v>
      </c>
    </row>
    <row r="625">
      <c r="A625" s="6" t="s">
        <v>6234</v>
      </c>
      <c r="B625" s="6" t="s">
        <v>5029</v>
      </c>
      <c r="C625" s="6" t="s">
        <v>26</v>
      </c>
      <c r="D625" s="7" t="s">
        <v>6261</v>
      </c>
      <c r="E625" s="11" t="s">
        <v>8766</v>
      </c>
      <c r="F625" s="52" t="s">
        <v>9618</v>
      </c>
      <c r="G625" s="10">
        <v>45924.0</v>
      </c>
      <c r="H625" s="53" t="s">
        <v>9619</v>
      </c>
    </row>
    <row r="626">
      <c r="A626" s="6" t="s">
        <v>6337</v>
      </c>
      <c r="B626" s="6" t="s">
        <v>6348</v>
      </c>
      <c r="C626" s="6" t="s">
        <v>6349</v>
      </c>
      <c r="D626" s="7" t="s">
        <v>6350</v>
      </c>
      <c r="E626" s="19" t="s">
        <v>9026</v>
      </c>
      <c r="F626" s="52" t="s">
        <v>9620</v>
      </c>
      <c r="G626" s="10">
        <v>45924.0</v>
      </c>
      <c r="H626" s="53" t="s">
        <v>9621</v>
      </c>
    </row>
    <row r="627">
      <c r="A627" s="6" t="s">
        <v>6337</v>
      </c>
      <c r="B627" s="6" t="s">
        <v>6348</v>
      </c>
      <c r="C627" s="6" t="s">
        <v>6349</v>
      </c>
      <c r="D627" s="7" t="s">
        <v>6350</v>
      </c>
      <c r="E627" s="19" t="s">
        <v>9622</v>
      </c>
      <c r="F627" s="52" t="s">
        <v>9623</v>
      </c>
      <c r="G627" s="10">
        <v>45924.0</v>
      </c>
      <c r="H627" s="53" t="s">
        <v>9621</v>
      </c>
    </row>
    <row r="628">
      <c r="A628" s="6" t="s">
        <v>6337</v>
      </c>
      <c r="B628" s="6" t="s">
        <v>6348</v>
      </c>
      <c r="C628" s="6" t="s">
        <v>6349</v>
      </c>
      <c r="D628" s="7" t="s">
        <v>6350</v>
      </c>
      <c r="E628" s="19" t="s">
        <v>9624</v>
      </c>
      <c r="F628" s="52" t="s">
        <v>9625</v>
      </c>
      <c r="G628" s="10">
        <v>45924.0</v>
      </c>
      <c r="H628" s="53" t="s">
        <v>9621</v>
      </c>
    </row>
    <row r="629">
      <c r="A629" s="6" t="s">
        <v>6337</v>
      </c>
      <c r="B629" s="6" t="s">
        <v>6364</v>
      </c>
      <c r="C629" s="6" t="s">
        <v>6365</v>
      </c>
      <c r="D629" s="7" t="s">
        <v>6366</v>
      </c>
      <c r="E629" s="19" t="s">
        <v>9626</v>
      </c>
      <c r="F629" s="52" t="s">
        <v>9627</v>
      </c>
      <c r="G629" s="10">
        <v>45924.0</v>
      </c>
      <c r="H629" s="53" t="s">
        <v>9628</v>
      </c>
    </row>
    <row r="630">
      <c r="A630" s="6" t="s">
        <v>6337</v>
      </c>
      <c r="B630" s="6" t="s">
        <v>6364</v>
      </c>
      <c r="C630" s="6" t="s">
        <v>6365</v>
      </c>
      <c r="D630" s="7" t="s">
        <v>6366</v>
      </c>
      <c r="E630" s="19" t="s">
        <v>8766</v>
      </c>
      <c r="F630" s="52" t="s">
        <v>9629</v>
      </c>
      <c r="G630" s="10">
        <v>45924.0</v>
      </c>
      <c r="H630" s="53" t="s">
        <v>9630</v>
      </c>
    </row>
    <row r="631">
      <c r="A631" s="6" t="s">
        <v>6337</v>
      </c>
      <c r="B631" s="6" t="s">
        <v>266</v>
      </c>
      <c r="C631" s="6" t="s">
        <v>6369</v>
      </c>
      <c r="D631" s="7" t="s">
        <v>6370</v>
      </c>
      <c r="E631" s="19" t="s">
        <v>8784</v>
      </c>
      <c r="F631" s="52" t="s">
        <v>9631</v>
      </c>
      <c r="G631" s="10">
        <v>45924.0</v>
      </c>
      <c r="H631" s="53" t="s">
        <v>9632</v>
      </c>
    </row>
    <row r="632">
      <c r="A632" s="6" t="s">
        <v>6337</v>
      </c>
      <c r="B632" s="6" t="s">
        <v>266</v>
      </c>
      <c r="C632" s="6" t="s">
        <v>6369</v>
      </c>
      <c r="D632" s="7" t="s">
        <v>6370</v>
      </c>
      <c r="E632" s="19" t="s">
        <v>8784</v>
      </c>
      <c r="F632" s="52" t="s">
        <v>9633</v>
      </c>
      <c r="G632" s="10">
        <v>45924.0</v>
      </c>
      <c r="H632" s="53" t="s">
        <v>9632</v>
      </c>
    </row>
    <row r="633">
      <c r="A633" s="6" t="s">
        <v>6337</v>
      </c>
      <c r="B633" s="6" t="s">
        <v>266</v>
      </c>
      <c r="C633" s="6" t="s">
        <v>6369</v>
      </c>
      <c r="D633" s="7" t="s">
        <v>6370</v>
      </c>
      <c r="E633" s="19" t="s">
        <v>8784</v>
      </c>
      <c r="F633" s="52" t="s">
        <v>9634</v>
      </c>
      <c r="G633" s="10">
        <v>45924.0</v>
      </c>
      <c r="H633" s="53" t="s">
        <v>9632</v>
      </c>
    </row>
    <row r="634">
      <c r="A634" s="6" t="s">
        <v>6337</v>
      </c>
      <c r="B634" s="6" t="s">
        <v>266</v>
      </c>
      <c r="C634" s="6" t="s">
        <v>6369</v>
      </c>
      <c r="D634" s="7" t="s">
        <v>6370</v>
      </c>
      <c r="E634" s="19" t="s">
        <v>8784</v>
      </c>
      <c r="F634" s="52" t="s">
        <v>9635</v>
      </c>
      <c r="G634" s="10">
        <v>45924.0</v>
      </c>
      <c r="H634" s="53" t="s">
        <v>9632</v>
      </c>
    </row>
    <row r="635">
      <c r="A635" s="6" t="s">
        <v>6337</v>
      </c>
      <c r="B635" s="6" t="s">
        <v>266</v>
      </c>
      <c r="C635" s="6" t="s">
        <v>6369</v>
      </c>
      <c r="D635" s="7" t="s">
        <v>6370</v>
      </c>
      <c r="E635" s="19" t="s">
        <v>8784</v>
      </c>
      <c r="F635" s="52" t="s">
        <v>9636</v>
      </c>
      <c r="G635" s="10">
        <v>45924.0</v>
      </c>
      <c r="H635" s="53" t="s">
        <v>9632</v>
      </c>
    </row>
    <row r="636">
      <c r="A636" s="6" t="s">
        <v>6337</v>
      </c>
      <c r="B636" s="6" t="s">
        <v>266</v>
      </c>
      <c r="C636" s="6" t="s">
        <v>6369</v>
      </c>
      <c r="D636" s="7" t="s">
        <v>6370</v>
      </c>
      <c r="E636" s="19" t="s">
        <v>8784</v>
      </c>
      <c r="F636" s="52" t="s">
        <v>9637</v>
      </c>
      <c r="G636" s="10">
        <v>45924.0</v>
      </c>
      <c r="H636" s="53" t="s">
        <v>9632</v>
      </c>
    </row>
    <row r="637">
      <c r="A637" s="6" t="s">
        <v>6337</v>
      </c>
      <c r="B637" s="6" t="s">
        <v>266</v>
      </c>
      <c r="C637" s="6" t="s">
        <v>6369</v>
      </c>
      <c r="D637" s="7" t="s">
        <v>6370</v>
      </c>
      <c r="E637" s="19" t="s">
        <v>8784</v>
      </c>
      <c r="F637" s="52" t="s">
        <v>9638</v>
      </c>
      <c r="G637" s="10">
        <v>45924.0</v>
      </c>
      <c r="H637" s="53" t="s">
        <v>9632</v>
      </c>
    </row>
    <row r="638">
      <c r="A638" s="6" t="s">
        <v>6337</v>
      </c>
      <c r="B638" s="6" t="s">
        <v>266</v>
      </c>
      <c r="C638" s="6" t="s">
        <v>6369</v>
      </c>
      <c r="D638" s="7" t="s">
        <v>6370</v>
      </c>
      <c r="E638" s="19" t="s">
        <v>8784</v>
      </c>
      <c r="F638" s="52" t="s">
        <v>9639</v>
      </c>
      <c r="G638" s="10">
        <v>45924.0</v>
      </c>
      <c r="H638" s="53" t="s">
        <v>9632</v>
      </c>
    </row>
    <row r="639">
      <c r="A639" s="6" t="s">
        <v>6377</v>
      </c>
      <c r="B639" s="6" t="s">
        <v>6383</v>
      </c>
      <c r="C639" s="6" t="s">
        <v>6384</v>
      </c>
      <c r="D639" s="7" t="s">
        <v>6385</v>
      </c>
      <c r="E639" s="19" t="s">
        <v>9371</v>
      </c>
      <c r="F639" s="52" t="s">
        <v>9640</v>
      </c>
      <c r="G639" s="10">
        <v>45927.0</v>
      </c>
      <c r="H639" s="53" t="s">
        <v>9641</v>
      </c>
    </row>
    <row r="640">
      <c r="A640" s="6" t="s">
        <v>6377</v>
      </c>
      <c r="B640" s="6" t="s">
        <v>6394</v>
      </c>
      <c r="C640" s="6" t="s">
        <v>6395</v>
      </c>
      <c r="D640" s="7" t="s">
        <v>6396</v>
      </c>
      <c r="E640" s="19" t="s">
        <v>9335</v>
      </c>
      <c r="F640" s="52" t="s">
        <v>9642</v>
      </c>
      <c r="G640" s="10">
        <v>45927.0</v>
      </c>
      <c r="H640" s="53" t="s">
        <v>9643</v>
      </c>
    </row>
    <row r="641">
      <c r="A641" s="6" t="s">
        <v>6377</v>
      </c>
      <c r="B641" s="6" t="s">
        <v>2686</v>
      </c>
      <c r="C641" s="6" t="s">
        <v>9644</v>
      </c>
      <c r="D641" s="7" t="s">
        <v>6426</v>
      </c>
      <c r="E641" s="19" t="s">
        <v>8810</v>
      </c>
      <c r="F641" s="52" t="s">
        <v>9645</v>
      </c>
      <c r="G641" s="10">
        <v>45927.0</v>
      </c>
      <c r="H641" s="53" t="s">
        <v>9646</v>
      </c>
    </row>
    <row r="642">
      <c r="A642" s="6" t="s">
        <v>6377</v>
      </c>
      <c r="B642" s="6" t="s">
        <v>2686</v>
      </c>
      <c r="C642" s="6" t="s">
        <v>9647</v>
      </c>
      <c r="D642" s="7" t="s">
        <v>6426</v>
      </c>
      <c r="E642" s="19" t="s">
        <v>8810</v>
      </c>
      <c r="F642" s="52" t="s">
        <v>9648</v>
      </c>
      <c r="G642" s="10">
        <v>45927.0</v>
      </c>
      <c r="H642" s="53" t="s">
        <v>9646</v>
      </c>
    </row>
    <row r="643">
      <c r="A643" s="6" t="s">
        <v>6377</v>
      </c>
      <c r="B643" s="6" t="s">
        <v>2686</v>
      </c>
      <c r="C643" s="6" t="s">
        <v>9649</v>
      </c>
      <c r="D643" s="7" t="s">
        <v>6426</v>
      </c>
      <c r="E643" s="19" t="s">
        <v>8810</v>
      </c>
      <c r="F643" s="52" t="s">
        <v>9650</v>
      </c>
      <c r="G643" s="10">
        <v>45927.0</v>
      </c>
      <c r="H643" s="53" t="s">
        <v>9646</v>
      </c>
    </row>
    <row r="644">
      <c r="A644" s="6" t="s">
        <v>6377</v>
      </c>
      <c r="B644" s="6" t="s">
        <v>2686</v>
      </c>
      <c r="C644" s="6" t="s">
        <v>9651</v>
      </c>
      <c r="D644" s="7" t="s">
        <v>6426</v>
      </c>
      <c r="E644" s="19" t="s">
        <v>8810</v>
      </c>
      <c r="F644" s="52" t="s">
        <v>9652</v>
      </c>
      <c r="G644" s="10">
        <v>45927.0</v>
      </c>
      <c r="H644" s="53" t="s">
        <v>9646</v>
      </c>
    </row>
    <row r="645">
      <c r="A645" s="6" t="s">
        <v>6377</v>
      </c>
      <c r="B645" s="6" t="s">
        <v>2686</v>
      </c>
      <c r="C645" s="6" t="s">
        <v>9653</v>
      </c>
      <c r="D645" s="7" t="s">
        <v>6426</v>
      </c>
      <c r="E645" s="19" t="s">
        <v>8810</v>
      </c>
      <c r="F645" s="52" t="s">
        <v>9654</v>
      </c>
      <c r="G645" s="10">
        <v>45927.0</v>
      </c>
      <c r="H645" s="53" t="s">
        <v>9646</v>
      </c>
    </row>
    <row r="646">
      <c r="A646" s="6" t="s">
        <v>6377</v>
      </c>
      <c r="B646" s="6" t="s">
        <v>2686</v>
      </c>
      <c r="C646" s="6" t="s">
        <v>6425</v>
      </c>
      <c r="D646" s="7" t="s">
        <v>6426</v>
      </c>
      <c r="E646" s="19" t="s">
        <v>8766</v>
      </c>
      <c r="F646" s="52" t="s">
        <v>9655</v>
      </c>
      <c r="G646" s="10">
        <v>45927.0</v>
      </c>
      <c r="H646" s="53" t="s">
        <v>9646</v>
      </c>
    </row>
    <row r="647">
      <c r="A647" s="6" t="s">
        <v>6377</v>
      </c>
      <c r="B647" s="6" t="s">
        <v>6453</v>
      </c>
      <c r="C647" s="6" t="s">
        <v>6454</v>
      </c>
      <c r="D647" s="7" t="s">
        <v>6455</v>
      </c>
      <c r="E647" s="19" t="s">
        <v>8810</v>
      </c>
      <c r="F647" s="52" t="s">
        <v>9656</v>
      </c>
      <c r="G647" s="10">
        <v>45928.0</v>
      </c>
      <c r="H647" s="53" t="s">
        <v>9657</v>
      </c>
    </row>
    <row r="648">
      <c r="A648" s="6" t="s">
        <v>6377</v>
      </c>
      <c r="B648" s="6" t="s">
        <v>6453</v>
      </c>
      <c r="C648" s="6" t="s">
        <v>6454</v>
      </c>
      <c r="D648" s="7" t="s">
        <v>6455</v>
      </c>
      <c r="E648" s="19" t="s">
        <v>8810</v>
      </c>
      <c r="F648" s="52" t="s">
        <v>9658</v>
      </c>
      <c r="G648" s="10">
        <v>45928.0</v>
      </c>
      <c r="H648" s="53" t="s">
        <v>9657</v>
      </c>
    </row>
    <row r="649">
      <c r="A649" s="6" t="s">
        <v>6377</v>
      </c>
      <c r="B649" s="6" t="s">
        <v>6453</v>
      </c>
      <c r="C649" s="6" t="s">
        <v>6454</v>
      </c>
      <c r="D649" s="7" t="s">
        <v>6455</v>
      </c>
      <c r="E649" s="19" t="s">
        <v>8810</v>
      </c>
      <c r="F649" s="52" t="s">
        <v>9659</v>
      </c>
      <c r="G649" s="10">
        <v>45928.0</v>
      </c>
      <c r="H649" s="53" t="s">
        <v>9657</v>
      </c>
    </row>
    <row r="650">
      <c r="A650" s="6" t="s">
        <v>6377</v>
      </c>
      <c r="B650" s="6" t="s">
        <v>6453</v>
      </c>
      <c r="C650" s="6" t="s">
        <v>6454</v>
      </c>
      <c r="D650" s="7" t="s">
        <v>6455</v>
      </c>
      <c r="E650" s="19" t="s">
        <v>8810</v>
      </c>
      <c r="F650" s="52" t="s">
        <v>9660</v>
      </c>
      <c r="G650" s="10">
        <v>45928.0</v>
      </c>
      <c r="H650" s="53" t="s">
        <v>9657</v>
      </c>
    </row>
    <row r="651">
      <c r="A651" s="6" t="s">
        <v>6377</v>
      </c>
      <c r="B651" s="6" t="s">
        <v>6453</v>
      </c>
      <c r="C651" s="6" t="s">
        <v>6454</v>
      </c>
      <c r="D651" s="7" t="s">
        <v>6455</v>
      </c>
      <c r="E651" s="19" t="s">
        <v>8942</v>
      </c>
      <c r="F651" s="52" t="s">
        <v>9661</v>
      </c>
      <c r="G651" s="10">
        <v>45928.0</v>
      </c>
      <c r="H651" s="53" t="s">
        <v>9662</v>
      </c>
    </row>
    <row r="652">
      <c r="A652" s="6" t="s">
        <v>6377</v>
      </c>
      <c r="B652" s="6" t="s">
        <v>6453</v>
      </c>
      <c r="C652" s="6" t="s">
        <v>6454</v>
      </c>
      <c r="D652" s="7" t="s">
        <v>6455</v>
      </c>
      <c r="E652" s="19" t="s">
        <v>8942</v>
      </c>
      <c r="F652" s="52" t="s">
        <v>9663</v>
      </c>
      <c r="G652" s="10">
        <v>45928.0</v>
      </c>
      <c r="H652" s="53" t="s">
        <v>9664</v>
      </c>
    </row>
    <row r="653">
      <c r="A653" s="6" t="s">
        <v>6377</v>
      </c>
      <c r="B653" s="6" t="s">
        <v>6453</v>
      </c>
      <c r="C653" s="6" t="s">
        <v>6454</v>
      </c>
      <c r="D653" s="7" t="s">
        <v>6455</v>
      </c>
      <c r="E653" s="19" t="s">
        <v>8942</v>
      </c>
      <c r="F653" s="52" t="s">
        <v>9665</v>
      </c>
      <c r="G653" s="10">
        <v>45928.0</v>
      </c>
      <c r="H653" s="53" t="s">
        <v>9664</v>
      </c>
    </row>
    <row r="654">
      <c r="A654" s="6" t="s">
        <v>6377</v>
      </c>
      <c r="B654" s="6" t="s">
        <v>6453</v>
      </c>
      <c r="C654" s="6" t="s">
        <v>6454</v>
      </c>
      <c r="D654" s="7" t="s">
        <v>6455</v>
      </c>
      <c r="E654" s="19" t="s">
        <v>8942</v>
      </c>
      <c r="F654" s="52" t="s">
        <v>9666</v>
      </c>
      <c r="G654" s="10">
        <v>45928.0</v>
      </c>
      <c r="H654" s="53" t="s">
        <v>9664</v>
      </c>
    </row>
    <row r="655">
      <c r="A655" s="6" t="s">
        <v>6377</v>
      </c>
      <c r="B655" s="6" t="s">
        <v>6453</v>
      </c>
      <c r="C655" s="6" t="s">
        <v>6454</v>
      </c>
      <c r="D655" s="7" t="s">
        <v>6455</v>
      </c>
      <c r="E655" s="19" t="s">
        <v>8942</v>
      </c>
      <c r="F655" s="52" t="s">
        <v>9667</v>
      </c>
      <c r="G655" s="10">
        <v>45928.0</v>
      </c>
      <c r="H655" s="53" t="s">
        <v>9664</v>
      </c>
    </row>
    <row r="656">
      <c r="A656" s="6" t="s">
        <v>6377</v>
      </c>
      <c r="B656" s="6" t="s">
        <v>6453</v>
      </c>
      <c r="C656" s="6" t="s">
        <v>6454</v>
      </c>
      <c r="D656" s="7" t="s">
        <v>6455</v>
      </c>
      <c r="E656" s="19" t="s">
        <v>8766</v>
      </c>
      <c r="F656" s="52" t="s">
        <v>9668</v>
      </c>
      <c r="G656" s="10">
        <v>45928.0</v>
      </c>
      <c r="H656" s="53" t="s">
        <v>9657</v>
      </c>
    </row>
    <row r="657">
      <c r="A657" s="6" t="s">
        <v>6377</v>
      </c>
      <c r="B657" s="6" t="s">
        <v>6453</v>
      </c>
      <c r="C657" s="6" t="s">
        <v>6454</v>
      </c>
      <c r="D657" s="7" t="s">
        <v>6455</v>
      </c>
      <c r="E657" s="19" t="s">
        <v>8766</v>
      </c>
      <c r="F657" s="52" t="s">
        <v>9669</v>
      </c>
      <c r="G657" s="10">
        <v>45928.0</v>
      </c>
      <c r="H657" s="53" t="s">
        <v>9657</v>
      </c>
    </row>
    <row r="658">
      <c r="A658" s="6" t="s">
        <v>6377</v>
      </c>
      <c r="B658" s="6" t="s">
        <v>6453</v>
      </c>
      <c r="C658" s="6" t="s">
        <v>6454</v>
      </c>
      <c r="D658" s="7" t="s">
        <v>6455</v>
      </c>
      <c r="E658" s="19" t="s">
        <v>8766</v>
      </c>
      <c r="F658" s="52" t="s">
        <v>9670</v>
      </c>
      <c r="G658" s="10">
        <v>45928.0</v>
      </c>
      <c r="H658" s="53" t="s">
        <v>9657</v>
      </c>
    </row>
    <row r="659">
      <c r="A659" s="6" t="s">
        <v>6377</v>
      </c>
      <c r="B659" s="6" t="s">
        <v>6453</v>
      </c>
      <c r="C659" s="6" t="s">
        <v>6454</v>
      </c>
      <c r="D659" s="7" t="s">
        <v>6455</v>
      </c>
      <c r="E659" s="19" t="s">
        <v>8766</v>
      </c>
      <c r="F659" s="52" t="s">
        <v>9671</v>
      </c>
      <c r="G659" s="10">
        <v>45928.0</v>
      </c>
      <c r="H659" s="53" t="s">
        <v>9657</v>
      </c>
    </row>
    <row r="660">
      <c r="A660" s="6" t="s">
        <v>6377</v>
      </c>
      <c r="B660" s="6" t="s">
        <v>6453</v>
      </c>
      <c r="C660" s="6" t="s">
        <v>6454</v>
      </c>
      <c r="D660" s="7" t="s">
        <v>6455</v>
      </c>
      <c r="E660" s="19" t="s">
        <v>8766</v>
      </c>
      <c r="F660" s="52" t="s">
        <v>9672</v>
      </c>
      <c r="G660" s="10">
        <v>45928.0</v>
      </c>
      <c r="H660" s="53" t="s">
        <v>9657</v>
      </c>
      <c r="I660" s="11" t="s">
        <v>9673</v>
      </c>
    </row>
    <row r="661">
      <c r="A661" s="6" t="s">
        <v>6377</v>
      </c>
      <c r="B661" s="6" t="s">
        <v>6453</v>
      </c>
      <c r="C661" s="6" t="s">
        <v>6454</v>
      </c>
      <c r="D661" s="7" t="s">
        <v>6455</v>
      </c>
      <c r="E661" s="19" t="s">
        <v>8766</v>
      </c>
      <c r="F661" s="52" t="s">
        <v>9674</v>
      </c>
      <c r="G661" s="10">
        <v>45928.0</v>
      </c>
      <c r="H661" s="53" t="s">
        <v>9662</v>
      </c>
      <c r="I661" s="11" t="s">
        <v>9673</v>
      </c>
    </row>
    <row r="662">
      <c r="A662" s="6" t="s">
        <v>6377</v>
      </c>
      <c r="B662" s="6" t="s">
        <v>6453</v>
      </c>
      <c r="C662" s="6" t="s">
        <v>6454</v>
      </c>
      <c r="D662" s="7" t="s">
        <v>6455</v>
      </c>
      <c r="E662" s="19" t="s">
        <v>8766</v>
      </c>
      <c r="F662" s="52" t="s">
        <v>9675</v>
      </c>
      <c r="G662" s="10">
        <v>45928.0</v>
      </c>
      <c r="H662" s="53" t="s">
        <v>9662</v>
      </c>
    </row>
    <row r="663">
      <c r="A663" s="6" t="s">
        <v>6377</v>
      </c>
      <c r="B663" s="6" t="s">
        <v>6453</v>
      </c>
      <c r="C663" s="6" t="s">
        <v>6454</v>
      </c>
      <c r="D663" s="7" t="s">
        <v>6455</v>
      </c>
      <c r="E663" s="19" t="s">
        <v>8766</v>
      </c>
      <c r="F663" s="52" t="s">
        <v>9676</v>
      </c>
      <c r="G663" s="10">
        <v>45928.0</v>
      </c>
      <c r="H663" s="53" t="s">
        <v>9662</v>
      </c>
    </row>
    <row r="664">
      <c r="A664" s="6" t="s">
        <v>6377</v>
      </c>
      <c r="B664" s="6" t="s">
        <v>6453</v>
      </c>
      <c r="C664" s="6" t="s">
        <v>6454</v>
      </c>
      <c r="D664" s="7" t="s">
        <v>6455</v>
      </c>
      <c r="E664" s="19" t="s">
        <v>8766</v>
      </c>
      <c r="F664" s="52" t="s">
        <v>9677</v>
      </c>
      <c r="G664" s="10">
        <v>45928.0</v>
      </c>
      <c r="H664" s="53" t="s">
        <v>9662</v>
      </c>
    </row>
    <row r="665">
      <c r="A665" s="6" t="s">
        <v>6377</v>
      </c>
      <c r="B665" s="6" t="s">
        <v>6453</v>
      </c>
      <c r="C665" s="6" t="s">
        <v>6454</v>
      </c>
      <c r="D665" s="7" t="s">
        <v>6455</v>
      </c>
      <c r="E665" s="19" t="s">
        <v>8766</v>
      </c>
      <c r="F665" s="52" t="s">
        <v>9678</v>
      </c>
      <c r="G665" s="10">
        <v>45928.0</v>
      </c>
      <c r="H665" s="53" t="s">
        <v>9662</v>
      </c>
    </row>
    <row r="666">
      <c r="A666" s="6" t="s">
        <v>6377</v>
      </c>
      <c r="B666" s="6" t="s">
        <v>6453</v>
      </c>
      <c r="C666" s="6" t="s">
        <v>6454</v>
      </c>
      <c r="D666" s="7" t="s">
        <v>6455</v>
      </c>
      <c r="E666" s="19" t="s">
        <v>8766</v>
      </c>
      <c r="F666" s="52" t="s">
        <v>9679</v>
      </c>
      <c r="G666" s="10">
        <v>45928.0</v>
      </c>
      <c r="H666" s="53" t="s">
        <v>9664</v>
      </c>
    </row>
    <row r="667">
      <c r="A667" s="6" t="s">
        <v>6377</v>
      </c>
      <c r="B667" s="6" t="s">
        <v>6453</v>
      </c>
      <c r="C667" s="6" t="s">
        <v>6454</v>
      </c>
      <c r="D667" s="7" t="s">
        <v>6455</v>
      </c>
      <c r="E667" s="19" t="s">
        <v>8766</v>
      </c>
      <c r="F667" s="52" t="s">
        <v>9680</v>
      </c>
      <c r="G667" s="10">
        <v>45928.0</v>
      </c>
      <c r="H667" s="53" t="s">
        <v>9664</v>
      </c>
    </row>
    <row r="668">
      <c r="A668" s="6" t="s">
        <v>6377</v>
      </c>
      <c r="B668" s="6" t="s">
        <v>6453</v>
      </c>
      <c r="C668" s="6" t="s">
        <v>6454</v>
      </c>
      <c r="D668" s="7" t="s">
        <v>6455</v>
      </c>
      <c r="E668" s="19" t="s">
        <v>8766</v>
      </c>
      <c r="F668" s="52" t="s">
        <v>9681</v>
      </c>
      <c r="G668" s="10">
        <v>45928.0</v>
      </c>
      <c r="H668" s="53" t="s">
        <v>9664</v>
      </c>
    </row>
    <row r="669">
      <c r="A669" s="6" t="s">
        <v>6377</v>
      </c>
      <c r="B669" s="6" t="s">
        <v>6453</v>
      </c>
      <c r="C669" s="6" t="s">
        <v>6454</v>
      </c>
      <c r="D669" s="7" t="s">
        <v>6455</v>
      </c>
      <c r="E669" s="19" t="s">
        <v>9335</v>
      </c>
      <c r="F669" s="52" t="s">
        <v>9682</v>
      </c>
      <c r="G669" s="10">
        <v>45928.0</v>
      </c>
      <c r="H669" s="53" t="s">
        <v>9657</v>
      </c>
    </row>
    <row r="670">
      <c r="A670" s="6" t="s">
        <v>6377</v>
      </c>
      <c r="B670" s="6" t="s">
        <v>6453</v>
      </c>
      <c r="C670" s="6" t="s">
        <v>6454</v>
      </c>
      <c r="D670" s="7" t="s">
        <v>6455</v>
      </c>
      <c r="E670" s="19" t="s">
        <v>9683</v>
      </c>
      <c r="F670" s="52" t="s">
        <v>9684</v>
      </c>
      <c r="G670" s="10">
        <v>45928.0</v>
      </c>
      <c r="H670" s="53" t="s">
        <v>9664</v>
      </c>
    </row>
    <row r="671">
      <c r="A671" s="6" t="s">
        <v>6377</v>
      </c>
      <c r="B671" s="6" t="s">
        <v>6484</v>
      </c>
      <c r="C671" s="6" t="s">
        <v>6503</v>
      </c>
      <c r="D671" s="7" t="s">
        <v>6486</v>
      </c>
      <c r="E671" s="19" t="s">
        <v>8777</v>
      </c>
      <c r="F671" s="52" t="s">
        <v>9685</v>
      </c>
      <c r="G671" s="10">
        <v>45928.0</v>
      </c>
      <c r="H671" s="53" t="s">
        <v>9686</v>
      </c>
    </row>
    <row r="672">
      <c r="A672" s="6" t="s">
        <v>6377</v>
      </c>
      <c r="B672" s="6" t="s">
        <v>6484</v>
      </c>
      <c r="C672" s="6" t="s">
        <v>6503</v>
      </c>
      <c r="D672" s="7" t="s">
        <v>6486</v>
      </c>
      <c r="E672" s="19" t="s">
        <v>8777</v>
      </c>
      <c r="F672" s="52" t="s">
        <v>9687</v>
      </c>
      <c r="G672" s="10">
        <v>45928.0</v>
      </c>
      <c r="H672" s="53" t="s">
        <v>9686</v>
      </c>
    </row>
    <row r="673">
      <c r="A673" s="6" t="s">
        <v>6377</v>
      </c>
      <c r="B673" s="6" t="s">
        <v>6484</v>
      </c>
      <c r="C673" s="6" t="s">
        <v>6503</v>
      </c>
      <c r="D673" s="7" t="s">
        <v>6486</v>
      </c>
      <c r="E673" s="19" t="s">
        <v>8777</v>
      </c>
      <c r="F673" s="52" t="s">
        <v>9688</v>
      </c>
      <c r="G673" s="10">
        <v>45928.0</v>
      </c>
      <c r="H673" s="53" t="s">
        <v>9686</v>
      </c>
    </row>
    <row r="674">
      <c r="A674" s="6" t="s">
        <v>6377</v>
      </c>
      <c r="B674" s="6" t="s">
        <v>6484</v>
      </c>
      <c r="C674" s="6" t="s">
        <v>6503</v>
      </c>
      <c r="D674" s="7" t="s">
        <v>6486</v>
      </c>
      <c r="E674" s="19" t="s">
        <v>8777</v>
      </c>
      <c r="F674" s="52" t="s">
        <v>9689</v>
      </c>
      <c r="G674" s="10">
        <v>45928.0</v>
      </c>
      <c r="H674" s="53" t="s">
        <v>9686</v>
      </c>
    </row>
    <row r="675">
      <c r="A675" s="6" t="s">
        <v>6377</v>
      </c>
      <c r="B675" s="6" t="s">
        <v>6484</v>
      </c>
      <c r="C675" s="6" t="s">
        <v>6503</v>
      </c>
      <c r="D675" s="7" t="s">
        <v>6486</v>
      </c>
      <c r="E675" s="19" t="s">
        <v>8777</v>
      </c>
      <c r="F675" s="52" t="s">
        <v>9690</v>
      </c>
      <c r="G675" s="10">
        <v>45928.0</v>
      </c>
      <c r="H675" s="53" t="s">
        <v>9686</v>
      </c>
    </row>
    <row r="676">
      <c r="A676" s="6" t="s">
        <v>6377</v>
      </c>
      <c r="B676" s="6" t="s">
        <v>6484</v>
      </c>
      <c r="C676" s="6" t="s">
        <v>6503</v>
      </c>
      <c r="D676" s="7" t="s">
        <v>6486</v>
      </c>
      <c r="E676" s="19" t="s">
        <v>8777</v>
      </c>
      <c r="F676" s="52" t="s">
        <v>9691</v>
      </c>
      <c r="G676" s="10">
        <v>45928.0</v>
      </c>
      <c r="H676" s="53" t="s">
        <v>9686</v>
      </c>
    </row>
    <row r="677">
      <c r="A677" s="6" t="s">
        <v>6377</v>
      </c>
      <c r="B677" s="6" t="s">
        <v>6484</v>
      </c>
      <c r="C677" s="6" t="s">
        <v>6503</v>
      </c>
      <c r="D677" s="7" t="s">
        <v>6486</v>
      </c>
      <c r="E677" s="19" t="s">
        <v>8777</v>
      </c>
      <c r="F677" s="52" t="s">
        <v>9692</v>
      </c>
      <c r="G677" s="10">
        <v>45928.0</v>
      </c>
      <c r="H677" s="53" t="s">
        <v>9686</v>
      </c>
    </row>
    <row r="678">
      <c r="A678" s="6" t="s">
        <v>6377</v>
      </c>
      <c r="B678" s="6" t="s">
        <v>6484</v>
      </c>
      <c r="C678" s="6" t="s">
        <v>6503</v>
      </c>
      <c r="D678" s="7" t="s">
        <v>6486</v>
      </c>
      <c r="E678" s="19" t="s">
        <v>8777</v>
      </c>
      <c r="F678" s="52" t="s">
        <v>9693</v>
      </c>
      <c r="G678" s="10">
        <v>45928.0</v>
      </c>
      <c r="H678" s="53" t="s">
        <v>9686</v>
      </c>
    </row>
    <row r="679">
      <c r="A679" s="6" t="s">
        <v>6377</v>
      </c>
      <c r="B679" s="6" t="s">
        <v>6484</v>
      </c>
      <c r="C679" s="6" t="s">
        <v>6503</v>
      </c>
      <c r="D679" s="7" t="s">
        <v>6486</v>
      </c>
      <c r="E679" s="19" t="s">
        <v>8777</v>
      </c>
      <c r="F679" s="52" t="s">
        <v>9694</v>
      </c>
      <c r="G679" s="10">
        <v>45928.0</v>
      </c>
      <c r="H679" s="53" t="s">
        <v>9686</v>
      </c>
    </row>
    <row r="680">
      <c r="A680" s="6" t="s">
        <v>6377</v>
      </c>
      <c r="B680" s="6" t="s">
        <v>6484</v>
      </c>
      <c r="C680" s="6" t="s">
        <v>6503</v>
      </c>
      <c r="D680" s="7" t="s">
        <v>6486</v>
      </c>
      <c r="E680" s="19" t="s">
        <v>8777</v>
      </c>
      <c r="F680" s="52" t="s">
        <v>9695</v>
      </c>
      <c r="G680" s="10">
        <v>45928.0</v>
      </c>
      <c r="H680" s="53" t="s">
        <v>9686</v>
      </c>
    </row>
    <row r="681">
      <c r="A681" s="6" t="s">
        <v>6377</v>
      </c>
      <c r="B681" s="6" t="s">
        <v>6484</v>
      </c>
      <c r="C681" s="6" t="s">
        <v>6503</v>
      </c>
      <c r="D681" s="7" t="s">
        <v>6486</v>
      </c>
      <c r="E681" s="19" t="s">
        <v>8777</v>
      </c>
      <c r="F681" s="52" t="s">
        <v>9696</v>
      </c>
      <c r="G681" s="10">
        <v>45928.0</v>
      </c>
      <c r="H681" s="53" t="s">
        <v>9686</v>
      </c>
    </row>
    <row r="682">
      <c r="A682" s="6" t="s">
        <v>6377</v>
      </c>
      <c r="B682" s="6" t="s">
        <v>6484</v>
      </c>
      <c r="C682" s="6" t="s">
        <v>6503</v>
      </c>
      <c r="D682" s="7" t="s">
        <v>6486</v>
      </c>
      <c r="E682" s="19" t="s">
        <v>8777</v>
      </c>
      <c r="F682" s="52" t="s">
        <v>9697</v>
      </c>
      <c r="G682" s="10">
        <v>45928.0</v>
      </c>
      <c r="H682" s="53" t="s">
        <v>9686</v>
      </c>
    </row>
    <row r="683">
      <c r="A683" s="6" t="s">
        <v>6377</v>
      </c>
      <c r="B683" s="6" t="s">
        <v>6484</v>
      </c>
      <c r="C683" s="6" t="s">
        <v>6503</v>
      </c>
      <c r="D683" s="7" t="s">
        <v>6486</v>
      </c>
      <c r="E683" s="19" t="s">
        <v>8777</v>
      </c>
      <c r="F683" s="52" t="s">
        <v>9698</v>
      </c>
      <c r="G683" s="10">
        <v>45928.0</v>
      </c>
      <c r="H683" s="53" t="s">
        <v>9686</v>
      </c>
    </row>
    <row r="684">
      <c r="A684" s="6" t="s">
        <v>6377</v>
      </c>
      <c r="B684" s="6" t="s">
        <v>6484</v>
      </c>
      <c r="C684" s="6" t="s">
        <v>6503</v>
      </c>
      <c r="D684" s="7" t="s">
        <v>6486</v>
      </c>
      <c r="E684" s="19" t="s">
        <v>8777</v>
      </c>
      <c r="F684" s="52" t="s">
        <v>9699</v>
      </c>
      <c r="G684" s="10">
        <v>45928.0</v>
      </c>
      <c r="H684" s="53" t="s">
        <v>9686</v>
      </c>
    </row>
    <row r="685">
      <c r="A685" s="6" t="s">
        <v>6377</v>
      </c>
      <c r="B685" s="6" t="s">
        <v>6484</v>
      </c>
      <c r="C685" s="6" t="s">
        <v>6503</v>
      </c>
      <c r="D685" s="7" t="s">
        <v>6486</v>
      </c>
      <c r="E685" s="19" t="s">
        <v>8777</v>
      </c>
      <c r="F685" s="52" t="s">
        <v>9700</v>
      </c>
      <c r="G685" s="10">
        <v>45928.0</v>
      </c>
      <c r="H685" s="53" t="s">
        <v>9686</v>
      </c>
    </row>
    <row r="686">
      <c r="A686" s="6" t="s">
        <v>6377</v>
      </c>
      <c r="B686" s="6" t="s">
        <v>6484</v>
      </c>
      <c r="C686" s="6" t="s">
        <v>6503</v>
      </c>
      <c r="D686" s="7" t="s">
        <v>6486</v>
      </c>
      <c r="E686" s="19" t="s">
        <v>8777</v>
      </c>
      <c r="F686" s="52" t="s">
        <v>9701</v>
      </c>
      <c r="G686" s="10">
        <v>45928.0</v>
      </c>
      <c r="H686" s="53" t="s">
        <v>9686</v>
      </c>
    </row>
    <row r="687">
      <c r="A687" s="6" t="s">
        <v>6377</v>
      </c>
      <c r="B687" s="6" t="s">
        <v>6484</v>
      </c>
      <c r="C687" s="6" t="s">
        <v>6503</v>
      </c>
      <c r="D687" s="7" t="s">
        <v>6486</v>
      </c>
      <c r="E687" s="19" t="s">
        <v>8777</v>
      </c>
      <c r="F687" s="52" t="s">
        <v>9702</v>
      </c>
      <c r="G687" s="10">
        <v>45928.0</v>
      </c>
      <c r="H687" s="53" t="s">
        <v>9686</v>
      </c>
    </row>
    <row r="688">
      <c r="A688" s="6" t="s">
        <v>6377</v>
      </c>
      <c r="B688" s="6" t="s">
        <v>6484</v>
      </c>
      <c r="C688" s="6" t="s">
        <v>6503</v>
      </c>
      <c r="D688" s="7" t="s">
        <v>6486</v>
      </c>
      <c r="E688" s="19" t="s">
        <v>8777</v>
      </c>
      <c r="F688" s="52" t="s">
        <v>9703</v>
      </c>
      <c r="G688" s="10">
        <v>45928.0</v>
      </c>
      <c r="H688" s="53" t="s">
        <v>9686</v>
      </c>
    </row>
    <row r="689">
      <c r="A689" s="6" t="s">
        <v>6377</v>
      </c>
      <c r="B689" s="6" t="s">
        <v>6484</v>
      </c>
      <c r="C689" s="6" t="s">
        <v>6503</v>
      </c>
      <c r="D689" s="7" t="s">
        <v>6486</v>
      </c>
      <c r="E689" s="19" t="s">
        <v>8777</v>
      </c>
      <c r="F689" s="52" t="s">
        <v>9704</v>
      </c>
      <c r="G689" s="10">
        <v>45928.0</v>
      </c>
      <c r="H689" s="53" t="s">
        <v>9686</v>
      </c>
    </row>
    <row r="690">
      <c r="A690" s="6" t="s">
        <v>6377</v>
      </c>
      <c r="B690" s="6" t="s">
        <v>6484</v>
      </c>
      <c r="C690" s="6" t="s">
        <v>6503</v>
      </c>
      <c r="D690" s="7" t="s">
        <v>6486</v>
      </c>
      <c r="E690" s="19" t="s">
        <v>8777</v>
      </c>
      <c r="F690" s="52" t="s">
        <v>9705</v>
      </c>
      <c r="G690" s="10">
        <v>45928.0</v>
      </c>
      <c r="H690" s="53" t="s">
        <v>9686</v>
      </c>
    </row>
    <row r="691">
      <c r="A691" s="6" t="s">
        <v>6377</v>
      </c>
      <c r="B691" s="6" t="s">
        <v>6484</v>
      </c>
      <c r="C691" s="6" t="s">
        <v>6503</v>
      </c>
      <c r="D691" s="7" t="s">
        <v>6486</v>
      </c>
      <c r="E691" s="19" t="s">
        <v>8777</v>
      </c>
      <c r="F691" s="52" t="s">
        <v>9687</v>
      </c>
      <c r="G691" s="10">
        <v>45928.0</v>
      </c>
      <c r="H691" s="53" t="s">
        <v>9686</v>
      </c>
    </row>
    <row r="692">
      <c r="A692" s="6" t="s">
        <v>6377</v>
      </c>
      <c r="B692" s="6" t="s">
        <v>6484</v>
      </c>
      <c r="C692" s="6" t="s">
        <v>6503</v>
      </c>
      <c r="D692" s="7" t="s">
        <v>6486</v>
      </c>
      <c r="E692" s="19" t="s">
        <v>8766</v>
      </c>
      <c r="F692" s="52" t="s">
        <v>9706</v>
      </c>
      <c r="G692" s="10">
        <v>45928.0</v>
      </c>
      <c r="H692" s="53" t="s">
        <v>9686</v>
      </c>
    </row>
    <row r="693">
      <c r="A693" s="6" t="s">
        <v>6377</v>
      </c>
      <c r="B693" s="6" t="s">
        <v>6484</v>
      </c>
      <c r="C693" s="6" t="s">
        <v>6503</v>
      </c>
      <c r="D693" s="7" t="s">
        <v>6486</v>
      </c>
      <c r="E693" s="19" t="s">
        <v>8766</v>
      </c>
      <c r="F693" s="52" t="s">
        <v>9707</v>
      </c>
      <c r="G693" s="10">
        <v>45928.0</v>
      </c>
      <c r="H693" s="53" t="s">
        <v>9686</v>
      </c>
    </row>
    <row r="694">
      <c r="A694" s="6" t="s">
        <v>6377</v>
      </c>
      <c r="B694" s="6" t="s">
        <v>6484</v>
      </c>
      <c r="C694" s="6" t="s">
        <v>6503</v>
      </c>
      <c r="D694" s="7" t="s">
        <v>6486</v>
      </c>
      <c r="E694" s="19" t="s">
        <v>8766</v>
      </c>
      <c r="F694" s="52" t="s">
        <v>9708</v>
      </c>
      <c r="G694" s="10">
        <v>45928.0</v>
      </c>
      <c r="H694" s="53" t="s">
        <v>9686</v>
      </c>
    </row>
    <row r="695">
      <c r="A695" s="6" t="s">
        <v>6377</v>
      </c>
      <c r="B695" s="6" t="s">
        <v>6484</v>
      </c>
      <c r="C695" s="6" t="s">
        <v>6503</v>
      </c>
      <c r="D695" s="7" t="s">
        <v>6486</v>
      </c>
      <c r="E695" s="19" t="s">
        <v>8766</v>
      </c>
      <c r="F695" s="52" t="s">
        <v>9709</v>
      </c>
      <c r="G695" s="10">
        <v>45928.0</v>
      </c>
      <c r="H695" s="53" t="s">
        <v>9710</v>
      </c>
    </row>
    <row r="696">
      <c r="A696" s="6" t="s">
        <v>6377</v>
      </c>
      <c r="B696" s="6" t="s">
        <v>6502</v>
      </c>
      <c r="C696" s="6" t="s">
        <v>6503</v>
      </c>
      <c r="D696" s="7" t="s">
        <v>6504</v>
      </c>
      <c r="E696" s="19" t="s">
        <v>8989</v>
      </c>
      <c r="F696" s="52" t="s">
        <v>9711</v>
      </c>
      <c r="G696" s="10">
        <v>45928.0</v>
      </c>
      <c r="H696" s="53" t="s">
        <v>9712</v>
      </c>
    </row>
    <row r="697">
      <c r="A697" s="6" t="s">
        <v>6377</v>
      </c>
      <c r="B697" s="6" t="s">
        <v>6507</v>
      </c>
      <c r="C697" s="6" t="s">
        <v>6508</v>
      </c>
      <c r="D697" s="7" t="s">
        <v>6509</v>
      </c>
      <c r="E697" s="19" t="s">
        <v>8810</v>
      </c>
      <c r="F697" s="52" t="s">
        <v>9713</v>
      </c>
      <c r="G697" s="10">
        <v>45928.0</v>
      </c>
      <c r="H697" s="53" t="s">
        <v>9714</v>
      </c>
    </row>
    <row r="698">
      <c r="A698" s="6" t="s">
        <v>6377</v>
      </c>
      <c r="B698" s="6" t="s">
        <v>6507</v>
      </c>
      <c r="C698" s="6" t="s">
        <v>6508</v>
      </c>
      <c r="D698" s="7" t="s">
        <v>6509</v>
      </c>
      <c r="E698" s="19" t="s">
        <v>8810</v>
      </c>
      <c r="F698" s="52" t="s">
        <v>9715</v>
      </c>
      <c r="G698" s="10">
        <v>45928.0</v>
      </c>
      <c r="H698" s="53" t="s">
        <v>9714</v>
      </c>
    </row>
    <row r="699">
      <c r="A699" s="6" t="s">
        <v>6377</v>
      </c>
      <c r="B699" s="6" t="s">
        <v>6507</v>
      </c>
      <c r="C699" s="6" t="s">
        <v>6508</v>
      </c>
      <c r="D699" s="7" t="s">
        <v>6509</v>
      </c>
      <c r="E699" s="19" t="s">
        <v>8810</v>
      </c>
      <c r="F699" s="52" t="s">
        <v>9716</v>
      </c>
      <c r="G699" s="10">
        <v>45928.0</v>
      </c>
      <c r="H699" s="53" t="s">
        <v>9714</v>
      </c>
    </row>
    <row r="700">
      <c r="A700" s="6" t="s">
        <v>6377</v>
      </c>
      <c r="B700" s="6" t="s">
        <v>6507</v>
      </c>
      <c r="C700" s="6" t="s">
        <v>6508</v>
      </c>
      <c r="D700" s="7" t="s">
        <v>6509</v>
      </c>
      <c r="E700" s="19" t="s">
        <v>8810</v>
      </c>
      <c r="F700" s="52" t="s">
        <v>9717</v>
      </c>
      <c r="G700" s="10">
        <v>45928.0</v>
      </c>
      <c r="H700" s="53" t="s">
        <v>9714</v>
      </c>
    </row>
    <row r="701">
      <c r="A701" s="6" t="s">
        <v>6377</v>
      </c>
      <c r="B701" s="6" t="s">
        <v>6507</v>
      </c>
      <c r="C701" s="6" t="s">
        <v>6508</v>
      </c>
      <c r="D701" s="7" t="s">
        <v>6509</v>
      </c>
      <c r="E701" s="19" t="s">
        <v>8810</v>
      </c>
      <c r="F701" s="52" t="s">
        <v>9718</v>
      </c>
      <c r="G701" s="10">
        <v>45928.0</v>
      </c>
      <c r="H701" s="53" t="s">
        <v>9714</v>
      </c>
    </row>
    <row r="702">
      <c r="A702" s="6" t="s">
        <v>6547</v>
      </c>
      <c r="B702" s="6" t="s">
        <v>527</v>
      </c>
      <c r="C702" s="6" t="s">
        <v>6574</v>
      </c>
      <c r="D702" s="7" t="s">
        <v>6575</v>
      </c>
      <c r="E702" s="19" t="s">
        <v>9719</v>
      </c>
      <c r="F702" s="52" t="s">
        <v>9720</v>
      </c>
      <c r="G702" s="10">
        <v>45927.0</v>
      </c>
      <c r="H702" s="53" t="s">
        <v>9721</v>
      </c>
    </row>
    <row r="703">
      <c r="A703" s="6" t="s">
        <v>6547</v>
      </c>
      <c r="B703" s="6" t="s">
        <v>6599</v>
      </c>
      <c r="C703" s="6" t="s">
        <v>6600</v>
      </c>
      <c r="D703" s="7" t="s">
        <v>6601</v>
      </c>
      <c r="E703" s="19" t="s">
        <v>9192</v>
      </c>
      <c r="F703" s="52" t="s">
        <v>9722</v>
      </c>
      <c r="G703" s="10">
        <v>45927.0</v>
      </c>
      <c r="H703" s="53" t="s">
        <v>9723</v>
      </c>
    </row>
    <row r="704">
      <c r="A704" s="6" t="s">
        <v>6547</v>
      </c>
      <c r="B704" s="6" t="s">
        <v>6612</v>
      </c>
      <c r="C704" s="6" t="s">
        <v>6613</v>
      </c>
      <c r="D704" s="7" t="s">
        <v>6614</v>
      </c>
      <c r="E704" s="19" t="s">
        <v>9143</v>
      </c>
      <c r="F704" s="52" t="s">
        <v>9724</v>
      </c>
      <c r="G704" s="10">
        <v>45927.0</v>
      </c>
      <c r="H704" s="53" t="s">
        <v>9725</v>
      </c>
    </row>
    <row r="705">
      <c r="A705" s="6" t="s">
        <v>6547</v>
      </c>
      <c r="B705" s="6" t="s">
        <v>6612</v>
      </c>
      <c r="C705" s="6" t="s">
        <v>6613</v>
      </c>
      <c r="D705" s="7" t="s">
        <v>6614</v>
      </c>
      <c r="E705" s="19" t="s">
        <v>9143</v>
      </c>
      <c r="F705" s="52" t="s">
        <v>9726</v>
      </c>
      <c r="G705" s="10">
        <v>45927.0</v>
      </c>
      <c r="H705" s="53" t="s">
        <v>9725</v>
      </c>
    </row>
    <row r="706">
      <c r="A706" s="6" t="s">
        <v>6547</v>
      </c>
      <c r="B706" s="6" t="s">
        <v>6612</v>
      </c>
      <c r="C706" s="6" t="s">
        <v>6613</v>
      </c>
      <c r="D706" s="7" t="s">
        <v>6614</v>
      </c>
      <c r="E706" s="19" t="s">
        <v>9143</v>
      </c>
      <c r="F706" s="52" t="s">
        <v>9727</v>
      </c>
      <c r="G706" s="10">
        <v>45927.0</v>
      </c>
      <c r="H706" s="53" t="s">
        <v>9725</v>
      </c>
    </row>
    <row r="707">
      <c r="A707" s="6" t="s">
        <v>6547</v>
      </c>
      <c r="B707" s="6" t="s">
        <v>6612</v>
      </c>
      <c r="C707" s="6" t="s">
        <v>6613</v>
      </c>
      <c r="D707" s="7" t="s">
        <v>6614</v>
      </c>
      <c r="E707" s="19" t="s">
        <v>9143</v>
      </c>
      <c r="F707" s="52" t="s">
        <v>9728</v>
      </c>
      <c r="G707" s="10">
        <v>45927.0</v>
      </c>
      <c r="H707" s="53" t="s">
        <v>9725</v>
      </c>
    </row>
    <row r="708">
      <c r="A708" s="6" t="s">
        <v>6547</v>
      </c>
      <c r="B708" s="6" t="s">
        <v>6612</v>
      </c>
      <c r="C708" s="6" t="s">
        <v>6613</v>
      </c>
      <c r="D708" s="7" t="s">
        <v>6614</v>
      </c>
      <c r="E708" s="19" t="s">
        <v>9143</v>
      </c>
      <c r="F708" s="52" t="s">
        <v>9729</v>
      </c>
      <c r="G708" s="10">
        <v>45927.0</v>
      </c>
      <c r="H708" s="53" t="s">
        <v>9725</v>
      </c>
    </row>
    <row r="709">
      <c r="A709" s="6" t="s">
        <v>6630</v>
      </c>
      <c r="B709" s="6" t="s">
        <v>6641</v>
      </c>
      <c r="C709" s="6" t="s">
        <v>6642</v>
      </c>
      <c r="D709" s="7" t="s">
        <v>6643</v>
      </c>
      <c r="E709" s="19" t="s">
        <v>9730</v>
      </c>
      <c r="F709" s="52" t="s">
        <v>9731</v>
      </c>
      <c r="G709" s="10">
        <v>45927.0</v>
      </c>
      <c r="H709" s="53" t="s">
        <v>9732</v>
      </c>
    </row>
    <row r="710">
      <c r="A710" s="6" t="s">
        <v>6630</v>
      </c>
      <c r="B710" s="6" t="s">
        <v>6641</v>
      </c>
      <c r="C710" s="6" t="s">
        <v>6642</v>
      </c>
      <c r="D710" s="7" t="s">
        <v>6643</v>
      </c>
      <c r="E710" s="19" t="s">
        <v>9730</v>
      </c>
      <c r="F710" s="52" t="s">
        <v>9733</v>
      </c>
      <c r="G710" s="10">
        <v>45927.0</v>
      </c>
      <c r="H710" s="53" t="s">
        <v>9732</v>
      </c>
    </row>
    <row r="711">
      <c r="A711" s="6" t="s">
        <v>6630</v>
      </c>
      <c r="B711" s="6" t="s">
        <v>6641</v>
      </c>
      <c r="C711" s="6" t="s">
        <v>6642</v>
      </c>
      <c r="D711" s="7" t="s">
        <v>6643</v>
      </c>
      <c r="E711" s="19" t="s">
        <v>9730</v>
      </c>
      <c r="F711" s="52" t="s">
        <v>9734</v>
      </c>
      <c r="G711" s="10">
        <v>45927.0</v>
      </c>
      <c r="H711" s="53" t="s">
        <v>9732</v>
      </c>
    </row>
    <row r="712">
      <c r="A712" s="6" t="s">
        <v>6630</v>
      </c>
      <c r="B712" s="6" t="s">
        <v>6641</v>
      </c>
      <c r="C712" s="6" t="s">
        <v>6642</v>
      </c>
      <c r="D712" s="7" t="s">
        <v>6643</v>
      </c>
      <c r="E712" s="19" t="s">
        <v>9730</v>
      </c>
      <c r="F712" s="52" t="s">
        <v>9735</v>
      </c>
      <c r="G712" s="10">
        <v>45927.0</v>
      </c>
      <c r="H712" s="53" t="s">
        <v>9732</v>
      </c>
    </row>
    <row r="713">
      <c r="A713" s="6" t="s">
        <v>6630</v>
      </c>
      <c r="B713" s="6" t="s">
        <v>6641</v>
      </c>
      <c r="C713" s="6" t="s">
        <v>6642</v>
      </c>
      <c r="D713" s="7" t="s">
        <v>6643</v>
      </c>
      <c r="E713" s="19" t="s">
        <v>9736</v>
      </c>
      <c r="F713" s="52" t="s">
        <v>9737</v>
      </c>
      <c r="G713" s="10">
        <v>45927.0</v>
      </c>
      <c r="H713" s="53" t="s">
        <v>9738</v>
      </c>
    </row>
    <row r="714">
      <c r="A714" s="6" t="s">
        <v>6630</v>
      </c>
      <c r="B714" s="6" t="s">
        <v>6641</v>
      </c>
      <c r="C714" s="6" t="s">
        <v>6642</v>
      </c>
      <c r="D714" s="7" t="s">
        <v>6643</v>
      </c>
      <c r="E714" s="19" t="s">
        <v>9195</v>
      </c>
      <c r="F714" s="52" t="s">
        <v>9739</v>
      </c>
      <c r="G714" s="10">
        <v>45927.0</v>
      </c>
      <c r="H714" s="53" t="s">
        <v>9738</v>
      </c>
    </row>
    <row r="715">
      <c r="A715" s="6" t="s">
        <v>6630</v>
      </c>
      <c r="B715" s="6" t="s">
        <v>190</v>
      </c>
      <c r="C715" s="6" t="s">
        <v>6646</v>
      </c>
      <c r="D715" s="7" t="s">
        <v>6647</v>
      </c>
      <c r="E715" s="19" t="s">
        <v>8810</v>
      </c>
      <c r="F715" s="52" t="s">
        <v>9740</v>
      </c>
      <c r="G715" s="10">
        <v>45927.0</v>
      </c>
      <c r="H715" s="53" t="s">
        <v>9741</v>
      </c>
    </row>
    <row r="716">
      <c r="A716" s="6" t="s">
        <v>6630</v>
      </c>
      <c r="B716" s="6" t="s">
        <v>190</v>
      </c>
      <c r="C716" s="6" t="s">
        <v>6646</v>
      </c>
      <c r="D716" s="7" t="s">
        <v>6647</v>
      </c>
      <c r="E716" s="19" t="s">
        <v>8810</v>
      </c>
      <c r="F716" s="52" t="s">
        <v>9742</v>
      </c>
      <c r="G716" s="10">
        <v>45927.0</v>
      </c>
      <c r="H716" s="53" t="s">
        <v>9741</v>
      </c>
    </row>
    <row r="717">
      <c r="A717" s="6" t="s">
        <v>6630</v>
      </c>
      <c r="B717" s="6" t="s">
        <v>190</v>
      </c>
      <c r="C717" s="6" t="s">
        <v>6646</v>
      </c>
      <c r="D717" s="7" t="s">
        <v>6647</v>
      </c>
      <c r="E717" s="19" t="s">
        <v>8810</v>
      </c>
      <c r="F717" s="52" t="s">
        <v>9743</v>
      </c>
      <c r="G717" s="10">
        <v>45927.0</v>
      </c>
      <c r="H717" s="53" t="s">
        <v>9741</v>
      </c>
    </row>
    <row r="718">
      <c r="A718" s="6" t="s">
        <v>6630</v>
      </c>
      <c r="B718" s="6" t="s">
        <v>190</v>
      </c>
      <c r="C718" s="6" t="s">
        <v>6646</v>
      </c>
      <c r="D718" s="7" t="s">
        <v>6647</v>
      </c>
      <c r="E718" s="19" t="s">
        <v>8810</v>
      </c>
      <c r="F718" s="52" t="s">
        <v>9744</v>
      </c>
      <c r="G718" s="10">
        <v>45927.0</v>
      </c>
      <c r="H718" s="53" t="s">
        <v>9741</v>
      </c>
    </row>
    <row r="719">
      <c r="A719" s="6" t="s">
        <v>6630</v>
      </c>
      <c r="B719" s="6" t="s">
        <v>190</v>
      </c>
      <c r="C719" s="6" t="s">
        <v>6646</v>
      </c>
      <c r="D719" s="7" t="s">
        <v>6647</v>
      </c>
      <c r="E719" s="19" t="s">
        <v>8810</v>
      </c>
      <c r="F719" s="52" t="s">
        <v>9745</v>
      </c>
      <c r="G719" s="10">
        <v>45927.0</v>
      </c>
      <c r="H719" s="53" t="s">
        <v>9741</v>
      </c>
    </row>
    <row r="720">
      <c r="A720" s="6" t="s">
        <v>6630</v>
      </c>
      <c r="B720" s="6" t="s">
        <v>6674</v>
      </c>
      <c r="C720" s="6" t="s">
        <v>6675</v>
      </c>
      <c r="D720" s="7" t="s">
        <v>6676</v>
      </c>
      <c r="E720" s="19" t="s">
        <v>9195</v>
      </c>
      <c r="F720" s="52" t="s">
        <v>9746</v>
      </c>
      <c r="G720" s="10">
        <v>45927.0</v>
      </c>
      <c r="H720" s="53" t="s">
        <v>9747</v>
      </c>
    </row>
    <row r="721">
      <c r="A721" s="6" t="s">
        <v>6692</v>
      </c>
      <c r="B721" s="6" t="s">
        <v>6734</v>
      </c>
      <c r="C721" s="6" t="s">
        <v>6735</v>
      </c>
      <c r="D721" s="7" t="s">
        <v>6736</v>
      </c>
      <c r="E721" s="19" t="s">
        <v>9335</v>
      </c>
      <c r="F721" s="52" t="s">
        <v>9748</v>
      </c>
      <c r="G721" s="10">
        <v>45923.0</v>
      </c>
      <c r="H721" s="53" t="s">
        <v>9749</v>
      </c>
    </row>
    <row r="722">
      <c r="A722" s="6" t="s">
        <v>6692</v>
      </c>
      <c r="B722" s="6" t="s">
        <v>6734</v>
      </c>
      <c r="C722" s="6" t="s">
        <v>6735</v>
      </c>
      <c r="D722" s="7" t="s">
        <v>6736</v>
      </c>
      <c r="E722" s="19" t="s">
        <v>8766</v>
      </c>
      <c r="F722" s="52" t="s">
        <v>9750</v>
      </c>
      <c r="G722" s="10">
        <v>45923.0</v>
      </c>
      <c r="H722" s="53" t="s">
        <v>9749</v>
      </c>
    </row>
    <row r="723">
      <c r="A723" s="6" t="s">
        <v>6692</v>
      </c>
      <c r="B723" s="6" t="s">
        <v>6734</v>
      </c>
      <c r="C723" s="6" t="s">
        <v>6735</v>
      </c>
      <c r="D723" s="7" t="s">
        <v>6736</v>
      </c>
      <c r="E723" s="19" t="s">
        <v>8766</v>
      </c>
      <c r="F723" s="52" t="s">
        <v>9751</v>
      </c>
      <c r="G723" s="10">
        <v>45923.0</v>
      </c>
      <c r="H723" s="53" t="s">
        <v>9749</v>
      </c>
    </row>
    <row r="724">
      <c r="A724" s="6" t="s">
        <v>6692</v>
      </c>
      <c r="B724" s="6" t="s">
        <v>6734</v>
      </c>
      <c r="C724" s="6" t="s">
        <v>6735</v>
      </c>
      <c r="D724" s="7" t="s">
        <v>6736</v>
      </c>
      <c r="E724" s="19" t="s">
        <v>8766</v>
      </c>
      <c r="F724" s="52" t="s">
        <v>9752</v>
      </c>
      <c r="G724" s="10">
        <v>45923.0</v>
      </c>
      <c r="H724" s="53" t="s">
        <v>9749</v>
      </c>
    </row>
    <row r="725">
      <c r="A725" s="6" t="s">
        <v>6692</v>
      </c>
      <c r="B725" s="6" t="s">
        <v>6754</v>
      </c>
      <c r="C725" s="6" t="s">
        <v>6755</v>
      </c>
      <c r="D725" s="7" t="s">
        <v>6756</v>
      </c>
      <c r="E725" s="19" t="s">
        <v>8810</v>
      </c>
      <c r="F725" s="52" t="s">
        <v>9753</v>
      </c>
      <c r="G725" s="10">
        <v>45923.0</v>
      </c>
      <c r="H725" s="53" t="s">
        <v>9754</v>
      </c>
    </row>
    <row r="726">
      <c r="A726" s="6" t="s">
        <v>6692</v>
      </c>
      <c r="B726" s="6" t="s">
        <v>6754</v>
      </c>
      <c r="C726" s="6" t="s">
        <v>6755</v>
      </c>
      <c r="D726" s="7" t="s">
        <v>6756</v>
      </c>
      <c r="E726" s="19" t="s">
        <v>8810</v>
      </c>
      <c r="F726" s="52" t="s">
        <v>9755</v>
      </c>
      <c r="G726" s="10">
        <v>45923.0</v>
      </c>
      <c r="H726" s="53" t="s">
        <v>9754</v>
      </c>
    </row>
    <row r="727">
      <c r="A727" s="6" t="s">
        <v>6692</v>
      </c>
      <c r="B727" s="6" t="s">
        <v>6754</v>
      </c>
      <c r="C727" s="6" t="s">
        <v>6755</v>
      </c>
      <c r="D727" s="7" t="s">
        <v>6756</v>
      </c>
      <c r="E727" s="19" t="s">
        <v>8810</v>
      </c>
      <c r="F727" s="52" t="s">
        <v>9756</v>
      </c>
      <c r="G727" s="10">
        <v>45923.0</v>
      </c>
      <c r="H727" s="53" t="s">
        <v>9754</v>
      </c>
    </row>
    <row r="728">
      <c r="A728" s="6" t="s">
        <v>6692</v>
      </c>
      <c r="B728" s="6" t="s">
        <v>6754</v>
      </c>
      <c r="C728" s="6" t="s">
        <v>6755</v>
      </c>
      <c r="D728" s="7" t="s">
        <v>6756</v>
      </c>
      <c r="E728" s="19" t="s">
        <v>8810</v>
      </c>
      <c r="F728" s="52" t="s">
        <v>9757</v>
      </c>
      <c r="G728" s="10">
        <v>45923.0</v>
      </c>
      <c r="H728" s="53" t="s">
        <v>9754</v>
      </c>
    </row>
    <row r="729">
      <c r="A729" s="6" t="s">
        <v>6692</v>
      </c>
      <c r="B729" s="6" t="s">
        <v>6754</v>
      </c>
      <c r="C729" s="6" t="s">
        <v>6755</v>
      </c>
      <c r="D729" s="7" t="s">
        <v>6756</v>
      </c>
      <c r="E729" s="19" t="s">
        <v>8810</v>
      </c>
      <c r="F729" s="52" t="s">
        <v>9758</v>
      </c>
      <c r="G729" s="10">
        <v>45923.0</v>
      </c>
      <c r="H729" s="53" t="s">
        <v>9754</v>
      </c>
    </row>
    <row r="730">
      <c r="A730" s="6" t="s">
        <v>6692</v>
      </c>
      <c r="B730" s="6" t="s">
        <v>6759</v>
      </c>
      <c r="C730" s="6" t="s">
        <v>6760</v>
      </c>
      <c r="D730" s="7" t="s">
        <v>6761</v>
      </c>
      <c r="E730" s="11" t="s">
        <v>8766</v>
      </c>
      <c r="F730" s="70" t="s">
        <v>9759</v>
      </c>
      <c r="G730" s="10">
        <v>45923.0</v>
      </c>
      <c r="H730" s="53" t="s">
        <v>9760</v>
      </c>
    </row>
    <row r="731">
      <c r="A731" s="6" t="s">
        <v>6692</v>
      </c>
      <c r="B731" s="6" t="s">
        <v>6759</v>
      </c>
      <c r="C731" s="6" t="s">
        <v>6760</v>
      </c>
      <c r="D731" s="7" t="s">
        <v>6761</v>
      </c>
      <c r="E731" s="19" t="s">
        <v>8766</v>
      </c>
      <c r="F731" s="52" t="s">
        <v>9761</v>
      </c>
      <c r="G731" s="10">
        <v>45923.0</v>
      </c>
      <c r="H731" s="53" t="s">
        <v>9760</v>
      </c>
    </row>
    <row r="732">
      <c r="A732" s="6" t="s">
        <v>6692</v>
      </c>
      <c r="B732" s="6" t="s">
        <v>6759</v>
      </c>
      <c r="C732" s="6" t="s">
        <v>6760</v>
      </c>
      <c r="D732" s="7" t="s">
        <v>6761</v>
      </c>
      <c r="E732" s="19" t="s">
        <v>8766</v>
      </c>
      <c r="F732" s="52" t="s">
        <v>9762</v>
      </c>
      <c r="G732" s="10">
        <v>45923.0</v>
      </c>
      <c r="H732" s="53" t="s">
        <v>9760</v>
      </c>
    </row>
    <row r="733">
      <c r="A733" s="6" t="s">
        <v>6692</v>
      </c>
      <c r="B733" s="6" t="s">
        <v>6764</v>
      </c>
      <c r="C733" s="6" t="s">
        <v>6765</v>
      </c>
      <c r="D733" s="7" t="s">
        <v>6766</v>
      </c>
      <c r="E733" s="19" t="s">
        <v>8766</v>
      </c>
      <c r="F733" s="52" t="s">
        <v>9763</v>
      </c>
      <c r="G733" s="10">
        <v>45927.0</v>
      </c>
      <c r="H733" s="53" t="s">
        <v>9764</v>
      </c>
    </row>
    <row r="734">
      <c r="A734" s="6" t="s">
        <v>6692</v>
      </c>
      <c r="B734" s="6" t="s">
        <v>6764</v>
      </c>
      <c r="C734" s="6" t="s">
        <v>6765</v>
      </c>
      <c r="D734" s="7" t="s">
        <v>6766</v>
      </c>
      <c r="E734" s="19" t="s">
        <v>8766</v>
      </c>
      <c r="F734" s="52" t="s">
        <v>9765</v>
      </c>
      <c r="G734" s="10">
        <v>45927.0</v>
      </c>
      <c r="H734" s="53" t="s">
        <v>9764</v>
      </c>
    </row>
    <row r="735">
      <c r="A735" s="6" t="s">
        <v>6692</v>
      </c>
      <c r="B735" s="6" t="s">
        <v>6820</v>
      </c>
      <c r="C735" s="6" t="s">
        <v>6821</v>
      </c>
      <c r="D735" s="7" t="s">
        <v>6822</v>
      </c>
      <c r="E735" s="19" t="s">
        <v>9181</v>
      </c>
      <c r="F735" s="52" t="s">
        <v>9766</v>
      </c>
      <c r="G735" s="10">
        <v>45923.0</v>
      </c>
      <c r="H735" s="53" t="s">
        <v>9767</v>
      </c>
    </row>
    <row r="736">
      <c r="A736" s="6" t="s">
        <v>6692</v>
      </c>
      <c r="B736" s="6" t="s">
        <v>6825</v>
      </c>
      <c r="C736" s="6" t="s">
        <v>6826</v>
      </c>
      <c r="D736" s="7" t="s">
        <v>6827</v>
      </c>
      <c r="E736" s="19" t="s">
        <v>8766</v>
      </c>
      <c r="F736" s="11" t="s">
        <v>9768</v>
      </c>
      <c r="G736" s="10">
        <v>45927.0</v>
      </c>
      <c r="H736" s="18" t="s">
        <v>9769</v>
      </c>
    </row>
    <row r="737">
      <c r="A737" s="6" t="s">
        <v>6692</v>
      </c>
      <c r="B737" s="6" t="s">
        <v>6825</v>
      </c>
      <c r="C737" s="6" t="s">
        <v>6826</v>
      </c>
      <c r="D737" s="7" t="s">
        <v>6827</v>
      </c>
      <c r="E737" s="19" t="s">
        <v>8766</v>
      </c>
      <c r="F737" s="11" t="s">
        <v>9770</v>
      </c>
      <c r="G737" s="10">
        <v>45927.0</v>
      </c>
      <c r="H737" s="18" t="s">
        <v>9769</v>
      </c>
    </row>
    <row r="738">
      <c r="A738" s="6" t="s">
        <v>6692</v>
      </c>
      <c r="B738" s="6" t="s">
        <v>6825</v>
      </c>
      <c r="C738" s="6" t="s">
        <v>6826</v>
      </c>
      <c r="D738" s="7" t="s">
        <v>6827</v>
      </c>
      <c r="E738" s="19" t="s">
        <v>8766</v>
      </c>
      <c r="F738" s="11" t="s">
        <v>9771</v>
      </c>
      <c r="G738" s="10">
        <v>45927.0</v>
      </c>
      <c r="H738" s="18" t="s">
        <v>9769</v>
      </c>
    </row>
    <row r="739">
      <c r="A739" s="6" t="s">
        <v>6692</v>
      </c>
      <c r="B739" s="6" t="s">
        <v>6825</v>
      </c>
      <c r="C739" s="6" t="s">
        <v>6826</v>
      </c>
      <c r="D739" s="7" t="s">
        <v>6827</v>
      </c>
      <c r="E739" s="19" t="s">
        <v>8766</v>
      </c>
      <c r="F739" s="11" t="s">
        <v>9772</v>
      </c>
      <c r="G739" s="10">
        <v>45927.0</v>
      </c>
      <c r="H739" s="18" t="s">
        <v>9769</v>
      </c>
    </row>
    <row r="740">
      <c r="A740" s="6" t="s">
        <v>6692</v>
      </c>
      <c r="B740" s="6" t="s">
        <v>6825</v>
      </c>
      <c r="C740" s="6" t="s">
        <v>6826</v>
      </c>
      <c r="D740" s="7" t="s">
        <v>6827</v>
      </c>
      <c r="E740" s="19" t="s">
        <v>8766</v>
      </c>
      <c r="F740" s="11" t="s">
        <v>9773</v>
      </c>
      <c r="G740" s="10">
        <v>45927.0</v>
      </c>
      <c r="H740" s="18" t="s">
        <v>9769</v>
      </c>
    </row>
    <row r="741">
      <c r="A741" s="6" t="s">
        <v>6692</v>
      </c>
      <c r="B741" s="6" t="s">
        <v>6854</v>
      </c>
      <c r="C741" s="6" t="s">
        <v>6855</v>
      </c>
      <c r="D741" s="7" t="s">
        <v>6856</v>
      </c>
      <c r="E741" s="19" t="s">
        <v>8853</v>
      </c>
      <c r="F741" s="52" t="s">
        <v>9774</v>
      </c>
      <c r="G741" s="10">
        <v>45927.0</v>
      </c>
      <c r="H741" s="53" t="s">
        <v>9775</v>
      </c>
    </row>
    <row r="742">
      <c r="A742" s="6" t="s">
        <v>6692</v>
      </c>
      <c r="B742" s="6" t="s">
        <v>6854</v>
      </c>
      <c r="C742" s="6" t="s">
        <v>6855</v>
      </c>
      <c r="D742" s="7" t="s">
        <v>6856</v>
      </c>
      <c r="E742" s="19" t="s">
        <v>8853</v>
      </c>
      <c r="F742" s="52" t="s">
        <v>9776</v>
      </c>
      <c r="G742" s="10">
        <v>45927.0</v>
      </c>
      <c r="H742" s="53" t="s">
        <v>9775</v>
      </c>
    </row>
    <row r="743">
      <c r="A743" s="6" t="s">
        <v>6692</v>
      </c>
      <c r="B743" s="6" t="s">
        <v>6854</v>
      </c>
      <c r="C743" s="6" t="s">
        <v>6855</v>
      </c>
      <c r="D743" s="7" t="s">
        <v>6856</v>
      </c>
      <c r="E743" s="19" t="s">
        <v>8853</v>
      </c>
      <c r="F743" s="52" t="s">
        <v>9777</v>
      </c>
      <c r="G743" s="10">
        <v>45927.0</v>
      </c>
      <c r="H743" s="53" t="s">
        <v>9775</v>
      </c>
    </row>
    <row r="744">
      <c r="A744" s="6" t="s">
        <v>6692</v>
      </c>
      <c r="B744" s="6" t="s">
        <v>6854</v>
      </c>
      <c r="C744" s="6" t="s">
        <v>6855</v>
      </c>
      <c r="D744" s="7" t="s">
        <v>6856</v>
      </c>
      <c r="E744" s="19" t="s">
        <v>8853</v>
      </c>
      <c r="F744" s="52" t="s">
        <v>9778</v>
      </c>
      <c r="G744" s="10">
        <v>45927.0</v>
      </c>
      <c r="H744" s="53" t="s">
        <v>9775</v>
      </c>
    </row>
    <row r="745">
      <c r="A745" s="6" t="s">
        <v>6692</v>
      </c>
      <c r="B745" s="6" t="s">
        <v>6854</v>
      </c>
      <c r="C745" s="6" t="s">
        <v>6855</v>
      </c>
      <c r="D745" s="7" t="s">
        <v>6856</v>
      </c>
      <c r="E745" s="19" t="s">
        <v>8853</v>
      </c>
      <c r="F745" s="52" t="s">
        <v>9136</v>
      </c>
      <c r="G745" s="10">
        <v>45927.0</v>
      </c>
      <c r="H745" s="53" t="s">
        <v>9775</v>
      </c>
    </row>
    <row r="746">
      <c r="A746" s="6" t="s">
        <v>6692</v>
      </c>
      <c r="B746" s="6" t="s">
        <v>6854</v>
      </c>
      <c r="C746" s="6" t="s">
        <v>6855</v>
      </c>
      <c r="D746" s="7" t="s">
        <v>6856</v>
      </c>
      <c r="E746" s="19" t="s">
        <v>8853</v>
      </c>
      <c r="F746" s="52" t="s">
        <v>9779</v>
      </c>
      <c r="G746" s="10">
        <v>45927.0</v>
      </c>
      <c r="H746" s="53" t="s">
        <v>9775</v>
      </c>
    </row>
    <row r="747">
      <c r="A747" s="6" t="s">
        <v>6692</v>
      </c>
      <c r="B747" s="6" t="s">
        <v>6854</v>
      </c>
      <c r="C747" s="6" t="s">
        <v>6855</v>
      </c>
      <c r="D747" s="7" t="s">
        <v>6856</v>
      </c>
      <c r="E747" s="19" t="s">
        <v>8853</v>
      </c>
      <c r="F747" s="52" t="s">
        <v>9780</v>
      </c>
      <c r="G747" s="10">
        <v>45927.0</v>
      </c>
      <c r="H747" s="53" t="s">
        <v>9775</v>
      </c>
    </row>
    <row r="748">
      <c r="A748" s="6" t="s">
        <v>6692</v>
      </c>
      <c r="B748" s="6" t="s">
        <v>6854</v>
      </c>
      <c r="C748" s="6" t="s">
        <v>6855</v>
      </c>
      <c r="D748" s="7" t="s">
        <v>6856</v>
      </c>
      <c r="E748" s="19" t="s">
        <v>8853</v>
      </c>
      <c r="F748" s="52" t="s">
        <v>9781</v>
      </c>
      <c r="G748" s="10">
        <v>45927.0</v>
      </c>
      <c r="H748" s="53" t="s">
        <v>9775</v>
      </c>
    </row>
    <row r="749">
      <c r="A749" s="6" t="s">
        <v>6692</v>
      </c>
      <c r="B749" s="6" t="s">
        <v>6854</v>
      </c>
      <c r="C749" s="6" t="s">
        <v>6855</v>
      </c>
      <c r="D749" s="7" t="s">
        <v>6856</v>
      </c>
      <c r="E749" s="19" t="s">
        <v>8853</v>
      </c>
      <c r="F749" s="52" t="s">
        <v>9782</v>
      </c>
      <c r="G749" s="10">
        <v>45927.0</v>
      </c>
      <c r="H749" s="53" t="s">
        <v>9775</v>
      </c>
    </row>
    <row r="750">
      <c r="A750" s="6" t="s">
        <v>6692</v>
      </c>
      <c r="B750" s="6" t="s">
        <v>4969</v>
      </c>
      <c r="C750" s="6" t="s">
        <v>26</v>
      </c>
      <c r="D750" s="7" t="s">
        <v>6859</v>
      </c>
      <c r="E750" s="19" t="s">
        <v>8841</v>
      </c>
      <c r="F750" s="52" t="s">
        <v>9783</v>
      </c>
      <c r="G750" s="10">
        <v>45927.0</v>
      </c>
      <c r="H750" s="53" t="s">
        <v>9784</v>
      </c>
    </row>
    <row r="751">
      <c r="A751" s="6" t="s">
        <v>6692</v>
      </c>
      <c r="B751" s="6" t="s">
        <v>4969</v>
      </c>
      <c r="C751" s="6" t="s">
        <v>26</v>
      </c>
      <c r="D751" s="7" t="s">
        <v>6859</v>
      </c>
      <c r="E751" s="19" t="s">
        <v>8841</v>
      </c>
      <c r="F751" s="52" t="s">
        <v>9785</v>
      </c>
      <c r="G751" s="10">
        <v>45927.0</v>
      </c>
      <c r="H751" s="53" t="s">
        <v>9784</v>
      </c>
    </row>
    <row r="752">
      <c r="A752" s="6" t="s">
        <v>6862</v>
      </c>
      <c r="B752" s="6" t="s">
        <v>6904</v>
      </c>
      <c r="C752" s="6" t="s">
        <v>6905</v>
      </c>
      <c r="D752" s="7" t="s">
        <v>6906</v>
      </c>
      <c r="E752" s="19" t="s">
        <v>8777</v>
      </c>
      <c r="F752" s="52" t="s">
        <v>9786</v>
      </c>
      <c r="G752" s="10">
        <v>45927.0</v>
      </c>
      <c r="H752" s="53" t="s">
        <v>9787</v>
      </c>
    </row>
    <row r="753">
      <c r="A753" s="6" t="s">
        <v>6862</v>
      </c>
      <c r="B753" s="6" t="s">
        <v>6904</v>
      </c>
      <c r="C753" s="6" t="s">
        <v>6905</v>
      </c>
      <c r="D753" s="7" t="s">
        <v>6906</v>
      </c>
      <c r="E753" s="19" t="s">
        <v>8777</v>
      </c>
      <c r="F753" s="52" t="s">
        <v>9788</v>
      </c>
      <c r="G753" s="10">
        <v>45927.0</v>
      </c>
      <c r="H753" s="53" t="s">
        <v>9787</v>
      </c>
    </row>
    <row r="754">
      <c r="A754" s="6" t="s">
        <v>7010</v>
      </c>
      <c r="B754" s="6" t="s">
        <v>7042</v>
      </c>
      <c r="C754" s="6" t="s">
        <v>7043</v>
      </c>
      <c r="D754" s="7" t="s">
        <v>7044</v>
      </c>
      <c r="E754" s="19" t="s">
        <v>9143</v>
      </c>
      <c r="F754" s="52" t="s">
        <v>9789</v>
      </c>
      <c r="G754" s="10">
        <v>45927.0</v>
      </c>
      <c r="H754" s="53" t="s">
        <v>9790</v>
      </c>
    </row>
    <row r="755">
      <c r="A755" s="6" t="s">
        <v>7010</v>
      </c>
      <c r="B755" s="6" t="s">
        <v>7042</v>
      </c>
      <c r="C755" s="6" t="s">
        <v>7043</v>
      </c>
      <c r="D755" s="7" t="s">
        <v>7044</v>
      </c>
      <c r="E755" s="19" t="s">
        <v>9143</v>
      </c>
      <c r="F755" s="52" t="s">
        <v>9791</v>
      </c>
      <c r="G755" s="10">
        <v>45927.0</v>
      </c>
      <c r="H755" s="53" t="s">
        <v>9790</v>
      </c>
    </row>
    <row r="756">
      <c r="A756" s="6" t="s">
        <v>7010</v>
      </c>
      <c r="B756" s="6" t="s">
        <v>7042</v>
      </c>
      <c r="C756" s="6" t="s">
        <v>7043</v>
      </c>
      <c r="D756" s="7" t="s">
        <v>7044</v>
      </c>
      <c r="E756" s="19" t="s">
        <v>9143</v>
      </c>
      <c r="F756" s="52" t="s">
        <v>9792</v>
      </c>
      <c r="G756" s="10">
        <v>45927.0</v>
      </c>
      <c r="H756" s="53" t="s">
        <v>9790</v>
      </c>
    </row>
    <row r="757">
      <c r="A757" s="6" t="s">
        <v>7010</v>
      </c>
      <c r="B757" s="6" t="s">
        <v>7053</v>
      </c>
      <c r="C757" s="6" t="s">
        <v>7054</v>
      </c>
      <c r="D757" s="7" t="s">
        <v>7055</v>
      </c>
      <c r="E757" s="19" t="s">
        <v>8766</v>
      </c>
      <c r="F757" s="52" t="s">
        <v>9793</v>
      </c>
      <c r="G757" s="10">
        <v>45927.0</v>
      </c>
      <c r="H757" s="53" t="s">
        <v>9794</v>
      </c>
    </row>
    <row r="758">
      <c r="A758" s="6" t="s">
        <v>7010</v>
      </c>
      <c r="B758" s="6" t="s">
        <v>7053</v>
      </c>
      <c r="C758" s="6" t="s">
        <v>7054</v>
      </c>
      <c r="D758" s="7" t="s">
        <v>7055</v>
      </c>
      <c r="E758" s="19" t="s">
        <v>8766</v>
      </c>
      <c r="F758" s="52" t="s">
        <v>9795</v>
      </c>
      <c r="G758" s="10">
        <v>45927.0</v>
      </c>
      <c r="H758" s="53" t="s">
        <v>9794</v>
      </c>
    </row>
    <row r="759">
      <c r="A759" s="6" t="s">
        <v>7010</v>
      </c>
      <c r="B759" s="6" t="s">
        <v>7053</v>
      </c>
      <c r="C759" s="6" t="s">
        <v>7054</v>
      </c>
      <c r="D759" s="7" t="s">
        <v>7055</v>
      </c>
      <c r="E759" s="19" t="s">
        <v>8766</v>
      </c>
      <c r="F759" s="52" t="s">
        <v>9796</v>
      </c>
      <c r="G759" s="10">
        <v>45927.0</v>
      </c>
      <c r="H759" s="53" t="s">
        <v>9794</v>
      </c>
    </row>
    <row r="760">
      <c r="A760" s="6" t="s">
        <v>7010</v>
      </c>
      <c r="B760" s="6" t="s">
        <v>7067</v>
      </c>
      <c r="C760" s="6" t="s">
        <v>7068</v>
      </c>
      <c r="D760" s="7" t="s">
        <v>7069</v>
      </c>
      <c r="E760" s="19" t="s">
        <v>9797</v>
      </c>
      <c r="F760" s="52" t="s">
        <v>9798</v>
      </c>
      <c r="G760" s="10">
        <v>45927.0</v>
      </c>
      <c r="H760" s="53" t="s">
        <v>9799</v>
      </c>
    </row>
    <row r="761">
      <c r="A761" s="6" t="s">
        <v>7010</v>
      </c>
      <c r="B761" s="6" t="s">
        <v>429</v>
      </c>
      <c r="C761" s="6" t="s">
        <v>26</v>
      </c>
      <c r="D761" s="7" t="s">
        <v>7091</v>
      </c>
      <c r="E761" s="19" t="s">
        <v>8766</v>
      </c>
      <c r="F761" s="52" t="s">
        <v>9800</v>
      </c>
      <c r="G761" s="10">
        <v>45927.0</v>
      </c>
      <c r="H761" s="53" t="s">
        <v>9801</v>
      </c>
    </row>
    <row r="762">
      <c r="A762" s="6" t="s">
        <v>7010</v>
      </c>
      <c r="B762" s="6" t="s">
        <v>429</v>
      </c>
      <c r="C762" s="6" t="s">
        <v>26</v>
      </c>
      <c r="D762" s="7" t="s">
        <v>7091</v>
      </c>
      <c r="E762" s="19" t="s">
        <v>8766</v>
      </c>
      <c r="F762" s="52" t="s">
        <v>9802</v>
      </c>
      <c r="G762" s="10">
        <v>45927.0</v>
      </c>
      <c r="H762" s="53" t="s">
        <v>9801</v>
      </c>
    </row>
    <row r="763">
      <c r="A763" s="6" t="s">
        <v>7010</v>
      </c>
      <c r="B763" s="6" t="s">
        <v>429</v>
      </c>
      <c r="C763" s="6" t="s">
        <v>26</v>
      </c>
      <c r="D763" s="7" t="s">
        <v>7091</v>
      </c>
      <c r="E763" s="19" t="s">
        <v>8766</v>
      </c>
      <c r="F763" s="52" t="s">
        <v>9803</v>
      </c>
      <c r="G763" s="10">
        <v>45927.0</v>
      </c>
      <c r="H763" s="53" t="s">
        <v>9801</v>
      </c>
    </row>
    <row r="764">
      <c r="A764" s="6" t="s">
        <v>7010</v>
      </c>
      <c r="B764" s="6" t="s">
        <v>429</v>
      </c>
      <c r="C764" s="6" t="s">
        <v>26</v>
      </c>
      <c r="D764" s="7" t="s">
        <v>7091</v>
      </c>
      <c r="E764" s="19" t="s">
        <v>8766</v>
      </c>
      <c r="F764" s="52" t="s">
        <v>9804</v>
      </c>
      <c r="G764" s="10">
        <v>45927.0</v>
      </c>
      <c r="H764" s="53" t="s">
        <v>9801</v>
      </c>
    </row>
    <row r="765">
      <c r="A765" s="6" t="s">
        <v>7010</v>
      </c>
      <c r="B765" s="6" t="s">
        <v>7094</v>
      </c>
      <c r="C765" s="6" t="s">
        <v>7095</v>
      </c>
      <c r="D765" s="7" t="s">
        <v>7096</v>
      </c>
      <c r="E765" s="19" t="s">
        <v>8766</v>
      </c>
      <c r="F765" s="52" t="s">
        <v>9805</v>
      </c>
      <c r="G765" s="10">
        <v>45927.0</v>
      </c>
      <c r="H765" s="53" t="s">
        <v>9806</v>
      </c>
    </row>
    <row r="766">
      <c r="A766" s="6" t="s">
        <v>7010</v>
      </c>
      <c r="B766" s="6" t="s">
        <v>7094</v>
      </c>
      <c r="C766" s="6" t="s">
        <v>7095</v>
      </c>
      <c r="D766" s="7" t="s">
        <v>7096</v>
      </c>
      <c r="E766" s="19" t="s">
        <v>8766</v>
      </c>
      <c r="F766" s="52" t="s">
        <v>9807</v>
      </c>
      <c r="G766" s="10">
        <v>45927.0</v>
      </c>
      <c r="H766" s="53" t="s">
        <v>9806</v>
      </c>
    </row>
    <row r="767">
      <c r="A767" s="6" t="s">
        <v>7010</v>
      </c>
      <c r="B767" s="6" t="s">
        <v>7094</v>
      </c>
      <c r="C767" s="6" t="s">
        <v>7095</v>
      </c>
      <c r="D767" s="7" t="s">
        <v>7096</v>
      </c>
      <c r="E767" s="19" t="s">
        <v>8766</v>
      </c>
      <c r="F767" s="52" t="s">
        <v>9808</v>
      </c>
      <c r="G767" s="10">
        <v>45927.0</v>
      </c>
      <c r="H767" s="53" t="s">
        <v>9806</v>
      </c>
    </row>
    <row r="768">
      <c r="A768" s="6" t="s">
        <v>7010</v>
      </c>
      <c r="B768" s="6" t="s">
        <v>7094</v>
      </c>
      <c r="C768" s="6" t="s">
        <v>7095</v>
      </c>
      <c r="D768" s="7" t="s">
        <v>7096</v>
      </c>
      <c r="E768" s="19" t="s">
        <v>8766</v>
      </c>
      <c r="F768" s="52" t="s">
        <v>9809</v>
      </c>
      <c r="G768" s="10">
        <v>45927.0</v>
      </c>
      <c r="H768" s="53" t="s">
        <v>9806</v>
      </c>
    </row>
    <row r="769">
      <c r="A769" s="6" t="s">
        <v>7010</v>
      </c>
      <c r="B769" s="6" t="s">
        <v>7094</v>
      </c>
      <c r="C769" s="6" t="s">
        <v>7095</v>
      </c>
      <c r="D769" s="7" t="s">
        <v>7096</v>
      </c>
      <c r="E769" s="19" t="s">
        <v>8766</v>
      </c>
      <c r="F769" s="52" t="s">
        <v>9810</v>
      </c>
      <c r="G769" s="10">
        <v>45927.0</v>
      </c>
      <c r="H769" s="53" t="s">
        <v>9806</v>
      </c>
    </row>
    <row r="770">
      <c r="A770" s="6" t="s">
        <v>7010</v>
      </c>
      <c r="B770" s="6" t="s">
        <v>7094</v>
      </c>
      <c r="C770" s="6" t="s">
        <v>7095</v>
      </c>
      <c r="D770" s="7" t="s">
        <v>7096</v>
      </c>
      <c r="E770" s="19" t="s">
        <v>8766</v>
      </c>
      <c r="F770" s="52" t="s">
        <v>9811</v>
      </c>
      <c r="G770" s="10">
        <v>45927.0</v>
      </c>
      <c r="H770" s="53" t="s">
        <v>9806</v>
      </c>
    </row>
    <row r="771">
      <c r="A771" s="6" t="s">
        <v>7010</v>
      </c>
      <c r="B771" s="6" t="s">
        <v>7099</v>
      </c>
      <c r="C771" s="6" t="s">
        <v>7100</v>
      </c>
      <c r="D771" s="7" t="s">
        <v>7101</v>
      </c>
      <c r="E771" s="19" t="s">
        <v>8766</v>
      </c>
      <c r="F771" s="52" t="s">
        <v>9812</v>
      </c>
      <c r="G771" s="10">
        <v>45927.0</v>
      </c>
      <c r="H771" s="53" t="s">
        <v>9813</v>
      </c>
    </row>
    <row r="772">
      <c r="A772" s="6" t="s">
        <v>7010</v>
      </c>
      <c r="B772" s="6" t="s">
        <v>7099</v>
      </c>
      <c r="C772" s="6" t="s">
        <v>7100</v>
      </c>
      <c r="D772" s="7" t="s">
        <v>7101</v>
      </c>
      <c r="E772" s="19" t="s">
        <v>9178</v>
      </c>
      <c r="F772" s="52" t="s">
        <v>9814</v>
      </c>
      <c r="G772" s="10">
        <v>45927.0</v>
      </c>
      <c r="H772" s="53" t="s">
        <v>9813</v>
      </c>
    </row>
    <row r="773">
      <c r="A773" s="6" t="s">
        <v>7010</v>
      </c>
      <c r="B773" s="6" t="s">
        <v>7104</v>
      </c>
      <c r="C773" s="6" t="s">
        <v>7105</v>
      </c>
      <c r="D773" s="7" t="s">
        <v>7106</v>
      </c>
      <c r="E773" s="19" t="s">
        <v>9815</v>
      </c>
      <c r="F773" s="52" t="s">
        <v>9816</v>
      </c>
      <c r="G773" s="10">
        <v>45927.0</v>
      </c>
      <c r="H773" s="53" t="s">
        <v>9817</v>
      </c>
    </row>
    <row r="774">
      <c r="A774" s="6" t="s">
        <v>7010</v>
      </c>
      <c r="B774" s="6" t="s">
        <v>7109</v>
      </c>
      <c r="C774" s="6" t="s">
        <v>7110</v>
      </c>
      <c r="D774" s="7" t="s">
        <v>7111</v>
      </c>
      <c r="E774" s="19" t="s">
        <v>8766</v>
      </c>
      <c r="F774" s="52" t="s">
        <v>9818</v>
      </c>
      <c r="G774" s="10">
        <v>45927.0</v>
      </c>
      <c r="H774" s="53" t="s">
        <v>9819</v>
      </c>
    </row>
    <row r="775">
      <c r="A775" s="6" t="s">
        <v>7010</v>
      </c>
      <c r="B775" s="6" t="s">
        <v>7109</v>
      </c>
      <c r="C775" s="6" t="s">
        <v>7110</v>
      </c>
      <c r="D775" s="7" t="s">
        <v>7111</v>
      </c>
      <c r="E775" s="19" t="s">
        <v>8766</v>
      </c>
      <c r="F775" s="52" t="s">
        <v>9820</v>
      </c>
      <c r="G775" s="10">
        <v>45927.0</v>
      </c>
      <c r="H775" s="53" t="s">
        <v>9819</v>
      </c>
    </row>
    <row r="776">
      <c r="A776" s="6" t="s">
        <v>7117</v>
      </c>
      <c r="B776" s="6" t="s">
        <v>7145</v>
      </c>
      <c r="C776" s="6" t="s">
        <v>7146</v>
      </c>
      <c r="D776" s="7" t="s">
        <v>7147</v>
      </c>
      <c r="E776" s="19" t="s">
        <v>9821</v>
      </c>
      <c r="F776" s="52" t="s">
        <v>9822</v>
      </c>
      <c r="G776" s="10">
        <v>45927.0</v>
      </c>
      <c r="H776" s="53" t="s">
        <v>9823</v>
      </c>
    </row>
    <row r="777">
      <c r="A777" s="6" t="s">
        <v>7117</v>
      </c>
      <c r="B777" s="6" t="s">
        <v>7208</v>
      </c>
      <c r="C777" s="6" t="s">
        <v>7209</v>
      </c>
      <c r="D777" s="7" t="s">
        <v>7210</v>
      </c>
      <c r="E777" s="19" t="s">
        <v>9824</v>
      </c>
      <c r="F777" s="52" t="s">
        <v>9825</v>
      </c>
      <c r="G777" s="10">
        <v>45927.0</v>
      </c>
      <c r="H777" s="53" t="s">
        <v>9826</v>
      </c>
    </row>
    <row r="778">
      <c r="A778" s="6" t="s">
        <v>7117</v>
      </c>
      <c r="B778" s="6" t="s">
        <v>7226</v>
      </c>
      <c r="C778" s="6" t="s">
        <v>7227</v>
      </c>
      <c r="D778" s="7" t="s">
        <v>7228</v>
      </c>
      <c r="E778" s="19" t="s">
        <v>9168</v>
      </c>
      <c r="F778" s="52" t="s">
        <v>9827</v>
      </c>
      <c r="G778" s="10">
        <v>45927.0</v>
      </c>
      <c r="H778" s="53" t="s">
        <v>9828</v>
      </c>
    </row>
    <row r="779">
      <c r="A779" s="6" t="s">
        <v>7117</v>
      </c>
      <c r="B779" s="6" t="s">
        <v>7226</v>
      </c>
      <c r="C779" s="6" t="s">
        <v>7227</v>
      </c>
      <c r="D779" s="7" t="s">
        <v>7228</v>
      </c>
      <c r="E779" s="19" t="s">
        <v>9829</v>
      </c>
      <c r="F779" s="52" t="s">
        <v>9830</v>
      </c>
      <c r="G779" s="10">
        <v>45927.0</v>
      </c>
      <c r="H779" s="53" t="s">
        <v>9828</v>
      </c>
    </row>
    <row r="780">
      <c r="A780" s="6" t="s">
        <v>7117</v>
      </c>
      <c r="B780" s="6" t="s">
        <v>7226</v>
      </c>
      <c r="C780" s="6" t="s">
        <v>7227</v>
      </c>
      <c r="D780" s="7" t="s">
        <v>7228</v>
      </c>
      <c r="E780" s="19" t="s">
        <v>9335</v>
      </c>
      <c r="F780" s="52" t="s">
        <v>9831</v>
      </c>
      <c r="G780" s="10">
        <v>45927.0</v>
      </c>
      <c r="H780" s="53" t="s">
        <v>9828</v>
      </c>
    </row>
    <row r="781">
      <c r="A781" s="6" t="s">
        <v>7117</v>
      </c>
      <c r="B781" s="6" t="s">
        <v>7226</v>
      </c>
      <c r="C781" s="6" t="s">
        <v>7227</v>
      </c>
      <c r="D781" s="7" t="s">
        <v>7228</v>
      </c>
      <c r="E781" s="19" t="s">
        <v>9832</v>
      </c>
      <c r="F781" s="52" t="s">
        <v>9833</v>
      </c>
      <c r="G781" s="10">
        <v>45927.0</v>
      </c>
      <c r="H781" s="53" t="s">
        <v>9828</v>
      </c>
    </row>
    <row r="782">
      <c r="A782" s="6" t="s">
        <v>7117</v>
      </c>
      <c r="B782" s="6" t="s">
        <v>6224</v>
      </c>
      <c r="C782" s="6" t="s">
        <v>7165</v>
      </c>
      <c r="D782" s="7" t="s">
        <v>7231</v>
      </c>
      <c r="E782" s="19" t="s">
        <v>9181</v>
      </c>
      <c r="F782" s="52" t="s">
        <v>9834</v>
      </c>
      <c r="G782" s="10">
        <v>45927.0</v>
      </c>
      <c r="H782" s="53" t="s">
        <v>9835</v>
      </c>
    </row>
    <row r="783">
      <c r="A783" s="6" t="s">
        <v>7233</v>
      </c>
      <c r="B783" s="6" t="s">
        <v>4636</v>
      </c>
      <c r="C783" s="6" t="s">
        <v>7234</v>
      </c>
      <c r="D783" s="7" t="s">
        <v>7235</v>
      </c>
      <c r="E783" s="19" t="s">
        <v>8766</v>
      </c>
      <c r="F783" s="52" t="s">
        <v>9836</v>
      </c>
      <c r="G783" s="10">
        <v>45927.0</v>
      </c>
      <c r="H783" s="53" t="s">
        <v>9837</v>
      </c>
    </row>
    <row r="784">
      <c r="A784" s="6" t="s">
        <v>7233</v>
      </c>
      <c r="B784" s="6" t="s">
        <v>4636</v>
      </c>
      <c r="C784" s="6" t="s">
        <v>7234</v>
      </c>
      <c r="D784" s="7" t="s">
        <v>7235</v>
      </c>
      <c r="E784" s="19" t="s">
        <v>8766</v>
      </c>
      <c r="F784" s="52" t="s">
        <v>9838</v>
      </c>
      <c r="G784" s="10">
        <v>45927.0</v>
      </c>
      <c r="H784" s="53" t="s">
        <v>9837</v>
      </c>
    </row>
    <row r="785">
      <c r="A785" s="6" t="s">
        <v>7233</v>
      </c>
      <c r="B785" s="6" t="s">
        <v>4636</v>
      </c>
      <c r="C785" s="6" t="s">
        <v>7234</v>
      </c>
      <c r="D785" s="7" t="s">
        <v>7235</v>
      </c>
      <c r="E785" s="19" t="s">
        <v>8766</v>
      </c>
      <c r="F785" s="52" t="s">
        <v>9839</v>
      </c>
      <c r="G785" s="10">
        <v>45927.0</v>
      </c>
      <c r="H785" s="53" t="s">
        <v>9837</v>
      </c>
    </row>
    <row r="786">
      <c r="A786" s="6" t="s">
        <v>7233</v>
      </c>
      <c r="B786" s="6" t="s">
        <v>4636</v>
      </c>
      <c r="C786" s="6" t="s">
        <v>7234</v>
      </c>
      <c r="D786" s="7" t="s">
        <v>7235</v>
      </c>
      <c r="E786" s="19" t="s">
        <v>8766</v>
      </c>
      <c r="F786" s="52" t="s">
        <v>9840</v>
      </c>
      <c r="G786" s="10">
        <v>45927.0</v>
      </c>
      <c r="H786" s="53" t="s">
        <v>9837</v>
      </c>
    </row>
    <row r="787">
      <c r="A787" s="6" t="s">
        <v>7233</v>
      </c>
      <c r="B787" s="6" t="s">
        <v>4636</v>
      </c>
      <c r="C787" s="6" t="s">
        <v>7234</v>
      </c>
      <c r="D787" s="7" t="s">
        <v>7235</v>
      </c>
      <c r="E787" s="19" t="s">
        <v>8766</v>
      </c>
      <c r="F787" s="52" t="s">
        <v>9841</v>
      </c>
      <c r="G787" s="10">
        <v>45927.0</v>
      </c>
      <c r="H787" s="53" t="s">
        <v>9837</v>
      </c>
    </row>
    <row r="788">
      <c r="A788" s="6" t="s">
        <v>7233</v>
      </c>
      <c r="B788" s="6" t="s">
        <v>4636</v>
      </c>
      <c r="C788" s="6" t="s">
        <v>7234</v>
      </c>
      <c r="D788" s="7" t="s">
        <v>7235</v>
      </c>
      <c r="E788" s="19" t="s">
        <v>9195</v>
      </c>
      <c r="F788" s="52" t="s">
        <v>9842</v>
      </c>
      <c r="G788" s="10">
        <v>45927.0</v>
      </c>
      <c r="H788" s="53" t="s">
        <v>9837</v>
      </c>
    </row>
    <row r="789">
      <c r="A789" s="6" t="s">
        <v>7233</v>
      </c>
      <c r="B789" s="6" t="s">
        <v>4636</v>
      </c>
      <c r="C789" s="6" t="s">
        <v>7234</v>
      </c>
      <c r="D789" s="7" t="s">
        <v>7235</v>
      </c>
      <c r="E789" s="19" t="s">
        <v>8771</v>
      </c>
      <c r="F789" s="52" t="s">
        <v>9843</v>
      </c>
      <c r="G789" s="10">
        <v>45927.0</v>
      </c>
      <c r="H789" s="53" t="s">
        <v>9837</v>
      </c>
    </row>
    <row r="790">
      <c r="A790" s="6" t="s">
        <v>7233</v>
      </c>
      <c r="B790" s="6" t="s">
        <v>4636</v>
      </c>
      <c r="C790" s="6" t="s">
        <v>7234</v>
      </c>
      <c r="D790" s="7" t="s">
        <v>7235</v>
      </c>
      <c r="E790" s="19" t="s">
        <v>8766</v>
      </c>
      <c r="F790" s="52" t="s">
        <v>9844</v>
      </c>
      <c r="G790" s="10">
        <v>45927.0</v>
      </c>
      <c r="H790" s="53" t="s">
        <v>9837</v>
      </c>
    </row>
    <row r="791">
      <c r="A791" s="6" t="s">
        <v>7233</v>
      </c>
      <c r="B791" s="6" t="s">
        <v>4636</v>
      </c>
      <c r="C791" s="6" t="s">
        <v>7234</v>
      </c>
      <c r="D791" s="7" t="s">
        <v>7235</v>
      </c>
      <c r="E791" s="19" t="s">
        <v>8766</v>
      </c>
      <c r="F791" s="52" t="s">
        <v>9845</v>
      </c>
      <c r="G791" s="10">
        <v>45927.0</v>
      </c>
      <c r="H791" s="53" t="s">
        <v>9837</v>
      </c>
    </row>
    <row r="792">
      <c r="A792" s="6" t="s">
        <v>7233</v>
      </c>
      <c r="B792" s="6" t="s">
        <v>4636</v>
      </c>
      <c r="C792" s="6" t="s">
        <v>7234</v>
      </c>
      <c r="D792" s="7" t="s">
        <v>7235</v>
      </c>
      <c r="E792" s="19" t="s">
        <v>8766</v>
      </c>
      <c r="F792" s="52" t="s">
        <v>9846</v>
      </c>
      <c r="G792" s="10">
        <v>45927.0</v>
      </c>
      <c r="H792" s="53" t="s">
        <v>9837</v>
      </c>
    </row>
    <row r="793">
      <c r="A793" s="6" t="s">
        <v>7233</v>
      </c>
      <c r="B793" s="6" t="s">
        <v>4636</v>
      </c>
      <c r="C793" s="6" t="s">
        <v>7234</v>
      </c>
      <c r="D793" s="7" t="s">
        <v>7235</v>
      </c>
      <c r="E793" s="19" t="s">
        <v>8766</v>
      </c>
      <c r="F793" s="52" t="s">
        <v>9847</v>
      </c>
      <c r="G793" s="10">
        <v>45927.0</v>
      </c>
      <c r="H793" s="53" t="s">
        <v>9837</v>
      </c>
    </row>
    <row r="794">
      <c r="A794" s="6" t="s">
        <v>7233</v>
      </c>
      <c r="B794" s="6" t="s">
        <v>4636</v>
      </c>
      <c r="C794" s="6" t="s">
        <v>7234</v>
      </c>
      <c r="D794" s="7" t="s">
        <v>7235</v>
      </c>
      <c r="E794" s="19" t="s">
        <v>8766</v>
      </c>
      <c r="F794" s="52" t="s">
        <v>9848</v>
      </c>
      <c r="G794" s="10">
        <v>45927.0</v>
      </c>
      <c r="H794" s="53" t="s">
        <v>9837</v>
      </c>
    </row>
    <row r="795">
      <c r="A795" s="6" t="s">
        <v>7233</v>
      </c>
      <c r="B795" s="6" t="s">
        <v>4636</v>
      </c>
      <c r="C795" s="6" t="s">
        <v>7234</v>
      </c>
      <c r="D795" s="7" t="s">
        <v>7235</v>
      </c>
      <c r="E795" s="19" t="s">
        <v>8766</v>
      </c>
      <c r="F795" s="52" t="s">
        <v>9849</v>
      </c>
      <c r="G795" s="10">
        <v>45927.0</v>
      </c>
      <c r="H795" s="53" t="s">
        <v>9837</v>
      </c>
    </row>
    <row r="796">
      <c r="A796" s="6" t="s">
        <v>7233</v>
      </c>
      <c r="B796" s="6" t="s">
        <v>4636</v>
      </c>
      <c r="C796" s="6" t="s">
        <v>7234</v>
      </c>
      <c r="D796" s="7" t="s">
        <v>7235</v>
      </c>
      <c r="E796" s="19" t="s">
        <v>8766</v>
      </c>
      <c r="F796" s="52" t="s">
        <v>9850</v>
      </c>
      <c r="G796" s="10">
        <v>45927.0</v>
      </c>
      <c r="H796" s="53" t="s">
        <v>9837</v>
      </c>
    </row>
    <row r="797">
      <c r="A797" s="6" t="s">
        <v>7233</v>
      </c>
      <c r="B797" s="6" t="s">
        <v>4636</v>
      </c>
      <c r="C797" s="6" t="s">
        <v>7234</v>
      </c>
      <c r="D797" s="7" t="s">
        <v>7235</v>
      </c>
      <c r="E797" s="19" t="s">
        <v>8766</v>
      </c>
      <c r="F797" s="52" t="s">
        <v>9851</v>
      </c>
      <c r="G797" s="10">
        <v>45927.0</v>
      </c>
      <c r="H797" s="53" t="s">
        <v>9837</v>
      </c>
    </row>
    <row r="798">
      <c r="A798" s="6" t="s">
        <v>7233</v>
      </c>
      <c r="B798" s="6" t="s">
        <v>4636</v>
      </c>
      <c r="C798" s="6" t="s">
        <v>7234</v>
      </c>
      <c r="D798" s="7" t="s">
        <v>7235</v>
      </c>
      <c r="E798" s="19" t="s">
        <v>8766</v>
      </c>
      <c r="F798" s="52" t="s">
        <v>9852</v>
      </c>
      <c r="G798" s="10">
        <v>45927.0</v>
      </c>
      <c r="H798" s="53" t="s">
        <v>9837</v>
      </c>
    </row>
    <row r="799">
      <c r="A799" s="6" t="s">
        <v>7233</v>
      </c>
      <c r="B799" s="6" t="s">
        <v>4636</v>
      </c>
      <c r="C799" s="6" t="s">
        <v>7234</v>
      </c>
      <c r="D799" s="7" t="s">
        <v>7235</v>
      </c>
      <c r="E799" s="19" t="s">
        <v>8766</v>
      </c>
      <c r="F799" s="52" t="s">
        <v>9853</v>
      </c>
      <c r="G799" s="10">
        <v>45927.0</v>
      </c>
      <c r="H799" s="53" t="s">
        <v>9837</v>
      </c>
    </row>
    <row r="800">
      <c r="A800" s="6" t="s">
        <v>7233</v>
      </c>
      <c r="B800" s="6" t="s">
        <v>4636</v>
      </c>
      <c r="C800" s="6" t="s">
        <v>7234</v>
      </c>
      <c r="D800" s="7" t="s">
        <v>7235</v>
      </c>
      <c r="E800" s="19" t="s">
        <v>8766</v>
      </c>
      <c r="F800" s="52" t="s">
        <v>9854</v>
      </c>
      <c r="G800" s="10">
        <v>45927.0</v>
      </c>
      <c r="H800" s="53" t="s">
        <v>9837</v>
      </c>
    </row>
    <row r="801">
      <c r="A801" s="6" t="s">
        <v>7233</v>
      </c>
      <c r="B801" s="6" t="s">
        <v>4636</v>
      </c>
      <c r="C801" s="6" t="s">
        <v>7234</v>
      </c>
      <c r="D801" s="7" t="s">
        <v>7235</v>
      </c>
      <c r="E801" s="19" t="s">
        <v>8766</v>
      </c>
      <c r="F801" s="52" t="s">
        <v>9855</v>
      </c>
      <c r="G801" s="10">
        <v>45927.0</v>
      </c>
      <c r="H801" s="53" t="s">
        <v>9837</v>
      </c>
    </row>
    <row r="802">
      <c r="A802" s="6" t="s">
        <v>7233</v>
      </c>
      <c r="B802" s="6" t="s">
        <v>4636</v>
      </c>
      <c r="C802" s="6" t="s">
        <v>7234</v>
      </c>
      <c r="D802" s="7" t="s">
        <v>7235</v>
      </c>
      <c r="E802" s="19" t="s">
        <v>8766</v>
      </c>
      <c r="F802" s="52" t="s">
        <v>9856</v>
      </c>
      <c r="G802" s="10">
        <v>45927.0</v>
      </c>
      <c r="H802" s="53" t="s">
        <v>9837</v>
      </c>
    </row>
    <row r="803">
      <c r="A803" s="6" t="s">
        <v>7233</v>
      </c>
      <c r="B803" s="6" t="s">
        <v>4636</v>
      </c>
      <c r="C803" s="6" t="s">
        <v>7234</v>
      </c>
      <c r="D803" s="7" t="s">
        <v>7235</v>
      </c>
      <c r="E803" s="19" t="s">
        <v>8766</v>
      </c>
      <c r="F803" s="52" t="s">
        <v>9857</v>
      </c>
      <c r="G803" s="10">
        <v>45927.0</v>
      </c>
      <c r="H803" s="53" t="s">
        <v>9837</v>
      </c>
    </row>
    <row r="804">
      <c r="A804" s="6" t="s">
        <v>7233</v>
      </c>
      <c r="B804" s="6" t="s">
        <v>4636</v>
      </c>
      <c r="C804" s="6" t="s">
        <v>7234</v>
      </c>
      <c r="D804" s="7" t="s">
        <v>7235</v>
      </c>
      <c r="E804" s="19" t="s">
        <v>8766</v>
      </c>
      <c r="F804" s="52" t="s">
        <v>9858</v>
      </c>
      <c r="G804" s="10">
        <v>45927.0</v>
      </c>
      <c r="H804" s="53" t="s">
        <v>9837</v>
      </c>
    </row>
    <row r="805">
      <c r="A805" s="6" t="s">
        <v>7233</v>
      </c>
      <c r="B805" s="6" t="s">
        <v>7243</v>
      </c>
      <c r="C805" s="6" t="s">
        <v>7244</v>
      </c>
      <c r="D805" s="7" t="s">
        <v>7245</v>
      </c>
      <c r="E805" s="19" t="s">
        <v>8810</v>
      </c>
      <c r="F805" s="52" t="s">
        <v>9859</v>
      </c>
      <c r="G805" s="10">
        <v>45927.0</v>
      </c>
      <c r="H805" s="53" t="s">
        <v>9860</v>
      </c>
    </row>
    <row r="806">
      <c r="A806" s="6" t="s">
        <v>7233</v>
      </c>
      <c r="B806" s="6" t="s">
        <v>7243</v>
      </c>
      <c r="C806" s="6" t="s">
        <v>7244</v>
      </c>
      <c r="D806" s="7" t="s">
        <v>7245</v>
      </c>
      <c r="E806" s="19" t="s">
        <v>8810</v>
      </c>
      <c r="F806" s="52" t="s">
        <v>9861</v>
      </c>
      <c r="G806" s="10">
        <v>45927.0</v>
      </c>
      <c r="H806" s="53" t="s">
        <v>9860</v>
      </c>
    </row>
    <row r="807">
      <c r="A807" s="6" t="s">
        <v>7233</v>
      </c>
      <c r="B807" s="6" t="s">
        <v>7243</v>
      </c>
      <c r="C807" s="6" t="s">
        <v>7244</v>
      </c>
      <c r="D807" s="7" t="s">
        <v>7245</v>
      </c>
      <c r="E807" s="19" t="s">
        <v>8810</v>
      </c>
      <c r="F807" s="52" t="s">
        <v>9862</v>
      </c>
      <c r="G807" s="10">
        <v>45927.0</v>
      </c>
      <c r="H807" s="53" t="s">
        <v>9860</v>
      </c>
    </row>
    <row r="808">
      <c r="A808" s="6" t="s">
        <v>7233</v>
      </c>
      <c r="B808" s="6" t="s">
        <v>7243</v>
      </c>
      <c r="C808" s="6" t="s">
        <v>7244</v>
      </c>
      <c r="D808" s="7" t="s">
        <v>7245</v>
      </c>
      <c r="E808" s="19" t="s">
        <v>8810</v>
      </c>
      <c r="F808" s="52" t="s">
        <v>9863</v>
      </c>
      <c r="G808" s="10">
        <v>45927.0</v>
      </c>
      <c r="H808" s="53" t="s">
        <v>9860</v>
      </c>
    </row>
    <row r="809">
      <c r="A809" s="6" t="s">
        <v>7233</v>
      </c>
      <c r="B809" s="6" t="s">
        <v>7243</v>
      </c>
      <c r="C809" s="6" t="s">
        <v>7244</v>
      </c>
      <c r="D809" s="7" t="s">
        <v>7245</v>
      </c>
      <c r="E809" s="19" t="s">
        <v>8810</v>
      </c>
      <c r="F809" s="52" t="s">
        <v>9864</v>
      </c>
      <c r="G809" s="10">
        <v>45927.0</v>
      </c>
      <c r="H809" s="53" t="s">
        <v>9860</v>
      </c>
    </row>
    <row r="810">
      <c r="A810" s="6" t="s">
        <v>7233</v>
      </c>
      <c r="B810" s="6" t="s">
        <v>7247</v>
      </c>
      <c r="C810" s="6" t="s">
        <v>7248</v>
      </c>
      <c r="D810" s="7" t="s">
        <v>7249</v>
      </c>
      <c r="E810" s="19" t="s">
        <v>9190</v>
      </c>
      <c r="F810" s="52" t="s">
        <v>9865</v>
      </c>
      <c r="G810" s="10">
        <v>45927.0</v>
      </c>
      <c r="H810" s="53" t="s">
        <v>9866</v>
      </c>
    </row>
    <row r="811">
      <c r="A811" s="6" t="s">
        <v>7233</v>
      </c>
      <c r="B811" s="6" t="s">
        <v>7261</v>
      </c>
      <c r="C811" s="6" t="s">
        <v>7262</v>
      </c>
      <c r="D811" s="7" t="s">
        <v>7263</v>
      </c>
      <c r="E811" s="19" t="s">
        <v>9110</v>
      </c>
      <c r="F811" s="52" t="s">
        <v>9867</v>
      </c>
      <c r="G811" s="10">
        <v>45927.0</v>
      </c>
      <c r="H811" s="53" t="s">
        <v>9868</v>
      </c>
    </row>
    <row r="812">
      <c r="A812" s="6" t="s">
        <v>7233</v>
      </c>
      <c r="B812" s="6" t="s">
        <v>32</v>
      </c>
      <c r="C812" s="6" t="s">
        <v>7265</v>
      </c>
      <c r="D812" s="7" t="s">
        <v>7266</v>
      </c>
      <c r="E812" s="19" t="s">
        <v>9192</v>
      </c>
      <c r="F812" s="52" t="s">
        <v>9869</v>
      </c>
      <c r="G812" s="10">
        <v>45927.0</v>
      </c>
      <c r="H812" s="53" t="s">
        <v>9870</v>
      </c>
    </row>
    <row r="813">
      <c r="A813" s="6" t="s">
        <v>7233</v>
      </c>
      <c r="B813" s="6" t="s">
        <v>7268</v>
      </c>
      <c r="C813" s="6" t="s">
        <v>7269</v>
      </c>
      <c r="D813" s="7" t="s">
        <v>7270</v>
      </c>
      <c r="E813" s="19" t="s">
        <v>9002</v>
      </c>
      <c r="F813" s="52" t="s">
        <v>9871</v>
      </c>
      <c r="G813" s="10">
        <v>45927.0</v>
      </c>
      <c r="H813" s="53" t="s">
        <v>9872</v>
      </c>
    </row>
    <row r="814">
      <c r="A814" s="6" t="s">
        <v>7233</v>
      </c>
      <c r="B814" s="6" t="s">
        <v>2686</v>
      </c>
      <c r="C814" s="6" t="s">
        <v>7277</v>
      </c>
      <c r="D814" s="7" t="s">
        <v>7278</v>
      </c>
      <c r="E814" s="19" t="s">
        <v>8766</v>
      </c>
      <c r="F814" s="52" t="s">
        <v>9873</v>
      </c>
      <c r="G814" s="10">
        <v>45927.0</v>
      </c>
      <c r="H814" s="18" t="s">
        <v>9874</v>
      </c>
    </row>
    <row r="815">
      <c r="A815" s="6" t="s">
        <v>7233</v>
      </c>
      <c r="B815" s="6" t="s">
        <v>7291</v>
      </c>
      <c r="C815" s="6" t="s">
        <v>7292</v>
      </c>
      <c r="D815" s="7" t="s">
        <v>7293</v>
      </c>
      <c r="E815" s="19" t="s">
        <v>8766</v>
      </c>
      <c r="F815" s="52" t="s">
        <v>9875</v>
      </c>
      <c r="G815" s="10">
        <v>45927.0</v>
      </c>
      <c r="H815" s="53" t="s">
        <v>9876</v>
      </c>
    </row>
    <row r="816">
      <c r="A816" s="6" t="s">
        <v>7233</v>
      </c>
      <c r="B816" s="6" t="s">
        <v>7291</v>
      </c>
      <c r="C816" s="6" t="s">
        <v>7292</v>
      </c>
      <c r="D816" s="7" t="s">
        <v>7293</v>
      </c>
      <c r="E816" s="19" t="s">
        <v>8766</v>
      </c>
      <c r="F816" s="52" t="s">
        <v>9877</v>
      </c>
      <c r="G816" s="10">
        <v>45927.0</v>
      </c>
      <c r="H816" s="53" t="s">
        <v>9876</v>
      </c>
    </row>
    <row r="817">
      <c r="A817" s="6" t="s">
        <v>7233</v>
      </c>
      <c r="B817" s="6" t="s">
        <v>7291</v>
      </c>
      <c r="C817" s="6" t="s">
        <v>7292</v>
      </c>
      <c r="D817" s="7" t="s">
        <v>7293</v>
      </c>
      <c r="E817" s="19" t="s">
        <v>8766</v>
      </c>
      <c r="F817" s="52" t="s">
        <v>9878</v>
      </c>
      <c r="G817" s="10">
        <v>45927.0</v>
      </c>
      <c r="H817" s="53" t="s">
        <v>9876</v>
      </c>
    </row>
    <row r="818">
      <c r="A818" s="6" t="s">
        <v>7233</v>
      </c>
      <c r="B818" s="6" t="s">
        <v>7291</v>
      </c>
      <c r="C818" s="6" t="s">
        <v>7292</v>
      </c>
      <c r="D818" s="7" t="s">
        <v>7293</v>
      </c>
      <c r="E818" s="19" t="s">
        <v>8766</v>
      </c>
      <c r="F818" s="52" t="s">
        <v>9879</v>
      </c>
      <c r="G818" s="10">
        <v>45927.0</v>
      </c>
      <c r="H818" s="53" t="s">
        <v>9876</v>
      </c>
    </row>
    <row r="819">
      <c r="A819" s="6" t="s">
        <v>7233</v>
      </c>
      <c r="B819" s="6" t="s">
        <v>7291</v>
      </c>
      <c r="C819" s="6" t="s">
        <v>7292</v>
      </c>
      <c r="D819" s="7" t="s">
        <v>7293</v>
      </c>
      <c r="E819" s="19" t="s">
        <v>8766</v>
      </c>
      <c r="F819" s="52" t="s">
        <v>9880</v>
      </c>
      <c r="G819" s="10">
        <v>45927.0</v>
      </c>
      <c r="H819" s="53" t="s">
        <v>9876</v>
      </c>
    </row>
    <row r="820">
      <c r="A820" s="6" t="s">
        <v>7233</v>
      </c>
      <c r="B820" s="6" t="s">
        <v>429</v>
      </c>
      <c r="C820" s="6" t="s">
        <v>7305</v>
      </c>
      <c r="D820" s="7" t="s">
        <v>7306</v>
      </c>
      <c r="E820" s="19" t="s">
        <v>8766</v>
      </c>
      <c r="F820" s="52" t="s">
        <v>9881</v>
      </c>
      <c r="G820" s="10">
        <v>45927.0</v>
      </c>
      <c r="H820" s="53" t="s">
        <v>9882</v>
      </c>
    </row>
    <row r="821">
      <c r="A821" s="6" t="s">
        <v>7233</v>
      </c>
      <c r="B821" s="6" t="s">
        <v>429</v>
      </c>
      <c r="C821" s="6" t="s">
        <v>7305</v>
      </c>
      <c r="D821" s="7" t="s">
        <v>7306</v>
      </c>
      <c r="E821" s="19" t="s">
        <v>8766</v>
      </c>
      <c r="F821" s="52" t="s">
        <v>9883</v>
      </c>
      <c r="G821" s="10">
        <v>45927.0</v>
      </c>
      <c r="H821" s="53" t="s">
        <v>9882</v>
      </c>
    </row>
    <row r="822">
      <c r="A822" s="6" t="s">
        <v>7233</v>
      </c>
      <c r="B822" s="6" t="s">
        <v>429</v>
      </c>
      <c r="C822" s="6" t="s">
        <v>7305</v>
      </c>
      <c r="D822" s="7" t="s">
        <v>7306</v>
      </c>
      <c r="E822" s="19" t="s">
        <v>8766</v>
      </c>
      <c r="F822" s="52" t="s">
        <v>9884</v>
      </c>
      <c r="G822" s="10">
        <v>45927.0</v>
      </c>
      <c r="H822" s="53" t="s">
        <v>9882</v>
      </c>
    </row>
    <row r="823">
      <c r="A823" s="6" t="s">
        <v>7233</v>
      </c>
      <c r="B823" s="6" t="s">
        <v>429</v>
      </c>
      <c r="C823" s="6" t="s">
        <v>7305</v>
      </c>
      <c r="D823" s="7" t="s">
        <v>7306</v>
      </c>
      <c r="E823" s="19" t="s">
        <v>8766</v>
      </c>
      <c r="F823" s="52" t="s">
        <v>9885</v>
      </c>
      <c r="G823" s="10">
        <v>45927.0</v>
      </c>
      <c r="H823" s="53" t="s">
        <v>9882</v>
      </c>
    </row>
    <row r="824">
      <c r="A824" s="6" t="s">
        <v>7233</v>
      </c>
      <c r="B824" s="6" t="s">
        <v>266</v>
      </c>
      <c r="C824" s="6" t="s">
        <v>7329</v>
      </c>
      <c r="D824" s="7" t="s">
        <v>7330</v>
      </c>
      <c r="E824" s="19" t="s">
        <v>9190</v>
      </c>
      <c r="F824" s="52" t="s">
        <v>9886</v>
      </c>
      <c r="G824" s="10">
        <v>45927.0</v>
      </c>
      <c r="H824" s="53" t="s">
        <v>9887</v>
      </c>
    </row>
    <row r="825">
      <c r="A825" s="6" t="s">
        <v>7337</v>
      </c>
      <c r="B825" s="6" t="s">
        <v>7470</v>
      </c>
      <c r="C825" s="6" t="s">
        <v>7471</v>
      </c>
      <c r="D825" s="7" t="s">
        <v>7472</v>
      </c>
      <c r="E825" s="19" t="s">
        <v>8810</v>
      </c>
      <c r="F825" s="52" t="s">
        <v>9888</v>
      </c>
      <c r="G825" s="10">
        <v>45927.0</v>
      </c>
      <c r="H825" s="53" t="s">
        <v>9889</v>
      </c>
    </row>
    <row r="826">
      <c r="A826" s="6" t="s">
        <v>7337</v>
      </c>
      <c r="B826" s="6" t="s">
        <v>7470</v>
      </c>
      <c r="C826" s="6" t="s">
        <v>7471</v>
      </c>
      <c r="D826" s="7" t="s">
        <v>7472</v>
      </c>
      <c r="E826" s="19" t="s">
        <v>8810</v>
      </c>
      <c r="F826" s="52" t="s">
        <v>9890</v>
      </c>
      <c r="G826" s="10">
        <v>45927.0</v>
      </c>
      <c r="H826" s="53" t="s">
        <v>9889</v>
      </c>
    </row>
    <row r="827">
      <c r="A827" s="6" t="s">
        <v>7337</v>
      </c>
      <c r="B827" s="6" t="s">
        <v>7470</v>
      </c>
      <c r="C827" s="6" t="s">
        <v>7471</v>
      </c>
      <c r="D827" s="7" t="s">
        <v>7472</v>
      </c>
      <c r="E827" s="19" t="s">
        <v>8810</v>
      </c>
      <c r="F827" s="52" t="s">
        <v>9891</v>
      </c>
      <c r="G827" s="10">
        <v>45927.0</v>
      </c>
      <c r="H827" s="53" t="s">
        <v>9889</v>
      </c>
    </row>
    <row r="828">
      <c r="A828" s="6" t="s">
        <v>7337</v>
      </c>
      <c r="B828" s="6" t="s">
        <v>7470</v>
      </c>
      <c r="C828" s="6" t="s">
        <v>7471</v>
      </c>
      <c r="D828" s="7" t="s">
        <v>7472</v>
      </c>
      <c r="E828" s="19" t="s">
        <v>8810</v>
      </c>
      <c r="F828" s="52" t="s">
        <v>9892</v>
      </c>
      <c r="G828" s="10">
        <v>45927.0</v>
      </c>
      <c r="H828" s="53" t="s">
        <v>9889</v>
      </c>
    </row>
    <row r="829">
      <c r="A829" s="6" t="s">
        <v>7337</v>
      </c>
      <c r="B829" s="6" t="s">
        <v>7470</v>
      </c>
      <c r="C829" s="6" t="s">
        <v>7471</v>
      </c>
      <c r="D829" s="7" t="s">
        <v>7472</v>
      </c>
      <c r="E829" s="19" t="s">
        <v>8810</v>
      </c>
      <c r="F829" s="52" t="s">
        <v>9893</v>
      </c>
      <c r="G829" s="10">
        <v>45927.0</v>
      </c>
      <c r="H829" s="53" t="s">
        <v>9889</v>
      </c>
    </row>
    <row r="830">
      <c r="A830" s="6" t="s">
        <v>7337</v>
      </c>
      <c r="B830" s="6" t="s">
        <v>7470</v>
      </c>
      <c r="C830" s="6" t="s">
        <v>7471</v>
      </c>
      <c r="D830" s="7" t="s">
        <v>7472</v>
      </c>
      <c r="E830" s="19" t="s">
        <v>8810</v>
      </c>
      <c r="F830" s="52" t="s">
        <v>9894</v>
      </c>
      <c r="G830" s="10">
        <v>45927.0</v>
      </c>
      <c r="H830" s="53" t="s">
        <v>9889</v>
      </c>
    </row>
    <row r="831">
      <c r="A831" s="6" t="s">
        <v>7337</v>
      </c>
      <c r="B831" s="6" t="s">
        <v>7470</v>
      </c>
      <c r="C831" s="6" t="s">
        <v>7471</v>
      </c>
      <c r="D831" s="7" t="s">
        <v>7472</v>
      </c>
      <c r="E831" s="19" t="s">
        <v>8810</v>
      </c>
      <c r="F831" s="52" t="s">
        <v>9895</v>
      </c>
      <c r="G831" s="10">
        <v>45927.0</v>
      </c>
      <c r="H831" s="53" t="s">
        <v>9889</v>
      </c>
    </row>
    <row r="832">
      <c r="A832" s="6" t="s">
        <v>7337</v>
      </c>
      <c r="B832" s="6" t="s">
        <v>7470</v>
      </c>
      <c r="C832" s="6" t="s">
        <v>7471</v>
      </c>
      <c r="D832" s="7" t="s">
        <v>7472</v>
      </c>
      <c r="E832" s="19" t="s">
        <v>8810</v>
      </c>
      <c r="F832" s="52" t="s">
        <v>9896</v>
      </c>
      <c r="G832" s="10">
        <v>45927.0</v>
      </c>
      <c r="H832" s="53" t="s">
        <v>9889</v>
      </c>
    </row>
    <row r="833">
      <c r="A833" s="6" t="s">
        <v>7337</v>
      </c>
      <c r="B833" s="6" t="s">
        <v>7470</v>
      </c>
      <c r="C833" s="6" t="s">
        <v>7471</v>
      </c>
      <c r="D833" s="7" t="s">
        <v>7472</v>
      </c>
      <c r="E833" s="19" t="s">
        <v>8810</v>
      </c>
      <c r="F833" s="52" t="s">
        <v>9897</v>
      </c>
      <c r="G833" s="10">
        <v>45927.0</v>
      </c>
      <c r="H833" s="53" t="s">
        <v>9889</v>
      </c>
    </row>
    <row r="834">
      <c r="A834" s="6" t="s">
        <v>7337</v>
      </c>
      <c r="B834" s="6" t="s">
        <v>7470</v>
      </c>
      <c r="C834" s="6" t="s">
        <v>7471</v>
      </c>
      <c r="D834" s="7" t="s">
        <v>7472</v>
      </c>
      <c r="E834" s="19" t="s">
        <v>8810</v>
      </c>
      <c r="F834" s="52" t="s">
        <v>9898</v>
      </c>
      <c r="G834" s="10">
        <v>45927.0</v>
      </c>
      <c r="H834" s="53" t="s">
        <v>9889</v>
      </c>
    </row>
    <row r="835">
      <c r="A835" s="6" t="s">
        <v>7337</v>
      </c>
      <c r="B835" s="6" t="s">
        <v>7470</v>
      </c>
      <c r="C835" s="6" t="s">
        <v>7471</v>
      </c>
      <c r="D835" s="7" t="s">
        <v>7472</v>
      </c>
      <c r="E835" s="19" t="s">
        <v>8810</v>
      </c>
      <c r="F835" s="52" t="s">
        <v>9899</v>
      </c>
      <c r="G835" s="10">
        <v>45927.0</v>
      </c>
      <c r="H835" s="53" t="s">
        <v>9889</v>
      </c>
    </row>
    <row r="836">
      <c r="A836" s="6" t="s">
        <v>7337</v>
      </c>
      <c r="B836" s="6" t="s">
        <v>7470</v>
      </c>
      <c r="C836" s="6" t="s">
        <v>7471</v>
      </c>
      <c r="D836" s="7" t="s">
        <v>7472</v>
      </c>
      <c r="E836" s="19" t="s">
        <v>8810</v>
      </c>
      <c r="F836" s="52" t="s">
        <v>9900</v>
      </c>
      <c r="G836" s="10">
        <v>45927.0</v>
      </c>
      <c r="H836" s="53" t="s">
        <v>9889</v>
      </c>
    </row>
    <row r="837">
      <c r="A837" s="6" t="s">
        <v>7475</v>
      </c>
      <c r="B837" s="6" t="s">
        <v>7520</v>
      </c>
      <c r="C837" s="6" t="s">
        <v>7521</v>
      </c>
      <c r="D837" s="7" t="s">
        <v>7522</v>
      </c>
      <c r="E837" s="19" t="s">
        <v>8810</v>
      </c>
      <c r="F837" s="52" t="s">
        <v>9901</v>
      </c>
      <c r="G837" s="10">
        <v>45927.0</v>
      </c>
      <c r="H837" s="18" t="s">
        <v>9902</v>
      </c>
    </row>
    <row r="838">
      <c r="A838" s="6" t="s">
        <v>7475</v>
      </c>
      <c r="B838" s="6" t="s">
        <v>7520</v>
      </c>
      <c r="C838" s="6" t="s">
        <v>7521</v>
      </c>
      <c r="D838" s="7" t="s">
        <v>7522</v>
      </c>
      <c r="E838" s="19" t="s">
        <v>8810</v>
      </c>
      <c r="F838" s="52" t="s">
        <v>9903</v>
      </c>
      <c r="G838" s="10">
        <v>45927.0</v>
      </c>
      <c r="H838" s="53" t="s">
        <v>9902</v>
      </c>
    </row>
    <row r="839">
      <c r="A839" s="6" t="s">
        <v>7529</v>
      </c>
      <c r="B839" s="6" t="s">
        <v>123</v>
      </c>
      <c r="C839" s="6" t="s">
        <v>7553</v>
      </c>
      <c r="D839" s="7" t="s">
        <v>7554</v>
      </c>
      <c r="E839" s="19" t="s">
        <v>9596</v>
      </c>
      <c r="F839" s="52" t="s">
        <v>9904</v>
      </c>
      <c r="G839" s="10">
        <v>45927.0</v>
      </c>
      <c r="H839" s="53" t="s">
        <v>9905</v>
      </c>
    </row>
    <row r="840">
      <c r="A840" s="6" t="s">
        <v>7529</v>
      </c>
      <c r="B840" s="6" t="s">
        <v>123</v>
      </c>
      <c r="C840" s="6" t="s">
        <v>7553</v>
      </c>
      <c r="D840" s="7" t="s">
        <v>7554</v>
      </c>
      <c r="E840" s="19" t="s">
        <v>9596</v>
      </c>
      <c r="F840" s="52" t="s">
        <v>9906</v>
      </c>
      <c r="G840" s="10">
        <v>45927.0</v>
      </c>
      <c r="H840" s="53" t="s">
        <v>9905</v>
      </c>
    </row>
    <row r="841">
      <c r="A841" s="6" t="s">
        <v>7529</v>
      </c>
      <c r="B841" s="6" t="s">
        <v>123</v>
      </c>
      <c r="C841" s="6" t="s">
        <v>7553</v>
      </c>
      <c r="D841" s="7" t="s">
        <v>7554</v>
      </c>
      <c r="E841" s="19" t="s">
        <v>9596</v>
      </c>
      <c r="F841" s="52" t="s">
        <v>9907</v>
      </c>
      <c r="G841" s="10">
        <v>45927.0</v>
      </c>
      <c r="H841" s="53" t="s">
        <v>9905</v>
      </c>
    </row>
    <row r="842">
      <c r="A842" s="6" t="s">
        <v>7529</v>
      </c>
      <c r="B842" s="6" t="s">
        <v>7572</v>
      </c>
      <c r="C842" s="6" t="s">
        <v>7573</v>
      </c>
      <c r="D842" s="7" t="s">
        <v>7574</v>
      </c>
      <c r="E842" s="19" t="s">
        <v>8766</v>
      </c>
      <c r="F842" s="52" t="s">
        <v>9908</v>
      </c>
      <c r="G842" s="10">
        <v>45927.0</v>
      </c>
      <c r="H842" s="53" t="s">
        <v>9909</v>
      </c>
    </row>
    <row r="843">
      <c r="A843" s="6" t="s">
        <v>7529</v>
      </c>
      <c r="B843" s="6" t="s">
        <v>7572</v>
      </c>
      <c r="C843" s="6" t="s">
        <v>7573</v>
      </c>
      <c r="D843" s="7" t="s">
        <v>7574</v>
      </c>
      <c r="E843" s="19" t="s">
        <v>8766</v>
      </c>
      <c r="F843" s="52" t="s">
        <v>9910</v>
      </c>
      <c r="G843" s="10">
        <v>45927.0</v>
      </c>
      <c r="H843" s="53" t="s">
        <v>9909</v>
      </c>
    </row>
    <row r="844">
      <c r="A844" s="6" t="s">
        <v>7529</v>
      </c>
      <c r="B844" s="6" t="s">
        <v>7572</v>
      </c>
      <c r="C844" s="6" t="s">
        <v>7573</v>
      </c>
      <c r="D844" s="7" t="s">
        <v>7574</v>
      </c>
      <c r="E844" s="19" t="s">
        <v>8766</v>
      </c>
      <c r="F844" s="52" t="s">
        <v>9911</v>
      </c>
      <c r="G844" s="10">
        <v>45927.0</v>
      </c>
      <c r="H844" s="53" t="s">
        <v>9909</v>
      </c>
    </row>
    <row r="845">
      <c r="A845" s="6" t="s">
        <v>7529</v>
      </c>
      <c r="B845" s="6" t="s">
        <v>7572</v>
      </c>
      <c r="C845" s="6" t="s">
        <v>7573</v>
      </c>
      <c r="D845" s="7" t="s">
        <v>7574</v>
      </c>
      <c r="E845" s="19" t="s">
        <v>8766</v>
      </c>
      <c r="F845" s="52" t="s">
        <v>9912</v>
      </c>
      <c r="G845" s="10">
        <v>45927.0</v>
      </c>
      <c r="H845" s="53" t="s">
        <v>9909</v>
      </c>
    </row>
    <row r="846">
      <c r="A846" s="6" t="s">
        <v>7529</v>
      </c>
      <c r="B846" s="6" t="s">
        <v>7577</v>
      </c>
      <c r="C846" s="6" t="s">
        <v>7578</v>
      </c>
      <c r="D846" s="7" t="s">
        <v>7579</v>
      </c>
      <c r="E846" s="19" t="s">
        <v>9271</v>
      </c>
      <c r="F846" s="52" t="s">
        <v>9913</v>
      </c>
      <c r="G846" s="10">
        <v>45927.0</v>
      </c>
      <c r="H846" s="53" t="s">
        <v>9914</v>
      </c>
    </row>
    <row r="847">
      <c r="A847" s="6" t="s">
        <v>7529</v>
      </c>
      <c r="B847" s="6" t="s">
        <v>7603</v>
      </c>
      <c r="C847" s="6" t="s">
        <v>7604</v>
      </c>
      <c r="D847" s="7" t="s">
        <v>7605</v>
      </c>
      <c r="E847" s="19" t="s">
        <v>9915</v>
      </c>
      <c r="F847" s="52" t="s">
        <v>9916</v>
      </c>
      <c r="G847" s="10">
        <v>45927.0</v>
      </c>
      <c r="H847" s="53" t="s">
        <v>9917</v>
      </c>
    </row>
    <row r="848">
      <c r="A848" s="6" t="s">
        <v>7529</v>
      </c>
      <c r="B848" s="6" t="s">
        <v>7603</v>
      </c>
      <c r="C848" s="6" t="s">
        <v>7604</v>
      </c>
      <c r="D848" s="7" t="s">
        <v>7605</v>
      </c>
      <c r="E848" s="19" t="s">
        <v>8766</v>
      </c>
      <c r="F848" s="52" t="s">
        <v>9918</v>
      </c>
      <c r="G848" s="10">
        <v>45927.0</v>
      </c>
      <c r="H848" s="53" t="s">
        <v>9917</v>
      </c>
    </row>
    <row r="849">
      <c r="A849" s="6" t="s">
        <v>7529</v>
      </c>
      <c r="B849" s="6" t="s">
        <v>7603</v>
      </c>
      <c r="C849" s="6" t="s">
        <v>7604</v>
      </c>
      <c r="D849" s="7" t="s">
        <v>7605</v>
      </c>
      <c r="E849" s="19" t="s">
        <v>8766</v>
      </c>
      <c r="F849" s="52" t="s">
        <v>9919</v>
      </c>
      <c r="G849" s="10">
        <v>45927.0</v>
      </c>
      <c r="H849" s="53" t="s">
        <v>9917</v>
      </c>
    </row>
    <row r="850">
      <c r="A850" s="6" t="s">
        <v>7529</v>
      </c>
      <c r="B850" s="6" t="s">
        <v>7603</v>
      </c>
      <c r="C850" s="6" t="s">
        <v>7604</v>
      </c>
      <c r="D850" s="7" t="s">
        <v>7605</v>
      </c>
      <c r="E850" s="19" t="s">
        <v>8766</v>
      </c>
      <c r="F850" s="52" t="s">
        <v>9920</v>
      </c>
      <c r="G850" s="10">
        <v>45927.0</v>
      </c>
      <c r="H850" s="53" t="s">
        <v>9917</v>
      </c>
    </row>
    <row r="851">
      <c r="A851" s="6" t="s">
        <v>7529</v>
      </c>
      <c r="B851" s="6" t="s">
        <v>7603</v>
      </c>
      <c r="C851" s="6" t="s">
        <v>7604</v>
      </c>
      <c r="D851" s="7" t="s">
        <v>7605</v>
      </c>
      <c r="E851" s="19" t="s">
        <v>8766</v>
      </c>
      <c r="F851" s="52" t="s">
        <v>9921</v>
      </c>
      <c r="G851" s="10">
        <v>45927.0</v>
      </c>
      <c r="H851" s="53" t="s">
        <v>9917</v>
      </c>
    </row>
    <row r="852">
      <c r="A852" s="6" t="s">
        <v>7529</v>
      </c>
      <c r="B852" s="6" t="s">
        <v>7603</v>
      </c>
      <c r="C852" s="6" t="s">
        <v>7604</v>
      </c>
      <c r="D852" s="7" t="s">
        <v>7605</v>
      </c>
      <c r="E852" s="19" t="s">
        <v>8766</v>
      </c>
      <c r="F852" s="52" t="s">
        <v>9922</v>
      </c>
      <c r="G852" s="10">
        <v>45927.0</v>
      </c>
      <c r="H852" s="53" t="s">
        <v>9917</v>
      </c>
    </row>
    <row r="853">
      <c r="A853" s="6" t="s">
        <v>7529</v>
      </c>
      <c r="B853" s="6" t="s">
        <v>7603</v>
      </c>
      <c r="C853" s="6" t="s">
        <v>7604</v>
      </c>
      <c r="D853" s="7" t="s">
        <v>7605</v>
      </c>
      <c r="E853" s="19" t="s">
        <v>9143</v>
      </c>
      <c r="F853" s="52" t="s">
        <v>9923</v>
      </c>
      <c r="G853" s="10">
        <v>45927.0</v>
      </c>
      <c r="H853" s="53" t="s">
        <v>9917</v>
      </c>
    </row>
    <row r="854">
      <c r="A854" s="6" t="s">
        <v>7529</v>
      </c>
      <c r="B854" s="6" t="s">
        <v>7666</v>
      </c>
      <c r="C854" s="6" t="s">
        <v>7667</v>
      </c>
      <c r="D854" s="7" t="s">
        <v>7668</v>
      </c>
      <c r="E854" s="19" t="s">
        <v>8766</v>
      </c>
      <c r="F854" s="52" t="s">
        <v>9924</v>
      </c>
      <c r="G854" s="10">
        <v>45927.0</v>
      </c>
      <c r="H854" s="53" t="s">
        <v>9925</v>
      </c>
    </row>
    <row r="855">
      <c r="A855" s="6" t="s">
        <v>7529</v>
      </c>
      <c r="B855" s="6" t="s">
        <v>7666</v>
      </c>
      <c r="C855" s="6" t="s">
        <v>7667</v>
      </c>
      <c r="D855" s="7" t="s">
        <v>7668</v>
      </c>
      <c r="E855" s="19" t="s">
        <v>9143</v>
      </c>
      <c r="F855" s="52" t="s">
        <v>9926</v>
      </c>
      <c r="G855" s="10">
        <v>45927.0</v>
      </c>
      <c r="H855" s="53" t="s">
        <v>9925</v>
      </c>
    </row>
    <row r="856">
      <c r="A856" s="6" t="s">
        <v>7680</v>
      </c>
      <c r="B856" s="6" t="s">
        <v>7766</v>
      </c>
      <c r="C856" s="6" t="s">
        <v>7767</v>
      </c>
      <c r="D856" s="7" t="s">
        <v>7768</v>
      </c>
      <c r="E856" s="19" t="s">
        <v>8766</v>
      </c>
      <c r="F856" s="52" t="s">
        <v>9927</v>
      </c>
      <c r="G856" s="10">
        <v>45925.0</v>
      </c>
      <c r="H856" s="53" t="s">
        <v>9928</v>
      </c>
    </row>
    <row r="857">
      <c r="A857" s="6" t="s">
        <v>7680</v>
      </c>
      <c r="B857" s="6" t="s">
        <v>7766</v>
      </c>
      <c r="C857" s="6" t="s">
        <v>7767</v>
      </c>
      <c r="D857" s="7" t="s">
        <v>7768</v>
      </c>
      <c r="E857" s="19" t="s">
        <v>8766</v>
      </c>
      <c r="F857" s="52" t="s">
        <v>9929</v>
      </c>
      <c r="G857" s="10">
        <v>45925.0</v>
      </c>
      <c r="H857" s="53" t="s">
        <v>9928</v>
      </c>
    </row>
    <row r="858">
      <c r="A858" s="6" t="s">
        <v>7680</v>
      </c>
      <c r="B858" s="6" t="s">
        <v>7766</v>
      </c>
      <c r="C858" s="6" t="s">
        <v>7767</v>
      </c>
      <c r="D858" s="7" t="s">
        <v>7768</v>
      </c>
      <c r="E858" s="19" t="s">
        <v>8766</v>
      </c>
      <c r="F858" s="52" t="s">
        <v>9930</v>
      </c>
      <c r="G858" s="10">
        <v>45925.0</v>
      </c>
      <c r="H858" s="53" t="s">
        <v>9928</v>
      </c>
    </row>
    <row r="859">
      <c r="A859" s="6" t="s">
        <v>7680</v>
      </c>
      <c r="B859" s="6" t="s">
        <v>7766</v>
      </c>
      <c r="C859" s="6" t="s">
        <v>7767</v>
      </c>
      <c r="D859" s="7" t="s">
        <v>7768</v>
      </c>
      <c r="E859" s="19" t="s">
        <v>9931</v>
      </c>
      <c r="F859" s="52" t="s">
        <v>9932</v>
      </c>
      <c r="G859" s="10">
        <v>45925.0</v>
      </c>
      <c r="H859" s="18" t="s">
        <v>9928</v>
      </c>
    </row>
    <row r="860">
      <c r="A860" s="6" t="s">
        <v>7798</v>
      </c>
      <c r="B860" s="6" t="s">
        <v>7846</v>
      </c>
      <c r="C860" s="6" t="s">
        <v>7847</v>
      </c>
      <c r="D860" s="7" t="s">
        <v>7848</v>
      </c>
      <c r="E860" s="19" t="s">
        <v>9933</v>
      </c>
      <c r="F860" s="52" t="s">
        <v>9934</v>
      </c>
      <c r="G860" s="10">
        <v>45923.0</v>
      </c>
      <c r="H860" s="53" t="s">
        <v>9935</v>
      </c>
    </row>
    <row r="861">
      <c r="A861" s="11" t="s">
        <v>7878</v>
      </c>
      <c r="B861" s="11" t="s">
        <v>7985</v>
      </c>
      <c r="C861" s="11" t="s">
        <v>7897</v>
      </c>
      <c r="D861" s="53" t="s">
        <v>7898</v>
      </c>
      <c r="E861" s="19" t="s">
        <v>8810</v>
      </c>
      <c r="F861" s="52" t="s">
        <v>9936</v>
      </c>
      <c r="G861" s="10">
        <v>45925.0</v>
      </c>
      <c r="H861" s="53" t="s">
        <v>9937</v>
      </c>
    </row>
    <row r="862">
      <c r="A862" s="11" t="s">
        <v>7878</v>
      </c>
      <c r="B862" s="11" t="s">
        <v>480</v>
      </c>
      <c r="C862" s="11" t="s">
        <v>7897</v>
      </c>
      <c r="D862" s="53" t="s">
        <v>7898</v>
      </c>
      <c r="E862" s="19" t="s">
        <v>8810</v>
      </c>
      <c r="F862" s="52" t="s">
        <v>9938</v>
      </c>
      <c r="G862" s="10">
        <v>45925.0</v>
      </c>
      <c r="H862" s="53" t="s">
        <v>9937</v>
      </c>
    </row>
    <row r="863">
      <c r="A863" s="11" t="s">
        <v>7878</v>
      </c>
      <c r="B863" s="11" t="s">
        <v>480</v>
      </c>
      <c r="C863" s="11" t="s">
        <v>7897</v>
      </c>
      <c r="D863" s="53" t="s">
        <v>7898</v>
      </c>
      <c r="E863" s="19" t="s">
        <v>8810</v>
      </c>
      <c r="F863" s="52" t="s">
        <v>9939</v>
      </c>
      <c r="G863" s="10">
        <v>45925.0</v>
      </c>
      <c r="H863" s="53" t="s">
        <v>9937</v>
      </c>
    </row>
    <row r="864">
      <c r="A864" s="11" t="s">
        <v>7878</v>
      </c>
      <c r="B864" s="11" t="s">
        <v>480</v>
      </c>
      <c r="C864" s="11" t="s">
        <v>7897</v>
      </c>
      <c r="D864" s="53" t="s">
        <v>7898</v>
      </c>
      <c r="E864" s="19" t="s">
        <v>8810</v>
      </c>
      <c r="F864" s="52" t="s">
        <v>9940</v>
      </c>
      <c r="G864" s="10">
        <v>45925.0</v>
      </c>
      <c r="H864" s="53" t="s">
        <v>9937</v>
      </c>
    </row>
    <row r="865">
      <c r="A865" s="11" t="s">
        <v>7878</v>
      </c>
      <c r="B865" s="11" t="s">
        <v>480</v>
      </c>
      <c r="C865" s="11" t="s">
        <v>7897</v>
      </c>
      <c r="D865" s="53" t="s">
        <v>7898</v>
      </c>
      <c r="E865" s="19" t="s">
        <v>8810</v>
      </c>
      <c r="F865" s="52" t="s">
        <v>9941</v>
      </c>
      <c r="G865" s="10">
        <v>45925.0</v>
      </c>
      <c r="H865" s="53" t="s">
        <v>9937</v>
      </c>
    </row>
    <row r="866">
      <c r="A866" s="11" t="s">
        <v>7878</v>
      </c>
      <c r="B866" s="11" t="s">
        <v>480</v>
      </c>
      <c r="C866" s="11" t="s">
        <v>7897</v>
      </c>
      <c r="D866" s="53" t="s">
        <v>7898</v>
      </c>
      <c r="E866" s="19" t="s">
        <v>8810</v>
      </c>
      <c r="F866" s="52" t="s">
        <v>9942</v>
      </c>
      <c r="G866" s="10">
        <v>45925.0</v>
      </c>
      <c r="H866" s="53" t="s">
        <v>9937</v>
      </c>
    </row>
    <row r="867">
      <c r="A867" s="11" t="s">
        <v>7878</v>
      </c>
      <c r="B867" s="11" t="s">
        <v>480</v>
      </c>
      <c r="C867" s="11" t="s">
        <v>7897</v>
      </c>
      <c r="D867" s="53" t="s">
        <v>7898</v>
      </c>
      <c r="E867" s="19" t="s">
        <v>8810</v>
      </c>
      <c r="F867" s="52" t="s">
        <v>9943</v>
      </c>
      <c r="G867" s="10">
        <v>45925.0</v>
      </c>
      <c r="H867" s="53" t="s">
        <v>9937</v>
      </c>
    </row>
    <row r="868">
      <c r="A868" s="11" t="s">
        <v>7878</v>
      </c>
      <c r="B868" s="11" t="s">
        <v>480</v>
      </c>
      <c r="C868" s="11" t="s">
        <v>7897</v>
      </c>
      <c r="D868" s="53" t="s">
        <v>7898</v>
      </c>
      <c r="E868" s="19" t="s">
        <v>8810</v>
      </c>
      <c r="F868" s="52" t="s">
        <v>9944</v>
      </c>
      <c r="G868" s="10">
        <v>45925.0</v>
      </c>
      <c r="H868" s="53" t="s">
        <v>9937</v>
      </c>
    </row>
    <row r="869">
      <c r="A869" s="11" t="s">
        <v>7878</v>
      </c>
      <c r="B869" s="11" t="s">
        <v>480</v>
      </c>
      <c r="C869" s="11" t="s">
        <v>7897</v>
      </c>
      <c r="D869" s="53" t="s">
        <v>7898</v>
      </c>
      <c r="E869" s="19" t="s">
        <v>8810</v>
      </c>
      <c r="F869" s="52" t="s">
        <v>9945</v>
      </c>
      <c r="G869" s="10">
        <v>45925.0</v>
      </c>
      <c r="H869" s="53" t="s">
        <v>9937</v>
      </c>
    </row>
    <row r="870">
      <c r="A870" s="6" t="s">
        <v>7878</v>
      </c>
      <c r="B870" s="6" t="s">
        <v>170</v>
      </c>
      <c r="C870" s="6" t="s">
        <v>7975</v>
      </c>
      <c r="D870" s="7" t="s">
        <v>7976</v>
      </c>
      <c r="E870" s="19" t="s">
        <v>8766</v>
      </c>
      <c r="F870" s="52" t="s">
        <v>9946</v>
      </c>
      <c r="G870" s="10">
        <v>45927.0</v>
      </c>
      <c r="H870" s="53" t="s">
        <v>9947</v>
      </c>
    </row>
    <row r="871">
      <c r="A871" s="6" t="s">
        <v>7878</v>
      </c>
      <c r="B871" s="6" t="s">
        <v>170</v>
      </c>
      <c r="C871" s="6" t="s">
        <v>7975</v>
      </c>
      <c r="D871" s="7" t="s">
        <v>7976</v>
      </c>
      <c r="E871" s="19" t="s">
        <v>8766</v>
      </c>
      <c r="F871" s="52" t="s">
        <v>9948</v>
      </c>
      <c r="G871" s="10">
        <v>45927.0</v>
      </c>
      <c r="H871" s="53" t="s">
        <v>9947</v>
      </c>
    </row>
    <row r="872">
      <c r="A872" s="6" t="s">
        <v>7878</v>
      </c>
      <c r="B872" s="6" t="s">
        <v>170</v>
      </c>
      <c r="C872" s="6" t="s">
        <v>7975</v>
      </c>
      <c r="D872" s="7" t="s">
        <v>7976</v>
      </c>
      <c r="E872" s="19" t="s">
        <v>8766</v>
      </c>
      <c r="F872" s="52" t="s">
        <v>9949</v>
      </c>
      <c r="G872" s="10">
        <v>45927.0</v>
      </c>
      <c r="H872" s="53" t="s">
        <v>9947</v>
      </c>
    </row>
    <row r="873">
      <c r="A873" s="6" t="s">
        <v>7878</v>
      </c>
      <c r="B873" s="6" t="s">
        <v>170</v>
      </c>
      <c r="C873" s="6" t="s">
        <v>7975</v>
      </c>
      <c r="D873" s="7" t="s">
        <v>7976</v>
      </c>
      <c r="E873" s="19" t="s">
        <v>8766</v>
      </c>
      <c r="F873" s="52" t="s">
        <v>9950</v>
      </c>
      <c r="G873" s="10">
        <v>45927.0</v>
      </c>
      <c r="H873" s="53" t="s">
        <v>9947</v>
      </c>
    </row>
    <row r="874">
      <c r="A874" s="6" t="s">
        <v>7878</v>
      </c>
      <c r="B874" s="6" t="s">
        <v>170</v>
      </c>
      <c r="C874" s="6" t="s">
        <v>7975</v>
      </c>
      <c r="D874" s="7" t="s">
        <v>7976</v>
      </c>
      <c r="E874" s="19" t="s">
        <v>8766</v>
      </c>
      <c r="F874" s="52" t="s">
        <v>9951</v>
      </c>
      <c r="G874" s="10">
        <v>45927.0</v>
      </c>
      <c r="H874" s="53" t="s">
        <v>9947</v>
      </c>
    </row>
    <row r="875">
      <c r="A875" s="6" t="s">
        <v>7878</v>
      </c>
      <c r="B875" s="6" t="s">
        <v>170</v>
      </c>
      <c r="C875" s="6" t="s">
        <v>7975</v>
      </c>
      <c r="D875" s="7" t="s">
        <v>7976</v>
      </c>
      <c r="E875" s="19" t="s">
        <v>8766</v>
      </c>
      <c r="F875" s="52" t="s">
        <v>9952</v>
      </c>
      <c r="G875" s="10">
        <v>45927.0</v>
      </c>
      <c r="H875" s="53" t="s">
        <v>9947</v>
      </c>
    </row>
    <row r="876">
      <c r="A876" s="6" t="s">
        <v>7878</v>
      </c>
      <c r="B876" s="6" t="s">
        <v>170</v>
      </c>
      <c r="C876" s="6" t="s">
        <v>7975</v>
      </c>
      <c r="D876" s="7" t="s">
        <v>7976</v>
      </c>
      <c r="E876" s="19" t="s">
        <v>8766</v>
      </c>
      <c r="F876" s="52" t="s">
        <v>9953</v>
      </c>
      <c r="G876" s="10">
        <v>45927.0</v>
      </c>
      <c r="H876" s="53" t="s">
        <v>9947</v>
      </c>
    </row>
    <row r="877">
      <c r="A877" s="6" t="s">
        <v>7878</v>
      </c>
      <c r="B877" s="6" t="s">
        <v>170</v>
      </c>
      <c r="C877" s="6" t="s">
        <v>7975</v>
      </c>
      <c r="D877" s="7" t="s">
        <v>7976</v>
      </c>
      <c r="E877" s="19" t="s">
        <v>8766</v>
      </c>
      <c r="F877" s="52" t="s">
        <v>9954</v>
      </c>
      <c r="G877" s="10">
        <v>45927.0</v>
      </c>
      <c r="H877" s="53" t="s">
        <v>9947</v>
      </c>
    </row>
    <row r="878">
      <c r="A878" s="6" t="s">
        <v>7878</v>
      </c>
      <c r="B878" s="6" t="s">
        <v>170</v>
      </c>
      <c r="C878" s="6" t="s">
        <v>7975</v>
      </c>
      <c r="D878" s="7" t="s">
        <v>7976</v>
      </c>
      <c r="E878" s="19" t="s">
        <v>8766</v>
      </c>
      <c r="F878" s="52" t="s">
        <v>9955</v>
      </c>
      <c r="G878" s="10">
        <v>45927.0</v>
      </c>
      <c r="H878" s="53" t="s">
        <v>9947</v>
      </c>
    </row>
    <row r="879">
      <c r="A879" s="6" t="s">
        <v>7878</v>
      </c>
      <c r="B879" s="6" t="s">
        <v>170</v>
      </c>
      <c r="C879" s="6" t="s">
        <v>7975</v>
      </c>
      <c r="D879" s="7" t="s">
        <v>7976</v>
      </c>
      <c r="E879" s="19" t="s">
        <v>8766</v>
      </c>
      <c r="F879" s="52" t="s">
        <v>9956</v>
      </c>
      <c r="G879" s="10">
        <v>45927.0</v>
      </c>
      <c r="H879" s="53" t="s">
        <v>9947</v>
      </c>
    </row>
    <row r="880">
      <c r="A880" s="6" t="s">
        <v>7878</v>
      </c>
      <c r="B880" s="6" t="s">
        <v>170</v>
      </c>
      <c r="C880" s="6" t="s">
        <v>7975</v>
      </c>
      <c r="D880" s="7" t="s">
        <v>7976</v>
      </c>
      <c r="E880" s="19" t="s">
        <v>8766</v>
      </c>
      <c r="F880" s="52" t="s">
        <v>9957</v>
      </c>
      <c r="G880" s="10">
        <v>45927.0</v>
      </c>
      <c r="H880" s="53" t="s">
        <v>9947</v>
      </c>
    </row>
    <row r="881">
      <c r="A881" s="6" t="s">
        <v>7878</v>
      </c>
      <c r="B881" s="6" t="s">
        <v>170</v>
      </c>
      <c r="C881" s="6" t="s">
        <v>7975</v>
      </c>
      <c r="D881" s="7" t="s">
        <v>7976</v>
      </c>
      <c r="E881" s="19" t="s">
        <v>8766</v>
      </c>
      <c r="F881" s="52" t="s">
        <v>9958</v>
      </c>
      <c r="G881" s="10">
        <v>45927.0</v>
      </c>
      <c r="H881" s="53" t="s">
        <v>9947</v>
      </c>
    </row>
    <row r="882">
      <c r="A882" s="6" t="s">
        <v>7878</v>
      </c>
      <c r="B882" s="6" t="s">
        <v>170</v>
      </c>
      <c r="C882" s="6" t="s">
        <v>7975</v>
      </c>
      <c r="D882" s="7" t="s">
        <v>7976</v>
      </c>
      <c r="E882" s="19" t="s">
        <v>8766</v>
      </c>
      <c r="F882" s="52" t="s">
        <v>9959</v>
      </c>
      <c r="G882" s="10">
        <v>45927.0</v>
      </c>
      <c r="H882" s="53" t="s">
        <v>9947</v>
      </c>
    </row>
    <row r="883">
      <c r="A883" s="6" t="s">
        <v>7878</v>
      </c>
      <c r="B883" s="6" t="s">
        <v>170</v>
      </c>
      <c r="C883" s="6" t="s">
        <v>7975</v>
      </c>
      <c r="D883" s="7" t="s">
        <v>7976</v>
      </c>
      <c r="E883" s="19" t="s">
        <v>8766</v>
      </c>
      <c r="F883" s="52" t="s">
        <v>9960</v>
      </c>
      <c r="G883" s="10">
        <v>45927.0</v>
      </c>
      <c r="H883" s="53" t="s">
        <v>9947</v>
      </c>
    </row>
    <row r="884">
      <c r="A884" s="6" t="s">
        <v>7878</v>
      </c>
      <c r="B884" s="6" t="s">
        <v>170</v>
      </c>
      <c r="C884" s="6" t="s">
        <v>7975</v>
      </c>
      <c r="D884" s="7" t="s">
        <v>7976</v>
      </c>
      <c r="E884" s="19" t="s">
        <v>8766</v>
      </c>
      <c r="F884" s="52" t="s">
        <v>9961</v>
      </c>
      <c r="G884" s="10">
        <v>45927.0</v>
      </c>
      <c r="H884" s="53" t="s">
        <v>9947</v>
      </c>
    </row>
    <row r="885">
      <c r="A885" s="6" t="s">
        <v>7878</v>
      </c>
      <c r="B885" s="6" t="s">
        <v>170</v>
      </c>
      <c r="C885" s="6" t="s">
        <v>7975</v>
      </c>
      <c r="D885" s="7" t="s">
        <v>7976</v>
      </c>
      <c r="E885" s="19" t="s">
        <v>8766</v>
      </c>
      <c r="F885" s="52" t="s">
        <v>9962</v>
      </c>
      <c r="G885" s="10">
        <v>45927.0</v>
      </c>
      <c r="H885" s="53" t="s">
        <v>9947</v>
      </c>
    </row>
    <row r="886">
      <c r="A886" s="6" t="s">
        <v>7878</v>
      </c>
      <c r="B886" s="6" t="s">
        <v>170</v>
      </c>
      <c r="C886" s="6" t="s">
        <v>7975</v>
      </c>
      <c r="D886" s="7" t="s">
        <v>7976</v>
      </c>
      <c r="E886" s="19" t="s">
        <v>8766</v>
      </c>
      <c r="F886" s="52" t="s">
        <v>9963</v>
      </c>
      <c r="G886" s="10">
        <v>45927.0</v>
      </c>
      <c r="H886" s="53" t="s">
        <v>9947</v>
      </c>
    </row>
    <row r="887">
      <c r="A887" s="6" t="s">
        <v>7878</v>
      </c>
      <c r="B887" s="6" t="s">
        <v>170</v>
      </c>
      <c r="C887" s="6" t="s">
        <v>7975</v>
      </c>
      <c r="D887" s="7" t="s">
        <v>7976</v>
      </c>
      <c r="E887" s="19" t="s">
        <v>8766</v>
      </c>
      <c r="F887" s="52" t="s">
        <v>9964</v>
      </c>
      <c r="G887" s="10">
        <v>45927.0</v>
      </c>
      <c r="H887" s="53" t="s">
        <v>9947</v>
      </c>
    </row>
    <row r="888">
      <c r="A888" s="6" t="s">
        <v>7878</v>
      </c>
      <c r="B888" s="6" t="s">
        <v>170</v>
      </c>
      <c r="C888" s="6" t="s">
        <v>7975</v>
      </c>
      <c r="D888" s="7" t="s">
        <v>7976</v>
      </c>
      <c r="E888" s="19" t="s">
        <v>8766</v>
      </c>
      <c r="F888" s="52" t="s">
        <v>9965</v>
      </c>
      <c r="G888" s="10">
        <v>45927.0</v>
      </c>
      <c r="H888" s="53" t="s">
        <v>9947</v>
      </c>
    </row>
    <row r="889">
      <c r="A889" s="6" t="s">
        <v>7878</v>
      </c>
      <c r="B889" s="6" t="s">
        <v>170</v>
      </c>
      <c r="C889" s="6" t="s">
        <v>7975</v>
      </c>
      <c r="D889" s="7" t="s">
        <v>7976</v>
      </c>
      <c r="E889" s="19" t="s">
        <v>8766</v>
      </c>
      <c r="F889" s="52" t="s">
        <v>9966</v>
      </c>
      <c r="G889" s="10">
        <v>45927.0</v>
      </c>
      <c r="H889" s="53" t="s">
        <v>9947</v>
      </c>
    </row>
    <row r="890">
      <c r="A890" s="6" t="s">
        <v>7878</v>
      </c>
      <c r="B890" s="6" t="s">
        <v>170</v>
      </c>
      <c r="C890" s="6" t="s">
        <v>7975</v>
      </c>
      <c r="D890" s="7" t="s">
        <v>7976</v>
      </c>
      <c r="E890" s="19" t="s">
        <v>8766</v>
      </c>
      <c r="F890" s="52" t="s">
        <v>9967</v>
      </c>
      <c r="G890" s="10">
        <v>45927.0</v>
      </c>
      <c r="H890" s="53" t="s">
        <v>9947</v>
      </c>
    </row>
    <row r="891">
      <c r="A891" s="6" t="s">
        <v>7878</v>
      </c>
      <c r="B891" s="6" t="s">
        <v>170</v>
      </c>
      <c r="C891" s="6" t="s">
        <v>7975</v>
      </c>
      <c r="D891" s="7" t="s">
        <v>7976</v>
      </c>
      <c r="E891" s="19" t="s">
        <v>8766</v>
      </c>
      <c r="F891" s="52" t="s">
        <v>9968</v>
      </c>
      <c r="G891" s="10">
        <v>45927.0</v>
      </c>
      <c r="H891" s="53" t="s">
        <v>9947</v>
      </c>
    </row>
    <row r="892">
      <c r="A892" s="6" t="s">
        <v>7878</v>
      </c>
      <c r="B892" s="6" t="s">
        <v>170</v>
      </c>
      <c r="C892" s="6" t="s">
        <v>7975</v>
      </c>
      <c r="D892" s="7" t="s">
        <v>7976</v>
      </c>
      <c r="E892" s="19" t="s">
        <v>8766</v>
      </c>
      <c r="F892" s="52" t="s">
        <v>9969</v>
      </c>
      <c r="G892" s="10">
        <v>45927.0</v>
      </c>
      <c r="H892" s="53" t="s">
        <v>9947</v>
      </c>
    </row>
    <row r="893">
      <c r="A893" s="6" t="s">
        <v>7878</v>
      </c>
      <c r="B893" s="6" t="s">
        <v>170</v>
      </c>
      <c r="C893" s="6" t="s">
        <v>7975</v>
      </c>
      <c r="D893" s="7" t="s">
        <v>7976</v>
      </c>
      <c r="E893" s="19" t="s">
        <v>8766</v>
      </c>
      <c r="F893" s="52" t="s">
        <v>9970</v>
      </c>
      <c r="G893" s="10">
        <v>45927.0</v>
      </c>
      <c r="H893" s="53" t="s">
        <v>9947</v>
      </c>
    </row>
    <row r="894">
      <c r="A894" s="6" t="s">
        <v>7878</v>
      </c>
      <c r="B894" s="6" t="s">
        <v>170</v>
      </c>
      <c r="C894" s="6" t="s">
        <v>7975</v>
      </c>
      <c r="D894" s="7" t="s">
        <v>7976</v>
      </c>
      <c r="E894" s="19" t="s">
        <v>8766</v>
      </c>
      <c r="F894" s="52" t="s">
        <v>9971</v>
      </c>
      <c r="G894" s="10">
        <v>45927.0</v>
      </c>
      <c r="H894" s="53" t="s">
        <v>9947</v>
      </c>
    </row>
    <row r="895">
      <c r="A895" s="6" t="s">
        <v>7878</v>
      </c>
      <c r="B895" s="6" t="s">
        <v>170</v>
      </c>
      <c r="C895" s="6" t="s">
        <v>7975</v>
      </c>
      <c r="D895" s="7" t="s">
        <v>7976</v>
      </c>
      <c r="E895" s="19" t="s">
        <v>8766</v>
      </c>
      <c r="F895" s="52" t="s">
        <v>9972</v>
      </c>
      <c r="G895" s="10">
        <v>45927.0</v>
      </c>
      <c r="H895" s="53" t="s">
        <v>9947</v>
      </c>
    </row>
    <row r="896">
      <c r="A896" s="6" t="s">
        <v>7984</v>
      </c>
      <c r="B896" s="6" t="s">
        <v>7985</v>
      </c>
      <c r="C896" s="6" t="s">
        <v>7986</v>
      </c>
      <c r="D896" s="7" t="s">
        <v>7987</v>
      </c>
      <c r="E896" s="19" t="s">
        <v>8777</v>
      </c>
      <c r="F896" s="52" t="s">
        <v>9973</v>
      </c>
      <c r="G896" s="10">
        <v>45924.0</v>
      </c>
      <c r="H896" s="53" t="s">
        <v>9974</v>
      </c>
    </row>
    <row r="897">
      <c r="A897" s="6" t="s">
        <v>7984</v>
      </c>
      <c r="B897" s="6" t="s">
        <v>7985</v>
      </c>
      <c r="C897" s="6" t="s">
        <v>7986</v>
      </c>
      <c r="D897" s="7" t="s">
        <v>7987</v>
      </c>
      <c r="E897" s="19" t="s">
        <v>8777</v>
      </c>
      <c r="F897" s="52" t="s">
        <v>9975</v>
      </c>
      <c r="G897" s="10">
        <v>45924.0</v>
      </c>
      <c r="H897" s="53" t="s">
        <v>9974</v>
      </c>
    </row>
    <row r="898">
      <c r="A898" s="6" t="s">
        <v>7984</v>
      </c>
      <c r="B898" s="6" t="s">
        <v>7985</v>
      </c>
      <c r="C898" s="6" t="s">
        <v>7986</v>
      </c>
      <c r="D898" s="7" t="s">
        <v>7987</v>
      </c>
      <c r="E898" s="19" t="s">
        <v>8777</v>
      </c>
      <c r="F898" s="52" t="s">
        <v>9976</v>
      </c>
      <c r="G898" s="10">
        <v>45924.0</v>
      </c>
      <c r="H898" s="53" t="s">
        <v>9974</v>
      </c>
    </row>
    <row r="899">
      <c r="A899" s="6" t="s">
        <v>7984</v>
      </c>
      <c r="B899" s="6" t="s">
        <v>7985</v>
      </c>
      <c r="C899" s="6" t="s">
        <v>7986</v>
      </c>
      <c r="D899" s="7" t="s">
        <v>7987</v>
      </c>
      <c r="E899" s="19" t="s">
        <v>8777</v>
      </c>
      <c r="F899" s="52" t="s">
        <v>9977</v>
      </c>
      <c r="G899" s="10">
        <v>45924.0</v>
      </c>
      <c r="H899" s="53" t="s">
        <v>9974</v>
      </c>
    </row>
    <row r="900">
      <c r="A900" s="6" t="s">
        <v>7984</v>
      </c>
      <c r="B900" s="6" t="s">
        <v>7985</v>
      </c>
      <c r="C900" s="6" t="s">
        <v>7986</v>
      </c>
      <c r="D900" s="7" t="s">
        <v>7987</v>
      </c>
      <c r="E900" s="19" t="s">
        <v>8777</v>
      </c>
      <c r="F900" s="52" t="s">
        <v>9978</v>
      </c>
      <c r="G900" s="10">
        <v>45924.0</v>
      </c>
      <c r="H900" s="53" t="s">
        <v>9974</v>
      </c>
    </row>
    <row r="901">
      <c r="A901" s="6" t="s">
        <v>7984</v>
      </c>
      <c r="B901" s="6" t="s">
        <v>527</v>
      </c>
      <c r="C901" s="6" t="s">
        <v>8030</v>
      </c>
      <c r="D901" s="7" t="s">
        <v>8031</v>
      </c>
      <c r="E901" s="19" t="s">
        <v>9190</v>
      </c>
      <c r="F901" s="52" t="s">
        <v>9979</v>
      </c>
      <c r="G901" s="10">
        <v>45924.0</v>
      </c>
      <c r="H901" s="53" t="s">
        <v>9980</v>
      </c>
    </row>
    <row r="902">
      <c r="A902" s="6" t="s">
        <v>7984</v>
      </c>
      <c r="B902" s="6" t="s">
        <v>527</v>
      </c>
      <c r="C902" s="6" t="s">
        <v>8030</v>
      </c>
      <c r="D902" s="7" t="s">
        <v>8031</v>
      </c>
      <c r="E902" s="19" t="s">
        <v>8797</v>
      </c>
      <c r="F902" s="52" t="s">
        <v>9981</v>
      </c>
      <c r="G902" s="10">
        <v>45924.0</v>
      </c>
      <c r="H902" s="53" t="s">
        <v>9980</v>
      </c>
    </row>
    <row r="903">
      <c r="A903" s="6" t="s">
        <v>7984</v>
      </c>
      <c r="B903" s="6" t="s">
        <v>8056</v>
      </c>
      <c r="C903" s="6" t="s">
        <v>8057</v>
      </c>
      <c r="D903" s="7" t="s">
        <v>8058</v>
      </c>
      <c r="E903" s="19" t="s">
        <v>9982</v>
      </c>
      <c r="F903" s="52" t="s">
        <v>9983</v>
      </c>
      <c r="G903" s="10">
        <v>45924.0</v>
      </c>
      <c r="H903" s="53" t="s">
        <v>9984</v>
      </c>
    </row>
    <row r="904">
      <c r="A904" s="6" t="s">
        <v>7984</v>
      </c>
      <c r="B904" s="6" t="s">
        <v>8056</v>
      </c>
      <c r="C904" s="6" t="s">
        <v>8057</v>
      </c>
      <c r="D904" s="7" t="s">
        <v>8058</v>
      </c>
      <c r="E904" s="19" t="s">
        <v>9982</v>
      </c>
      <c r="F904" s="52" t="s">
        <v>9985</v>
      </c>
      <c r="G904" s="10">
        <v>45924.0</v>
      </c>
      <c r="H904" s="53" t="s">
        <v>9984</v>
      </c>
    </row>
    <row r="905">
      <c r="A905" s="6" t="s">
        <v>7984</v>
      </c>
      <c r="B905" s="6" t="s">
        <v>2277</v>
      </c>
      <c r="C905" s="6" t="s">
        <v>8084</v>
      </c>
      <c r="D905" s="7" t="s">
        <v>8085</v>
      </c>
      <c r="E905" s="19" t="s">
        <v>8766</v>
      </c>
      <c r="F905" s="52" t="s">
        <v>9986</v>
      </c>
      <c r="G905" s="10">
        <v>45923.0</v>
      </c>
      <c r="H905" s="53" t="s">
        <v>9987</v>
      </c>
    </row>
    <row r="906">
      <c r="A906" s="6" t="s">
        <v>7984</v>
      </c>
      <c r="B906" s="6" t="s">
        <v>2277</v>
      </c>
      <c r="C906" s="6" t="s">
        <v>8084</v>
      </c>
      <c r="D906" s="7" t="s">
        <v>8085</v>
      </c>
      <c r="E906" s="19" t="s">
        <v>8766</v>
      </c>
      <c r="F906" s="52" t="s">
        <v>9988</v>
      </c>
      <c r="G906" s="10">
        <v>45923.0</v>
      </c>
      <c r="H906" s="53" t="s">
        <v>9987</v>
      </c>
    </row>
    <row r="907">
      <c r="A907" s="6" t="s">
        <v>7984</v>
      </c>
      <c r="B907" s="6" t="s">
        <v>2277</v>
      </c>
      <c r="C907" s="6" t="s">
        <v>8084</v>
      </c>
      <c r="D907" s="7" t="s">
        <v>8085</v>
      </c>
      <c r="E907" s="19" t="s">
        <v>8766</v>
      </c>
      <c r="F907" s="52" t="s">
        <v>9989</v>
      </c>
      <c r="G907" s="10">
        <v>45923.0</v>
      </c>
      <c r="H907" s="53" t="s">
        <v>9987</v>
      </c>
    </row>
    <row r="908">
      <c r="A908" s="6" t="s">
        <v>7984</v>
      </c>
      <c r="B908" s="6" t="s">
        <v>2277</v>
      </c>
      <c r="C908" s="6" t="s">
        <v>8084</v>
      </c>
      <c r="D908" s="7" t="s">
        <v>8085</v>
      </c>
      <c r="E908" s="19" t="s">
        <v>8766</v>
      </c>
      <c r="F908" s="52" t="s">
        <v>9990</v>
      </c>
      <c r="G908" s="10">
        <v>45923.0</v>
      </c>
      <c r="H908" s="53" t="s">
        <v>9987</v>
      </c>
    </row>
    <row r="909">
      <c r="A909" s="6" t="s">
        <v>7984</v>
      </c>
      <c r="B909" s="6" t="s">
        <v>8088</v>
      </c>
      <c r="C909" s="6" t="s">
        <v>8089</v>
      </c>
      <c r="D909" s="7" t="s">
        <v>8090</v>
      </c>
      <c r="E909" s="19" t="s">
        <v>9991</v>
      </c>
      <c r="F909" s="52" t="s">
        <v>9992</v>
      </c>
      <c r="G909" s="10">
        <v>45923.0</v>
      </c>
      <c r="H909" s="53" t="s">
        <v>9993</v>
      </c>
    </row>
    <row r="910">
      <c r="A910" s="6" t="s">
        <v>7984</v>
      </c>
      <c r="B910" s="6" t="s">
        <v>8088</v>
      </c>
      <c r="C910" s="6" t="s">
        <v>8089</v>
      </c>
      <c r="D910" s="7" t="s">
        <v>8090</v>
      </c>
      <c r="E910" s="19" t="s">
        <v>8766</v>
      </c>
      <c r="F910" s="52" t="s">
        <v>9994</v>
      </c>
      <c r="G910" s="10">
        <v>45923.0</v>
      </c>
      <c r="H910" s="53" t="s">
        <v>9993</v>
      </c>
    </row>
    <row r="911">
      <c r="A911" s="6" t="s">
        <v>7984</v>
      </c>
      <c r="B911" s="6" t="s">
        <v>8088</v>
      </c>
      <c r="C911" s="6" t="s">
        <v>8089</v>
      </c>
      <c r="D911" s="7" t="s">
        <v>8090</v>
      </c>
      <c r="E911" s="19" t="s">
        <v>8766</v>
      </c>
      <c r="F911" s="52" t="s">
        <v>9995</v>
      </c>
      <c r="G911" s="10">
        <v>45923.0</v>
      </c>
      <c r="H911" s="53" t="s">
        <v>9993</v>
      </c>
    </row>
    <row r="912">
      <c r="A912" s="6" t="s">
        <v>7984</v>
      </c>
      <c r="B912" s="6" t="s">
        <v>8088</v>
      </c>
      <c r="C912" s="6" t="s">
        <v>8089</v>
      </c>
      <c r="D912" s="7" t="s">
        <v>8090</v>
      </c>
      <c r="E912" s="19" t="s">
        <v>8766</v>
      </c>
      <c r="F912" s="52" t="s">
        <v>9996</v>
      </c>
      <c r="G912" s="10">
        <v>45923.0</v>
      </c>
      <c r="H912" s="53" t="s">
        <v>9993</v>
      </c>
    </row>
    <row r="913">
      <c r="A913" s="6" t="s">
        <v>7984</v>
      </c>
      <c r="B913" s="6" t="s">
        <v>8088</v>
      </c>
      <c r="C913" s="6" t="s">
        <v>8089</v>
      </c>
      <c r="D913" s="7" t="s">
        <v>8090</v>
      </c>
      <c r="E913" s="19" t="s">
        <v>8766</v>
      </c>
      <c r="F913" s="52" t="s">
        <v>9997</v>
      </c>
      <c r="G913" s="10">
        <v>45923.0</v>
      </c>
      <c r="H913" s="53" t="s">
        <v>9993</v>
      </c>
    </row>
    <row r="914">
      <c r="A914" s="6" t="s">
        <v>7984</v>
      </c>
      <c r="B914" s="6" t="s">
        <v>8092</v>
      </c>
      <c r="C914" s="6" t="s">
        <v>8093</v>
      </c>
      <c r="D914" s="7" t="s">
        <v>8094</v>
      </c>
      <c r="E914" s="19" t="s">
        <v>8771</v>
      </c>
      <c r="F914" s="52" t="s">
        <v>9998</v>
      </c>
      <c r="G914" s="10">
        <v>45923.0</v>
      </c>
      <c r="H914" s="18" t="s">
        <v>9999</v>
      </c>
    </row>
    <row r="915">
      <c r="A915" s="6" t="s">
        <v>7984</v>
      </c>
      <c r="B915" s="6" t="s">
        <v>8102</v>
      </c>
      <c r="C915" s="6" t="s">
        <v>8103</v>
      </c>
      <c r="D915" s="7" t="s">
        <v>8104</v>
      </c>
      <c r="E915" s="19" t="s">
        <v>8766</v>
      </c>
      <c r="F915" s="52" t="s">
        <v>10000</v>
      </c>
      <c r="G915" s="10">
        <v>45927.0</v>
      </c>
      <c r="H915" s="53" t="s">
        <v>10001</v>
      </c>
    </row>
    <row r="916">
      <c r="A916" s="6" t="s">
        <v>7984</v>
      </c>
      <c r="B916" s="6" t="s">
        <v>8102</v>
      </c>
      <c r="C916" s="6" t="s">
        <v>8103</v>
      </c>
      <c r="D916" s="7" t="s">
        <v>8104</v>
      </c>
      <c r="E916" s="19" t="s">
        <v>8766</v>
      </c>
      <c r="F916" s="52" t="s">
        <v>10002</v>
      </c>
      <c r="G916" s="10">
        <v>45927.0</v>
      </c>
      <c r="H916" s="53" t="s">
        <v>10001</v>
      </c>
    </row>
    <row r="917">
      <c r="A917" s="6" t="s">
        <v>7984</v>
      </c>
      <c r="B917" s="6" t="s">
        <v>8102</v>
      </c>
      <c r="C917" s="6" t="s">
        <v>8103</v>
      </c>
      <c r="D917" s="7" t="s">
        <v>8104</v>
      </c>
      <c r="E917" s="19" t="s">
        <v>8766</v>
      </c>
      <c r="F917" s="52" t="s">
        <v>10003</v>
      </c>
      <c r="G917" s="10">
        <v>45927.0</v>
      </c>
      <c r="H917" s="53" t="s">
        <v>10001</v>
      </c>
    </row>
    <row r="918">
      <c r="A918" s="6" t="s">
        <v>7984</v>
      </c>
      <c r="B918" s="6" t="s">
        <v>8102</v>
      </c>
      <c r="C918" s="6" t="s">
        <v>8103</v>
      </c>
      <c r="D918" s="7" t="s">
        <v>8104</v>
      </c>
      <c r="E918" s="19" t="s">
        <v>8766</v>
      </c>
      <c r="F918" s="52" t="s">
        <v>10004</v>
      </c>
      <c r="G918" s="10">
        <v>45927.0</v>
      </c>
      <c r="H918" s="53" t="s">
        <v>10001</v>
      </c>
    </row>
    <row r="919">
      <c r="A919" s="6" t="s">
        <v>7984</v>
      </c>
      <c r="B919" s="6" t="s">
        <v>8102</v>
      </c>
      <c r="C919" s="6" t="s">
        <v>8103</v>
      </c>
      <c r="D919" s="7" t="s">
        <v>8104</v>
      </c>
      <c r="E919" s="19" t="s">
        <v>8766</v>
      </c>
      <c r="F919" s="52" t="s">
        <v>10005</v>
      </c>
      <c r="G919" s="10">
        <v>45927.0</v>
      </c>
      <c r="H919" s="53" t="s">
        <v>10001</v>
      </c>
    </row>
    <row r="920">
      <c r="A920" s="6" t="s">
        <v>7984</v>
      </c>
      <c r="B920" s="6" t="s">
        <v>8102</v>
      </c>
      <c r="C920" s="6" t="s">
        <v>8103</v>
      </c>
      <c r="D920" s="7" t="s">
        <v>8104</v>
      </c>
      <c r="E920" s="19" t="s">
        <v>8766</v>
      </c>
      <c r="F920" s="52" t="s">
        <v>10006</v>
      </c>
      <c r="G920" s="10">
        <v>45927.0</v>
      </c>
      <c r="H920" s="53" t="s">
        <v>10001</v>
      </c>
    </row>
    <row r="921">
      <c r="A921" s="6" t="s">
        <v>7984</v>
      </c>
      <c r="B921" s="6" t="s">
        <v>8102</v>
      </c>
      <c r="C921" s="6" t="s">
        <v>8103</v>
      </c>
      <c r="D921" s="7" t="s">
        <v>8104</v>
      </c>
      <c r="E921" s="19" t="s">
        <v>8766</v>
      </c>
      <c r="F921" s="52" t="s">
        <v>10007</v>
      </c>
      <c r="G921" s="10">
        <v>45927.0</v>
      </c>
      <c r="H921" s="53" t="s">
        <v>10001</v>
      </c>
    </row>
    <row r="922">
      <c r="A922" s="6" t="s">
        <v>7984</v>
      </c>
      <c r="B922" s="6" t="s">
        <v>8102</v>
      </c>
      <c r="C922" s="6" t="s">
        <v>8103</v>
      </c>
      <c r="D922" s="7" t="s">
        <v>8104</v>
      </c>
      <c r="E922" s="19" t="s">
        <v>8766</v>
      </c>
      <c r="F922" s="52" t="s">
        <v>10008</v>
      </c>
      <c r="G922" s="10">
        <v>45927.0</v>
      </c>
      <c r="H922" s="53" t="s">
        <v>10001</v>
      </c>
    </row>
    <row r="923">
      <c r="A923" s="6" t="s">
        <v>7984</v>
      </c>
      <c r="B923" s="6" t="s">
        <v>8112</v>
      </c>
      <c r="C923" s="11" t="s">
        <v>8113</v>
      </c>
      <c r="D923" s="7" t="s">
        <v>8114</v>
      </c>
      <c r="E923" s="19" t="s">
        <v>9982</v>
      </c>
      <c r="F923" s="52" t="s">
        <v>10009</v>
      </c>
      <c r="G923" s="10">
        <v>45927.0</v>
      </c>
      <c r="H923" s="53" t="s">
        <v>10010</v>
      </c>
    </row>
    <row r="924">
      <c r="A924" s="6" t="s">
        <v>7984</v>
      </c>
      <c r="B924" s="6" t="s">
        <v>8112</v>
      </c>
      <c r="C924" s="11" t="s">
        <v>8113</v>
      </c>
      <c r="D924" s="7" t="s">
        <v>8114</v>
      </c>
      <c r="E924" s="19" t="s">
        <v>9982</v>
      </c>
      <c r="F924" s="52" t="s">
        <v>10011</v>
      </c>
      <c r="G924" s="10">
        <v>45927.0</v>
      </c>
      <c r="H924" s="53" t="s">
        <v>10010</v>
      </c>
    </row>
    <row r="925">
      <c r="A925" s="6" t="s">
        <v>7984</v>
      </c>
      <c r="B925" s="6" t="s">
        <v>8112</v>
      </c>
      <c r="C925" s="11" t="s">
        <v>8113</v>
      </c>
      <c r="D925" s="7" t="s">
        <v>8114</v>
      </c>
      <c r="E925" s="19" t="s">
        <v>9982</v>
      </c>
      <c r="F925" s="52" t="s">
        <v>10012</v>
      </c>
      <c r="G925" s="10">
        <v>45927.0</v>
      </c>
      <c r="H925" s="53" t="s">
        <v>10010</v>
      </c>
    </row>
    <row r="926">
      <c r="A926" s="6" t="s">
        <v>7984</v>
      </c>
      <c r="B926" s="6" t="s">
        <v>8112</v>
      </c>
      <c r="C926" s="11" t="s">
        <v>8113</v>
      </c>
      <c r="D926" s="7" t="s">
        <v>8114</v>
      </c>
      <c r="E926" s="19" t="s">
        <v>9982</v>
      </c>
      <c r="F926" s="52" t="s">
        <v>10013</v>
      </c>
      <c r="G926" s="10">
        <v>45927.0</v>
      </c>
      <c r="H926" s="53" t="s">
        <v>10010</v>
      </c>
    </row>
    <row r="927">
      <c r="A927" s="6" t="s">
        <v>7984</v>
      </c>
      <c r="B927" s="6" t="s">
        <v>8112</v>
      </c>
      <c r="C927" s="11" t="s">
        <v>8113</v>
      </c>
      <c r="D927" s="7" t="s">
        <v>8114</v>
      </c>
      <c r="E927" s="19" t="s">
        <v>9982</v>
      </c>
      <c r="F927" s="52" t="s">
        <v>10014</v>
      </c>
      <c r="G927" s="10">
        <v>45927.0</v>
      </c>
      <c r="H927" s="53" t="s">
        <v>10010</v>
      </c>
    </row>
    <row r="928">
      <c r="A928" s="6" t="s">
        <v>7984</v>
      </c>
      <c r="B928" s="6" t="s">
        <v>8112</v>
      </c>
      <c r="C928" s="11" t="s">
        <v>8113</v>
      </c>
      <c r="D928" s="7" t="s">
        <v>8114</v>
      </c>
      <c r="E928" s="19" t="s">
        <v>9982</v>
      </c>
      <c r="F928" s="52" t="s">
        <v>10015</v>
      </c>
      <c r="G928" s="10">
        <v>45927.0</v>
      </c>
      <c r="H928" s="53" t="s">
        <v>10010</v>
      </c>
    </row>
    <row r="929">
      <c r="A929" s="6" t="s">
        <v>7984</v>
      </c>
      <c r="B929" s="6" t="s">
        <v>8112</v>
      </c>
      <c r="C929" s="11" t="s">
        <v>8113</v>
      </c>
      <c r="D929" s="7" t="s">
        <v>8114</v>
      </c>
      <c r="E929" s="19" t="s">
        <v>9982</v>
      </c>
      <c r="F929" s="52" t="s">
        <v>10016</v>
      </c>
      <c r="G929" s="10">
        <v>45927.0</v>
      </c>
      <c r="H929" s="53" t="s">
        <v>10010</v>
      </c>
    </row>
    <row r="930">
      <c r="A930" s="6" t="s">
        <v>7984</v>
      </c>
      <c r="B930" s="6" t="s">
        <v>8112</v>
      </c>
      <c r="C930" s="11" t="s">
        <v>8113</v>
      </c>
      <c r="D930" s="7" t="s">
        <v>8114</v>
      </c>
      <c r="E930" s="19" t="s">
        <v>9982</v>
      </c>
      <c r="F930" s="52" t="s">
        <v>10017</v>
      </c>
      <c r="G930" s="10">
        <v>45927.0</v>
      </c>
      <c r="H930" s="53" t="s">
        <v>10010</v>
      </c>
    </row>
    <row r="931">
      <c r="A931" s="6" t="s">
        <v>7984</v>
      </c>
      <c r="B931" s="6" t="s">
        <v>8112</v>
      </c>
      <c r="C931" s="11" t="s">
        <v>8113</v>
      </c>
      <c r="D931" s="7" t="s">
        <v>8114</v>
      </c>
      <c r="E931" s="19" t="s">
        <v>9335</v>
      </c>
      <c r="F931" s="52" t="s">
        <v>10009</v>
      </c>
      <c r="G931" s="10">
        <v>45927.0</v>
      </c>
      <c r="H931" s="53" t="s">
        <v>10010</v>
      </c>
    </row>
    <row r="932">
      <c r="A932" s="6" t="s">
        <v>7984</v>
      </c>
      <c r="B932" s="6" t="s">
        <v>8112</v>
      </c>
      <c r="C932" s="11" t="s">
        <v>8113</v>
      </c>
      <c r="D932" s="7" t="s">
        <v>8114</v>
      </c>
      <c r="E932" s="19" t="s">
        <v>10018</v>
      </c>
      <c r="F932" s="52" t="s">
        <v>10019</v>
      </c>
      <c r="G932" s="10">
        <v>45927.0</v>
      </c>
      <c r="H932" s="53" t="s">
        <v>10010</v>
      </c>
    </row>
    <row r="933">
      <c r="A933" s="6" t="s">
        <v>7984</v>
      </c>
      <c r="B933" s="6" t="s">
        <v>8112</v>
      </c>
      <c r="C933" s="11" t="s">
        <v>8113</v>
      </c>
      <c r="D933" s="7" t="s">
        <v>8114</v>
      </c>
      <c r="E933" s="19" t="s">
        <v>10018</v>
      </c>
      <c r="F933" s="52" t="s">
        <v>10020</v>
      </c>
      <c r="G933" s="10">
        <v>45927.0</v>
      </c>
      <c r="H933" s="53" t="s">
        <v>10010</v>
      </c>
    </row>
    <row r="934">
      <c r="A934" s="6" t="s">
        <v>7984</v>
      </c>
      <c r="B934" s="6" t="s">
        <v>8112</v>
      </c>
      <c r="C934" s="11" t="s">
        <v>8113</v>
      </c>
      <c r="D934" s="7" t="s">
        <v>8114</v>
      </c>
      <c r="E934" s="19" t="s">
        <v>10018</v>
      </c>
      <c r="F934" s="52" t="s">
        <v>10021</v>
      </c>
      <c r="G934" s="10">
        <v>45927.0</v>
      </c>
      <c r="H934" s="53" t="s">
        <v>10010</v>
      </c>
    </row>
    <row r="935">
      <c r="A935" s="6" t="s">
        <v>7984</v>
      </c>
      <c r="B935" s="6" t="s">
        <v>8112</v>
      </c>
      <c r="C935" s="11" t="s">
        <v>8113</v>
      </c>
      <c r="D935" s="7" t="s">
        <v>8114</v>
      </c>
      <c r="E935" s="19" t="s">
        <v>10018</v>
      </c>
      <c r="F935" s="52" t="s">
        <v>10022</v>
      </c>
      <c r="G935" s="10">
        <v>45927.0</v>
      </c>
      <c r="H935" s="53" t="s">
        <v>10010</v>
      </c>
    </row>
    <row r="936">
      <c r="A936" s="6" t="s">
        <v>7984</v>
      </c>
      <c r="B936" s="6" t="s">
        <v>8112</v>
      </c>
      <c r="C936" s="11" t="s">
        <v>8113</v>
      </c>
      <c r="D936" s="7" t="s">
        <v>8114</v>
      </c>
      <c r="E936" s="19" t="s">
        <v>10018</v>
      </c>
      <c r="F936" s="52" t="s">
        <v>10023</v>
      </c>
      <c r="G936" s="10">
        <v>45927.0</v>
      </c>
      <c r="H936" s="53" t="s">
        <v>10010</v>
      </c>
    </row>
    <row r="937">
      <c r="A937" s="6" t="s">
        <v>7984</v>
      </c>
      <c r="B937" s="6" t="s">
        <v>8112</v>
      </c>
      <c r="C937" s="11" t="s">
        <v>8113</v>
      </c>
      <c r="D937" s="7" t="s">
        <v>8114</v>
      </c>
      <c r="E937" s="19" t="s">
        <v>10018</v>
      </c>
      <c r="F937" s="52" t="s">
        <v>10024</v>
      </c>
      <c r="G937" s="10">
        <v>45927.0</v>
      </c>
      <c r="H937" s="53" t="s">
        <v>10010</v>
      </c>
    </row>
    <row r="938">
      <c r="A938" s="6" t="s">
        <v>7984</v>
      </c>
      <c r="B938" s="6" t="s">
        <v>8116</v>
      </c>
      <c r="C938" s="6" t="s">
        <v>26</v>
      </c>
      <c r="D938" s="7" t="s">
        <v>8117</v>
      </c>
      <c r="E938" s="19" t="s">
        <v>8766</v>
      </c>
      <c r="F938" s="52" t="s">
        <v>10025</v>
      </c>
      <c r="G938" s="10">
        <v>45923.0</v>
      </c>
      <c r="H938" s="53" t="s">
        <v>9987</v>
      </c>
    </row>
    <row r="939">
      <c r="A939" s="6" t="s">
        <v>8157</v>
      </c>
      <c r="B939" s="6" t="s">
        <v>214</v>
      </c>
      <c r="C939" s="6" t="s">
        <v>8180</v>
      </c>
      <c r="D939" s="7" t="s">
        <v>8181</v>
      </c>
      <c r="E939" s="19" t="s">
        <v>9829</v>
      </c>
      <c r="F939" s="52" t="s">
        <v>10026</v>
      </c>
      <c r="G939" s="10">
        <v>45923.0</v>
      </c>
      <c r="H939" s="53" t="s">
        <v>10027</v>
      </c>
    </row>
    <row r="940">
      <c r="A940" s="6" t="s">
        <v>8157</v>
      </c>
      <c r="B940" s="6" t="s">
        <v>8226</v>
      </c>
      <c r="C940" s="6" t="s">
        <v>8227</v>
      </c>
      <c r="D940" s="7" t="s">
        <v>8228</v>
      </c>
      <c r="E940" s="19" t="s">
        <v>10028</v>
      </c>
      <c r="F940" s="52" t="s">
        <v>10029</v>
      </c>
      <c r="G940" s="10">
        <v>45927.0</v>
      </c>
      <c r="H940" s="53" t="s">
        <v>10030</v>
      </c>
    </row>
    <row r="941">
      <c r="A941" s="6" t="s">
        <v>8157</v>
      </c>
      <c r="B941" s="6" t="s">
        <v>8226</v>
      </c>
      <c r="C941" s="6" t="s">
        <v>8227</v>
      </c>
      <c r="D941" s="7" t="s">
        <v>8228</v>
      </c>
      <c r="E941" s="19" t="s">
        <v>10028</v>
      </c>
      <c r="F941" s="52" t="s">
        <v>10031</v>
      </c>
      <c r="G941" s="10">
        <v>45927.0</v>
      </c>
      <c r="H941" s="53" t="s">
        <v>10030</v>
      </c>
    </row>
    <row r="942">
      <c r="A942" s="6" t="s">
        <v>8157</v>
      </c>
      <c r="B942" s="6" t="s">
        <v>8226</v>
      </c>
      <c r="C942" s="6" t="s">
        <v>8227</v>
      </c>
      <c r="D942" s="7" t="s">
        <v>8228</v>
      </c>
      <c r="E942" s="19" t="s">
        <v>10028</v>
      </c>
      <c r="F942" s="52" t="s">
        <v>10032</v>
      </c>
      <c r="G942" s="10">
        <v>45927.0</v>
      </c>
      <c r="H942" s="53" t="s">
        <v>10030</v>
      </c>
    </row>
    <row r="943">
      <c r="A943" s="6" t="s">
        <v>8157</v>
      </c>
      <c r="B943" s="6" t="s">
        <v>8226</v>
      </c>
      <c r="C943" s="6" t="s">
        <v>8227</v>
      </c>
      <c r="D943" s="7" t="s">
        <v>8228</v>
      </c>
      <c r="E943" s="19" t="s">
        <v>10028</v>
      </c>
      <c r="F943" s="52" t="s">
        <v>10033</v>
      </c>
      <c r="G943" s="10">
        <v>45927.0</v>
      </c>
      <c r="H943" s="53" t="s">
        <v>10030</v>
      </c>
    </row>
    <row r="944">
      <c r="A944" s="6" t="s">
        <v>8157</v>
      </c>
      <c r="B944" s="6" t="s">
        <v>8226</v>
      </c>
      <c r="C944" s="6" t="s">
        <v>8227</v>
      </c>
      <c r="D944" s="7" t="s">
        <v>8228</v>
      </c>
      <c r="E944" s="19" t="s">
        <v>10028</v>
      </c>
      <c r="F944" s="52" t="s">
        <v>10034</v>
      </c>
      <c r="G944" s="10">
        <v>45927.0</v>
      </c>
      <c r="H944" s="53" t="s">
        <v>10030</v>
      </c>
    </row>
    <row r="945">
      <c r="A945" s="6" t="s">
        <v>8157</v>
      </c>
      <c r="B945" s="6" t="s">
        <v>8226</v>
      </c>
      <c r="C945" s="6" t="s">
        <v>8227</v>
      </c>
      <c r="D945" s="7" t="s">
        <v>8228</v>
      </c>
      <c r="E945" s="19" t="s">
        <v>10028</v>
      </c>
      <c r="F945" s="52" t="s">
        <v>10035</v>
      </c>
      <c r="G945" s="10">
        <v>45927.0</v>
      </c>
      <c r="H945" s="53" t="s">
        <v>10030</v>
      </c>
    </row>
    <row r="946">
      <c r="A946" s="6" t="s">
        <v>8157</v>
      </c>
      <c r="B946" s="6" t="s">
        <v>8226</v>
      </c>
      <c r="C946" s="6" t="s">
        <v>8227</v>
      </c>
      <c r="D946" s="7" t="s">
        <v>8228</v>
      </c>
      <c r="E946" s="19" t="s">
        <v>10028</v>
      </c>
      <c r="F946" s="52" t="s">
        <v>10036</v>
      </c>
      <c r="G946" s="10">
        <v>45927.0</v>
      </c>
      <c r="H946" s="53" t="s">
        <v>10030</v>
      </c>
    </row>
    <row r="947">
      <c r="A947" s="6" t="s">
        <v>8157</v>
      </c>
      <c r="B947" s="6" t="s">
        <v>8226</v>
      </c>
      <c r="C947" s="6" t="s">
        <v>8227</v>
      </c>
      <c r="D947" s="7" t="s">
        <v>8228</v>
      </c>
      <c r="E947" s="19" t="s">
        <v>10028</v>
      </c>
      <c r="F947" s="52" t="s">
        <v>10037</v>
      </c>
      <c r="G947" s="10">
        <v>45927.0</v>
      </c>
      <c r="H947" s="53" t="s">
        <v>10038</v>
      </c>
    </row>
    <row r="948">
      <c r="A948" s="6" t="s">
        <v>8157</v>
      </c>
      <c r="B948" s="6" t="s">
        <v>8226</v>
      </c>
      <c r="C948" s="6" t="s">
        <v>8227</v>
      </c>
      <c r="D948" s="7" t="s">
        <v>8228</v>
      </c>
      <c r="E948" s="19" t="s">
        <v>10028</v>
      </c>
      <c r="F948" s="52" t="s">
        <v>10039</v>
      </c>
      <c r="G948" s="10">
        <v>45927.0</v>
      </c>
      <c r="H948" s="53" t="s">
        <v>10038</v>
      </c>
    </row>
    <row r="949">
      <c r="A949" s="6" t="s">
        <v>8157</v>
      </c>
      <c r="B949" s="6" t="s">
        <v>8226</v>
      </c>
      <c r="C949" s="6" t="s">
        <v>8227</v>
      </c>
      <c r="D949" s="7" t="s">
        <v>8228</v>
      </c>
      <c r="E949" s="19" t="s">
        <v>10028</v>
      </c>
      <c r="F949" s="52" t="s">
        <v>10040</v>
      </c>
      <c r="G949" s="10">
        <v>45927.0</v>
      </c>
      <c r="H949" s="53" t="s">
        <v>10038</v>
      </c>
    </row>
    <row r="950">
      <c r="A950" s="6" t="s">
        <v>8157</v>
      </c>
      <c r="B950" s="6" t="s">
        <v>8226</v>
      </c>
      <c r="C950" s="6" t="s">
        <v>8227</v>
      </c>
      <c r="D950" s="7" t="s">
        <v>8228</v>
      </c>
      <c r="E950" s="19" t="s">
        <v>10028</v>
      </c>
      <c r="F950" s="52" t="s">
        <v>10041</v>
      </c>
      <c r="G950" s="10">
        <v>45927.0</v>
      </c>
      <c r="H950" s="53" t="s">
        <v>10038</v>
      </c>
    </row>
    <row r="951">
      <c r="A951" s="6" t="s">
        <v>8157</v>
      </c>
      <c r="B951" s="6" t="s">
        <v>8226</v>
      </c>
      <c r="C951" s="6" t="s">
        <v>8227</v>
      </c>
      <c r="D951" s="7" t="s">
        <v>8228</v>
      </c>
      <c r="E951" s="19" t="s">
        <v>10028</v>
      </c>
      <c r="F951" s="52" t="s">
        <v>10042</v>
      </c>
      <c r="G951" s="10">
        <v>45927.0</v>
      </c>
      <c r="H951" s="53" t="s">
        <v>10038</v>
      </c>
    </row>
    <row r="952">
      <c r="A952" s="6" t="s">
        <v>8157</v>
      </c>
      <c r="B952" s="6" t="s">
        <v>8226</v>
      </c>
      <c r="C952" s="6" t="s">
        <v>8227</v>
      </c>
      <c r="D952" s="7" t="s">
        <v>8228</v>
      </c>
      <c r="E952" s="19" t="s">
        <v>10028</v>
      </c>
      <c r="F952" s="52" t="s">
        <v>10043</v>
      </c>
      <c r="G952" s="10">
        <v>45927.0</v>
      </c>
      <c r="H952" s="53" t="s">
        <v>10038</v>
      </c>
    </row>
    <row r="953">
      <c r="A953" s="6" t="s">
        <v>8157</v>
      </c>
      <c r="B953" s="6" t="s">
        <v>8226</v>
      </c>
      <c r="C953" s="6" t="s">
        <v>8227</v>
      </c>
      <c r="D953" s="7" t="s">
        <v>8228</v>
      </c>
      <c r="E953" s="19" t="s">
        <v>10028</v>
      </c>
      <c r="F953" s="52" t="s">
        <v>10044</v>
      </c>
      <c r="G953" s="10">
        <v>45927.0</v>
      </c>
      <c r="H953" s="53" t="s">
        <v>10038</v>
      </c>
    </row>
    <row r="954">
      <c r="A954" s="6" t="s">
        <v>8157</v>
      </c>
      <c r="B954" s="6" t="s">
        <v>8226</v>
      </c>
      <c r="C954" s="6" t="s">
        <v>8227</v>
      </c>
      <c r="D954" s="7" t="s">
        <v>8228</v>
      </c>
      <c r="E954" s="19" t="s">
        <v>10028</v>
      </c>
      <c r="F954" s="52" t="s">
        <v>10045</v>
      </c>
      <c r="G954" s="10">
        <v>45927.0</v>
      </c>
      <c r="H954" s="53" t="s">
        <v>10038</v>
      </c>
    </row>
    <row r="955">
      <c r="A955" s="6" t="s">
        <v>8231</v>
      </c>
      <c r="B955" s="6" t="s">
        <v>266</v>
      </c>
      <c r="C955" s="6" t="s">
        <v>8282</v>
      </c>
      <c r="D955" s="7" t="s">
        <v>8283</v>
      </c>
      <c r="E955" s="19" t="s">
        <v>8810</v>
      </c>
      <c r="F955" s="52" t="s">
        <v>10046</v>
      </c>
      <c r="G955" s="10">
        <v>45927.0</v>
      </c>
      <c r="H955" s="53" t="s">
        <v>10047</v>
      </c>
    </row>
    <row r="956">
      <c r="A956" s="6" t="s">
        <v>8231</v>
      </c>
      <c r="B956" s="6" t="s">
        <v>266</v>
      </c>
      <c r="C956" s="6" t="s">
        <v>8282</v>
      </c>
      <c r="D956" s="7" t="s">
        <v>8283</v>
      </c>
      <c r="E956" s="19" t="s">
        <v>8810</v>
      </c>
      <c r="F956" s="52" t="s">
        <v>10048</v>
      </c>
      <c r="G956" s="10">
        <v>45927.0</v>
      </c>
      <c r="H956" s="53" t="s">
        <v>10047</v>
      </c>
    </row>
    <row r="957">
      <c r="A957" s="6" t="s">
        <v>8231</v>
      </c>
      <c r="B957" s="6" t="s">
        <v>266</v>
      </c>
      <c r="C957" s="6" t="s">
        <v>8282</v>
      </c>
      <c r="D957" s="7" t="s">
        <v>8283</v>
      </c>
      <c r="E957" s="19" t="s">
        <v>8810</v>
      </c>
      <c r="F957" s="52" t="s">
        <v>10049</v>
      </c>
      <c r="G957" s="10">
        <v>45927.0</v>
      </c>
      <c r="H957" s="53" t="s">
        <v>10047</v>
      </c>
    </row>
    <row r="958">
      <c r="A958" s="6" t="s">
        <v>8231</v>
      </c>
      <c r="B958" s="6" t="s">
        <v>266</v>
      </c>
      <c r="C958" s="6" t="s">
        <v>8282</v>
      </c>
      <c r="D958" s="7" t="s">
        <v>8283</v>
      </c>
      <c r="E958" s="19" t="s">
        <v>8810</v>
      </c>
      <c r="F958" s="52" t="s">
        <v>10050</v>
      </c>
      <c r="G958" s="10">
        <v>45927.0</v>
      </c>
      <c r="H958" s="53" t="s">
        <v>10047</v>
      </c>
    </row>
    <row r="959">
      <c r="A959" s="6" t="s">
        <v>8231</v>
      </c>
      <c r="B959" s="6" t="s">
        <v>266</v>
      </c>
      <c r="C959" s="6" t="s">
        <v>8282</v>
      </c>
      <c r="D959" s="7" t="s">
        <v>8283</v>
      </c>
      <c r="E959" s="19" t="s">
        <v>8810</v>
      </c>
      <c r="F959" s="52" t="s">
        <v>10051</v>
      </c>
      <c r="G959" s="10">
        <v>45927.0</v>
      </c>
      <c r="H959" s="53" t="s">
        <v>10047</v>
      </c>
    </row>
    <row r="960">
      <c r="A960" s="6" t="s">
        <v>8231</v>
      </c>
      <c r="B960" s="6" t="s">
        <v>266</v>
      </c>
      <c r="C960" s="6" t="s">
        <v>8282</v>
      </c>
      <c r="D960" s="7" t="s">
        <v>8283</v>
      </c>
      <c r="E960" s="19" t="s">
        <v>8810</v>
      </c>
      <c r="F960" s="52" t="s">
        <v>10052</v>
      </c>
      <c r="G960" s="10">
        <v>45927.0</v>
      </c>
      <c r="H960" s="53" t="s">
        <v>10047</v>
      </c>
    </row>
    <row r="961">
      <c r="A961" s="6" t="s">
        <v>8286</v>
      </c>
      <c r="B961" s="6" t="s">
        <v>8287</v>
      </c>
      <c r="C961" s="6" t="s">
        <v>8288</v>
      </c>
      <c r="D961" s="7" t="s">
        <v>8289</v>
      </c>
      <c r="E961" s="19" t="s">
        <v>9829</v>
      </c>
      <c r="F961" s="52" t="s">
        <v>10053</v>
      </c>
      <c r="G961" s="10">
        <v>45927.0</v>
      </c>
      <c r="H961" s="53" t="s">
        <v>10054</v>
      </c>
    </row>
    <row r="962">
      <c r="A962" s="6" t="s">
        <v>8286</v>
      </c>
      <c r="B962" s="6" t="s">
        <v>8287</v>
      </c>
      <c r="C962" s="6" t="s">
        <v>8288</v>
      </c>
      <c r="D962" s="7" t="s">
        <v>8289</v>
      </c>
      <c r="E962" s="19" t="s">
        <v>8771</v>
      </c>
      <c r="F962" s="52" t="s">
        <v>10055</v>
      </c>
      <c r="G962" s="10">
        <v>45927.0</v>
      </c>
      <c r="H962" s="53" t="s">
        <v>10054</v>
      </c>
    </row>
    <row r="963">
      <c r="A963" s="6" t="s">
        <v>8286</v>
      </c>
      <c r="B963" s="6" t="s">
        <v>983</v>
      </c>
      <c r="C963" s="6" t="s">
        <v>8304</v>
      </c>
      <c r="D963" s="7" t="s">
        <v>8305</v>
      </c>
      <c r="E963" s="19" t="s">
        <v>8766</v>
      </c>
      <c r="F963" s="52" t="s">
        <v>9539</v>
      </c>
      <c r="G963" s="10">
        <v>45927.0</v>
      </c>
      <c r="H963" s="53" t="s">
        <v>10056</v>
      </c>
    </row>
    <row r="964">
      <c r="A964" s="6" t="s">
        <v>8286</v>
      </c>
      <c r="B964" s="6" t="s">
        <v>8319</v>
      </c>
      <c r="C964" s="6" t="s">
        <v>8320</v>
      </c>
      <c r="D964" s="7" t="s">
        <v>8321</v>
      </c>
      <c r="E964" s="19" t="s">
        <v>8771</v>
      </c>
      <c r="F964" s="52" t="s">
        <v>10057</v>
      </c>
      <c r="G964" s="10">
        <v>45927.0</v>
      </c>
      <c r="H964" s="53" t="s">
        <v>10058</v>
      </c>
    </row>
    <row r="965">
      <c r="A965" s="6" t="s">
        <v>8286</v>
      </c>
      <c r="B965" s="6" t="s">
        <v>8337</v>
      </c>
      <c r="C965" s="6" t="s">
        <v>8338</v>
      </c>
      <c r="D965" s="7" t="s">
        <v>8339</v>
      </c>
      <c r="E965" s="19" t="s">
        <v>8766</v>
      </c>
      <c r="F965" s="52" t="s">
        <v>10059</v>
      </c>
      <c r="G965" s="10">
        <v>45927.0</v>
      </c>
      <c r="H965" s="53" t="s">
        <v>10060</v>
      </c>
    </row>
    <row r="966">
      <c r="A966" s="6" t="s">
        <v>8286</v>
      </c>
      <c r="B966" s="6" t="s">
        <v>8337</v>
      </c>
      <c r="C966" s="6" t="s">
        <v>8338</v>
      </c>
      <c r="D966" s="7" t="s">
        <v>8339</v>
      </c>
      <c r="E966" s="19" t="s">
        <v>8766</v>
      </c>
      <c r="F966" s="52" t="s">
        <v>10061</v>
      </c>
      <c r="G966" s="10">
        <v>45927.0</v>
      </c>
      <c r="H966" s="53" t="s">
        <v>10060</v>
      </c>
    </row>
    <row r="967">
      <c r="A967" s="6" t="s">
        <v>8286</v>
      </c>
      <c r="B967" s="6" t="s">
        <v>8337</v>
      </c>
      <c r="C967" s="6" t="s">
        <v>8338</v>
      </c>
      <c r="D967" s="7" t="s">
        <v>8339</v>
      </c>
      <c r="E967" s="19" t="s">
        <v>8766</v>
      </c>
      <c r="F967" s="52" t="s">
        <v>10062</v>
      </c>
      <c r="G967" s="10">
        <v>45927.0</v>
      </c>
      <c r="H967" s="53" t="s">
        <v>10060</v>
      </c>
    </row>
    <row r="968">
      <c r="A968" s="6" t="s">
        <v>8286</v>
      </c>
      <c r="B968" s="6" t="s">
        <v>8337</v>
      </c>
      <c r="C968" s="6" t="s">
        <v>8338</v>
      </c>
      <c r="D968" s="7" t="s">
        <v>8339</v>
      </c>
      <c r="E968" s="19" t="s">
        <v>8766</v>
      </c>
      <c r="F968" s="52" t="s">
        <v>10063</v>
      </c>
      <c r="G968" s="10">
        <v>45927.0</v>
      </c>
      <c r="H968" s="53" t="s">
        <v>10060</v>
      </c>
    </row>
    <row r="969">
      <c r="A969" s="6" t="s">
        <v>8286</v>
      </c>
      <c r="B969" s="6" t="s">
        <v>8337</v>
      </c>
      <c r="C969" s="6" t="s">
        <v>8338</v>
      </c>
      <c r="D969" s="7" t="s">
        <v>8339</v>
      </c>
      <c r="E969" s="19" t="s">
        <v>8766</v>
      </c>
      <c r="F969" s="52" t="s">
        <v>10064</v>
      </c>
      <c r="G969" s="10">
        <v>45927.0</v>
      </c>
      <c r="H969" s="53" t="s">
        <v>10060</v>
      </c>
    </row>
    <row r="970">
      <c r="A970" s="6" t="s">
        <v>8286</v>
      </c>
      <c r="B970" s="6" t="s">
        <v>8337</v>
      </c>
      <c r="C970" s="6" t="s">
        <v>8338</v>
      </c>
      <c r="D970" s="7" t="s">
        <v>8339</v>
      </c>
      <c r="E970" s="19" t="s">
        <v>8766</v>
      </c>
      <c r="F970" s="52" t="s">
        <v>10065</v>
      </c>
      <c r="G970" s="10">
        <v>45927.0</v>
      </c>
      <c r="H970" s="53" t="s">
        <v>10060</v>
      </c>
    </row>
    <row r="971">
      <c r="A971" s="6" t="s">
        <v>8286</v>
      </c>
      <c r="B971" s="6" t="s">
        <v>8342</v>
      </c>
      <c r="C971" s="6" t="s">
        <v>26</v>
      </c>
      <c r="D971" s="7" t="s">
        <v>8343</v>
      </c>
      <c r="E971" s="19" t="s">
        <v>8766</v>
      </c>
      <c r="F971" s="52" t="s">
        <v>10066</v>
      </c>
      <c r="G971" s="10">
        <v>45927.0</v>
      </c>
      <c r="H971" s="53" t="s">
        <v>10067</v>
      </c>
    </row>
    <row r="972">
      <c r="A972" s="6" t="s">
        <v>8286</v>
      </c>
      <c r="B972" s="6" t="s">
        <v>8346</v>
      </c>
      <c r="C972" s="6" t="s">
        <v>8347</v>
      </c>
      <c r="D972" s="7" t="s">
        <v>8348</v>
      </c>
      <c r="E972" s="19" t="s">
        <v>10068</v>
      </c>
      <c r="F972" s="52" t="s">
        <v>10069</v>
      </c>
      <c r="G972" s="10">
        <v>45927.0</v>
      </c>
      <c r="H972" s="53" t="s">
        <v>10070</v>
      </c>
    </row>
    <row r="973">
      <c r="A973" s="6" t="s">
        <v>8286</v>
      </c>
      <c r="B973" s="6" t="s">
        <v>8346</v>
      </c>
      <c r="C973" s="6" t="s">
        <v>8347</v>
      </c>
      <c r="D973" s="7" t="s">
        <v>8348</v>
      </c>
      <c r="E973" s="19" t="s">
        <v>10071</v>
      </c>
      <c r="F973" s="52" t="s">
        <v>10072</v>
      </c>
      <c r="G973" s="10">
        <v>45927.0</v>
      </c>
      <c r="H973" s="53" t="s">
        <v>10070</v>
      </c>
    </row>
    <row r="974">
      <c r="A974" s="6" t="s">
        <v>8286</v>
      </c>
      <c r="B974" s="6" t="s">
        <v>8346</v>
      </c>
      <c r="C974" s="6" t="s">
        <v>8347</v>
      </c>
      <c r="D974" s="7" t="s">
        <v>8348</v>
      </c>
      <c r="E974" s="19" t="s">
        <v>10071</v>
      </c>
      <c r="F974" s="52" t="s">
        <v>10073</v>
      </c>
      <c r="G974" s="10">
        <v>45927.0</v>
      </c>
      <c r="H974" s="53" t="s">
        <v>10070</v>
      </c>
    </row>
    <row r="975">
      <c r="A975" s="6" t="s">
        <v>8286</v>
      </c>
      <c r="B975" s="6" t="s">
        <v>8346</v>
      </c>
      <c r="C975" s="6" t="s">
        <v>8347</v>
      </c>
      <c r="D975" s="7" t="s">
        <v>8348</v>
      </c>
      <c r="E975" s="19" t="s">
        <v>10071</v>
      </c>
      <c r="F975" s="52" t="s">
        <v>10074</v>
      </c>
      <c r="G975" s="10">
        <v>45927.0</v>
      </c>
      <c r="H975" s="53" t="s">
        <v>10070</v>
      </c>
    </row>
    <row r="976">
      <c r="A976" s="6" t="s">
        <v>8286</v>
      </c>
      <c r="B976" s="6" t="s">
        <v>8346</v>
      </c>
      <c r="C976" s="6" t="s">
        <v>8347</v>
      </c>
      <c r="D976" s="7" t="s">
        <v>8348</v>
      </c>
      <c r="E976" s="19" t="s">
        <v>10071</v>
      </c>
      <c r="F976" s="52" t="s">
        <v>10075</v>
      </c>
      <c r="G976" s="10">
        <v>45927.0</v>
      </c>
      <c r="H976" s="53" t="s">
        <v>10070</v>
      </c>
    </row>
    <row r="977">
      <c r="A977" s="9" t="s">
        <v>8418</v>
      </c>
      <c r="B977" s="9" t="s">
        <v>8456</v>
      </c>
      <c r="C977" s="9" t="s">
        <v>8457</v>
      </c>
      <c r="D977" s="7" t="s">
        <v>8458</v>
      </c>
      <c r="E977" s="37" t="s">
        <v>9832</v>
      </c>
      <c r="F977" s="52" t="s">
        <v>10076</v>
      </c>
      <c r="G977" s="10">
        <v>45927.0</v>
      </c>
      <c r="H977" s="53" t="s">
        <v>10077</v>
      </c>
    </row>
    <row r="978">
      <c r="C978" s="64"/>
      <c r="E978" s="19"/>
      <c r="F978" s="71"/>
      <c r="G978" s="10"/>
    </row>
    <row r="979">
      <c r="C979" s="64"/>
      <c r="E979" s="19"/>
      <c r="F979" s="71"/>
      <c r="G979" s="10"/>
    </row>
    <row r="980">
      <c r="C980" s="64"/>
      <c r="E980" s="19"/>
      <c r="F980" s="71"/>
      <c r="G980" s="10"/>
    </row>
    <row r="981">
      <c r="C981" s="64"/>
      <c r="E981" s="19"/>
      <c r="F981" s="71"/>
      <c r="G981" s="10"/>
    </row>
    <row r="982">
      <c r="C982" s="64"/>
      <c r="E982" s="19"/>
      <c r="F982" s="71"/>
      <c r="G982" s="10"/>
    </row>
    <row r="983">
      <c r="C983" s="64"/>
      <c r="E983" s="19"/>
      <c r="F983" s="71"/>
      <c r="G983" s="10"/>
    </row>
    <row r="984">
      <c r="C984" s="64"/>
      <c r="E984" s="19"/>
      <c r="F984" s="71"/>
      <c r="G984" s="10"/>
    </row>
    <row r="985">
      <c r="C985" s="64"/>
      <c r="E985" s="19"/>
      <c r="F985" s="71"/>
      <c r="G985" s="10"/>
    </row>
    <row r="986">
      <c r="C986" s="64"/>
      <c r="E986" s="19"/>
      <c r="F986" s="71"/>
      <c r="G986" s="10"/>
    </row>
    <row r="987">
      <c r="C987" s="64"/>
      <c r="E987" s="19"/>
      <c r="F987" s="71"/>
      <c r="G987" s="10"/>
    </row>
    <row r="988">
      <c r="C988" s="64"/>
      <c r="E988" s="19"/>
      <c r="F988" s="71"/>
      <c r="G988" s="10"/>
    </row>
    <row r="989">
      <c r="C989" s="64"/>
      <c r="E989" s="19"/>
      <c r="F989" s="71"/>
      <c r="G989" s="10"/>
    </row>
    <row r="990">
      <c r="C990" s="64"/>
      <c r="E990" s="19"/>
      <c r="F990" s="71"/>
      <c r="G990" s="10"/>
    </row>
    <row r="991">
      <c r="C991" s="64"/>
      <c r="E991" s="19"/>
      <c r="F991" s="71"/>
      <c r="G991" s="10"/>
    </row>
    <row r="992">
      <c r="C992" s="64"/>
      <c r="E992" s="19"/>
      <c r="F992" s="71"/>
      <c r="G992" s="10"/>
    </row>
    <row r="993">
      <c r="C993" s="64"/>
      <c r="E993" s="19"/>
      <c r="F993" s="71"/>
      <c r="G993" s="10"/>
    </row>
    <row r="994">
      <c r="C994" s="64"/>
      <c r="E994" s="19"/>
      <c r="F994" s="71"/>
      <c r="G994" s="10"/>
    </row>
    <row r="995">
      <c r="C995" s="64"/>
      <c r="E995" s="19"/>
      <c r="F995" s="71"/>
      <c r="G995" s="10"/>
    </row>
    <row r="996">
      <c r="C996" s="64"/>
      <c r="E996" s="19"/>
      <c r="F996" s="71"/>
      <c r="G996" s="10"/>
    </row>
    <row r="997">
      <c r="C997" s="64"/>
      <c r="E997" s="19"/>
      <c r="F997" s="71"/>
      <c r="G997" s="10"/>
    </row>
    <row r="998">
      <c r="C998" s="64"/>
      <c r="E998" s="19"/>
      <c r="F998" s="71"/>
      <c r="G998" s="10"/>
    </row>
    <row r="999">
      <c r="C999" s="64"/>
      <c r="E999" s="19"/>
      <c r="F999" s="71"/>
      <c r="G999" s="10"/>
    </row>
    <row r="1000">
      <c r="C1000" s="64"/>
      <c r="E1000" s="19"/>
      <c r="F1000" s="71"/>
      <c r="G1000" s="10"/>
    </row>
    <row r="1001">
      <c r="C1001" s="64"/>
      <c r="E1001" s="19"/>
      <c r="F1001" s="71"/>
      <c r="G1001" s="10"/>
    </row>
    <row r="1002">
      <c r="C1002" s="64"/>
      <c r="E1002" s="19"/>
      <c r="F1002" s="71"/>
      <c r="G1002" s="10"/>
    </row>
    <row r="1003">
      <c r="C1003" s="64"/>
      <c r="E1003" s="19"/>
      <c r="F1003" s="71"/>
      <c r="G1003" s="10"/>
    </row>
    <row r="1004">
      <c r="C1004" s="64"/>
      <c r="E1004" s="19"/>
      <c r="F1004" s="71"/>
      <c r="G1004" s="10"/>
    </row>
    <row r="1005">
      <c r="C1005" s="64"/>
      <c r="E1005" s="19"/>
      <c r="F1005" s="71"/>
      <c r="G1005" s="10"/>
    </row>
    <row r="1006">
      <c r="C1006" s="64"/>
      <c r="E1006" s="19"/>
      <c r="F1006" s="71"/>
      <c r="G1006" s="10"/>
    </row>
    <row r="1007">
      <c r="C1007" s="64"/>
      <c r="E1007" s="19"/>
      <c r="F1007" s="71"/>
      <c r="G1007" s="10"/>
    </row>
    <row r="1008">
      <c r="C1008" s="64"/>
      <c r="E1008" s="19"/>
      <c r="F1008" s="71"/>
      <c r="G1008" s="10"/>
    </row>
    <row r="1009">
      <c r="C1009" s="64"/>
      <c r="E1009" s="19"/>
      <c r="F1009" s="71"/>
      <c r="G1009" s="10"/>
    </row>
    <row r="1010">
      <c r="C1010" s="64"/>
      <c r="E1010" s="19"/>
      <c r="F1010" s="71"/>
      <c r="G1010" s="10"/>
    </row>
    <row r="1011">
      <c r="C1011" s="64"/>
      <c r="E1011" s="19"/>
      <c r="F1011" s="71"/>
      <c r="G1011" s="10"/>
    </row>
    <row r="1012">
      <c r="C1012" s="64"/>
      <c r="E1012" s="19"/>
      <c r="F1012" s="71"/>
      <c r="G1012" s="10"/>
    </row>
    <row r="1013">
      <c r="C1013" s="64"/>
      <c r="E1013" s="19"/>
      <c r="F1013" s="71"/>
      <c r="G1013" s="10"/>
    </row>
    <row r="1014">
      <c r="C1014" s="64"/>
      <c r="E1014" s="19"/>
      <c r="F1014" s="71"/>
      <c r="G1014" s="10"/>
    </row>
    <row r="1015">
      <c r="C1015" s="64"/>
      <c r="E1015" s="19"/>
      <c r="F1015" s="71"/>
      <c r="G1015" s="10"/>
    </row>
    <row r="1016">
      <c r="C1016" s="64"/>
      <c r="E1016" s="19"/>
      <c r="F1016" s="71"/>
      <c r="G1016" s="10"/>
    </row>
    <row r="1017">
      <c r="C1017" s="64"/>
      <c r="E1017" s="19"/>
      <c r="F1017" s="71"/>
      <c r="G1017" s="10"/>
    </row>
    <row r="1018">
      <c r="C1018" s="64"/>
      <c r="E1018" s="19"/>
      <c r="F1018" s="71"/>
      <c r="G1018" s="10"/>
    </row>
    <row r="1019">
      <c r="C1019" s="64"/>
      <c r="E1019" s="19"/>
      <c r="F1019" s="71"/>
      <c r="G1019" s="10"/>
    </row>
    <row r="1020">
      <c r="C1020" s="64"/>
      <c r="E1020" s="19"/>
      <c r="F1020" s="71"/>
      <c r="G1020" s="10"/>
    </row>
    <row r="1021">
      <c r="C1021" s="64"/>
      <c r="E1021" s="19"/>
      <c r="F1021" s="71"/>
      <c r="G1021" s="10"/>
    </row>
    <row r="1022">
      <c r="C1022" s="64"/>
      <c r="E1022" s="19"/>
      <c r="F1022" s="71"/>
      <c r="G1022" s="10"/>
    </row>
    <row r="1023">
      <c r="C1023" s="64"/>
      <c r="E1023" s="19"/>
      <c r="F1023" s="71"/>
      <c r="G1023" s="10"/>
    </row>
    <row r="1024">
      <c r="C1024" s="64"/>
      <c r="E1024" s="19"/>
      <c r="F1024" s="71"/>
      <c r="G1024" s="10"/>
    </row>
    <row r="1025">
      <c r="C1025" s="64"/>
      <c r="E1025" s="19"/>
      <c r="F1025" s="71"/>
      <c r="G1025" s="10"/>
    </row>
    <row r="1026">
      <c r="C1026" s="64"/>
      <c r="E1026" s="19"/>
      <c r="F1026" s="71"/>
      <c r="G1026" s="10"/>
    </row>
    <row r="1027">
      <c r="C1027" s="64"/>
      <c r="E1027" s="19"/>
      <c r="F1027" s="71"/>
      <c r="G1027" s="10"/>
    </row>
    <row r="1028">
      <c r="C1028" s="64"/>
      <c r="E1028" s="19"/>
      <c r="F1028" s="71"/>
      <c r="G1028" s="10"/>
    </row>
    <row r="1029">
      <c r="C1029" s="64"/>
      <c r="E1029" s="19"/>
      <c r="F1029" s="71"/>
      <c r="G1029" s="10"/>
    </row>
    <row r="1030">
      <c r="C1030" s="64"/>
      <c r="E1030" s="19"/>
      <c r="F1030" s="71"/>
      <c r="G1030" s="10"/>
    </row>
    <row r="1031">
      <c r="C1031" s="64"/>
      <c r="E1031" s="19"/>
      <c r="F1031" s="71"/>
      <c r="G1031" s="10"/>
    </row>
    <row r="1032">
      <c r="C1032" s="64"/>
      <c r="E1032" s="19"/>
      <c r="F1032" s="71"/>
      <c r="G1032" s="10"/>
    </row>
    <row r="1033">
      <c r="C1033" s="64"/>
      <c r="E1033" s="19"/>
      <c r="F1033" s="71"/>
      <c r="G1033" s="10"/>
    </row>
    <row r="1034">
      <c r="C1034" s="64"/>
      <c r="E1034" s="19"/>
      <c r="F1034" s="71"/>
      <c r="G1034" s="10"/>
    </row>
    <row r="1035">
      <c r="C1035" s="64"/>
      <c r="E1035" s="19"/>
      <c r="F1035" s="71"/>
      <c r="G1035" s="10"/>
    </row>
    <row r="1036">
      <c r="C1036" s="64"/>
      <c r="E1036" s="19"/>
      <c r="F1036" s="71"/>
      <c r="G1036" s="10"/>
    </row>
    <row r="1037">
      <c r="C1037" s="64"/>
      <c r="E1037" s="19"/>
      <c r="F1037" s="71"/>
      <c r="G1037" s="10"/>
    </row>
    <row r="1038">
      <c r="C1038" s="64"/>
      <c r="E1038" s="19"/>
      <c r="F1038" s="71"/>
      <c r="G1038" s="10"/>
    </row>
    <row r="1039">
      <c r="C1039" s="64"/>
      <c r="E1039" s="19"/>
      <c r="F1039" s="71"/>
      <c r="G1039" s="10"/>
    </row>
    <row r="1040">
      <c r="C1040" s="64"/>
      <c r="E1040" s="19"/>
      <c r="F1040" s="71"/>
      <c r="G1040" s="10"/>
    </row>
    <row r="1041">
      <c r="C1041" s="64"/>
      <c r="E1041" s="19"/>
      <c r="F1041" s="71"/>
      <c r="G1041" s="10"/>
    </row>
    <row r="1042">
      <c r="C1042" s="64"/>
      <c r="E1042" s="19"/>
      <c r="F1042" s="71"/>
      <c r="G1042" s="10"/>
    </row>
    <row r="1043">
      <c r="C1043" s="64"/>
      <c r="E1043" s="19"/>
      <c r="F1043" s="71"/>
      <c r="G1043" s="10"/>
    </row>
    <row r="1044">
      <c r="C1044" s="64"/>
      <c r="E1044" s="19"/>
      <c r="F1044" s="71"/>
      <c r="G1044" s="10"/>
    </row>
    <row r="1045">
      <c r="C1045" s="64"/>
      <c r="E1045" s="19"/>
      <c r="F1045" s="71"/>
      <c r="G1045" s="10"/>
    </row>
    <row r="1046">
      <c r="C1046" s="64"/>
      <c r="E1046" s="19"/>
      <c r="F1046" s="71"/>
      <c r="G1046" s="10"/>
    </row>
    <row r="1047">
      <c r="C1047" s="64"/>
      <c r="E1047" s="19"/>
      <c r="F1047" s="71"/>
      <c r="G1047" s="10"/>
    </row>
    <row r="1048">
      <c r="C1048" s="64"/>
      <c r="E1048" s="19"/>
      <c r="F1048" s="71"/>
      <c r="G1048" s="10"/>
    </row>
    <row r="1049">
      <c r="C1049" s="64"/>
      <c r="E1049" s="19"/>
      <c r="F1049" s="71"/>
      <c r="G1049" s="10"/>
    </row>
    <row r="1050">
      <c r="C1050" s="64"/>
      <c r="E1050" s="19"/>
      <c r="F1050" s="71"/>
      <c r="G1050" s="10"/>
    </row>
    <row r="1051">
      <c r="C1051" s="64"/>
      <c r="E1051" s="19"/>
      <c r="F1051" s="71"/>
      <c r="G1051" s="10"/>
    </row>
    <row r="1052">
      <c r="C1052" s="64"/>
      <c r="E1052" s="19"/>
      <c r="F1052" s="71"/>
      <c r="G1052" s="10"/>
    </row>
    <row r="1053">
      <c r="C1053" s="64"/>
      <c r="E1053" s="19"/>
      <c r="F1053" s="71"/>
      <c r="G1053" s="10"/>
    </row>
    <row r="1054">
      <c r="C1054" s="64"/>
      <c r="E1054" s="19"/>
      <c r="F1054" s="71"/>
      <c r="G1054" s="10"/>
    </row>
    <row r="1055">
      <c r="C1055" s="64"/>
      <c r="E1055" s="19"/>
      <c r="F1055" s="71"/>
      <c r="G1055" s="10"/>
    </row>
    <row r="1056">
      <c r="C1056" s="64"/>
      <c r="E1056" s="19"/>
      <c r="F1056" s="71"/>
      <c r="G1056" s="10"/>
    </row>
    <row r="1057">
      <c r="C1057" s="64"/>
      <c r="E1057" s="19"/>
      <c r="F1057" s="71"/>
      <c r="G1057" s="10"/>
    </row>
    <row r="1058">
      <c r="C1058" s="64"/>
      <c r="E1058" s="19"/>
      <c r="F1058" s="71"/>
      <c r="G1058" s="10"/>
    </row>
    <row r="1059">
      <c r="C1059" s="64"/>
      <c r="E1059" s="19"/>
      <c r="F1059" s="71"/>
      <c r="G1059" s="10"/>
    </row>
    <row r="1060">
      <c r="C1060" s="64"/>
      <c r="E1060" s="19"/>
      <c r="F1060" s="71"/>
      <c r="G1060" s="10"/>
    </row>
    <row r="1061">
      <c r="C1061" s="64"/>
      <c r="E1061" s="19"/>
      <c r="F1061" s="71"/>
      <c r="G1061" s="10"/>
    </row>
    <row r="1062">
      <c r="C1062" s="64"/>
      <c r="E1062" s="19"/>
      <c r="F1062" s="71"/>
      <c r="G1062" s="10"/>
    </row>
    <row r="1063">
      <c r="C1063" s="64"/>
      <c r="E1063" s="19"/>
      <c r="F1063" s="71"/>
      <c r="G1063" s="10"/>
    </row>
    <row r="1064">
      <c r="C1064" s="64"/>
      <c r="E1064" s="19"/>
      <c r="F1064" s="71"/>
      <c r="G1064" s="10"/>
    </row>
    <row r="1065">
      <c r="C1065" s="64"/>
      <c r="E1065" s="19"/>
      <c r="F1065" s="71"/>
      <c r="G1065" s="10"/>
    </row>
    <row r="1066">
      <c r="C1066" s="64"/>
      <c r="E1066" s="19"/>
      <c r="F1066" s="71"/>
      <c r="G1066" s="10"/>
    </row>
    <row r="1067">
      <c r="C1067" s="64"/>
      <c r="E1067" s="19"/>
      <c r="F1067" s="71"/>
      <c r="G1067" s="10"/>
    </row>
    <row r="1068">
      <c r="C1068" s="64"/>
      <c r="E1068" s="19"/>
      <c r="F1068" s="71"/>
      <c r="G1068" s="10"/>
    </row>
    <row r="1069">
      <c r="C1069" s="64"/>
      <c r="E1069" s="19"/>
      <c r="F1069" s="71"/>
      <c r="G1069" s="10"/>
    </row>
    <row r="1070">
      <c r="C1070" s="64"/>
      <c r="E1070" s="19"/>
      <c r="F1070" s="71"/>
      <c r="G1070" s="10"/>
    </row>
    <row r="1071">
      <c r="C1071" s="64"/>
      <c r="E1071" s="19"/>
      <c r="F1071" s="71"/>
      <c r="G1071" s="10"/>
    </row>
    <row r="1072">
      <c r="C1072" s="64"/>
      <c r="E1072" s="19"/>
      <c r="F1072" s="71"/>
      <c r="G1072" s="10"/>
    </row>
    <row r="1073">
      <c r="C1073" s="64"/>
      <c r="E1073" s="19"/>
      <c r="F1073" s="71"/>
      <c r="G1073" s="10"/>
    </row>
    <row r="1074">
      <c r="C1074" s="64"/>
      <c r="E1074" s="19"/>
      <c r="F1074" s="71"/>
      <c r="G1074" s="10"/>
    </row>
    <row r="1075">
      <c r="C1075" s="64"/>
      <c r="E1075" s="19"/>
      <c r="F1075" s="71"/>
      <c r="G1075" s="10"/>
    </row>
    <row r="1076">
      <c r="C1076" s="64"/>
      <c r="E1076" s="19"/>
      <c r="F1076" s="71"/>
      <c r="G1076" s="10"/>
    </row>
    <row r="1077">
      <c r="C1077" s="64"/>
      <c r="E1077" s="19"/>
      <c r="F1077" s="71"/>
      <c r="G1077" s="10"/>
    </row>
    <row r="1078">
      <c r="C1078" s="64"/>
      <c r="E1078" s="19"/>
      <c r="F1078" s="71"/>
      <c r="G1078" s="10"/>
    </row>
    <row r="1079">
      <c r="C1079" s="64"/>
      <c r="E1079" s="19"/>
      <c r="F1079" s="71"/>
      <c r="G1079" s="10"/>
    </row>
    <row r="1080">
      <c r="C1080" s="64"/>
      <c r="E1080" s="19"/>
      <c r="F1080" s="71"/>
      <c r="G1080" s="10"/>
    </row>
    <row r="1081">
      <c r="C1081" s="64"/>
      <c r="E1081" s="19"/>
      <c r="F1081" s="71"/>
      <c r="G1081" s="10"/>
    </row>
    <row r="1082">
      <c r="C1082" s="64"/>
      <c r="E1082" s="19"/>
      <c r="F1082" s="71"/>
      <c r="G1082" s="10"/>
    </row>
    <row r="1083">
      <c r="C1083" s="64"/>
      <c r="E1083" s="19"/>
      <c r="F1083" s="71"/>
      <c r="G1083" s="10"/>
    </row>
    <row r="1084">
      <c r="C1084" s="64"/>
      <c r="E1084" s="19"/>
      <c r="F1084" s="71"/>
      <c r="G1084" s="10"/>
    </row>
    <row r="1085">
      <c r="C1085" s="64"/>
      <c r="E1085" s="19"/>
      <c r="F1085" s="71"/>
      <c r="G1085" s="10"/>
    </row>
    <row r="1086">
      <c r="C1086" s="64"/>
      <c r="E1086" s="19"/>
      <c r="F1086" s="71"/>
      <c r="G1086" s="10"/>
    </row>
    <row r="1087">
      <c r="C1087" s="64"/>
      <c r="E1087" s="19"/>
      <c r="F1087" s="71"/>
      <c r="G1087" s="10"/>
    </row>
    <row r="1088">
      <c r="C1088" s="64"/>
      <c r="E1088" s="19"/>
      <c r="F1088" s="71"/>
      <c r="G1088" s="10"/>
    </row>
    <row r="1089">
      <c r="C1089" s="64"/>
      <c r="E1089" s="19"/>
      <c r="F1089" s="71"/>
      <c r="G1089" s="10"/>
    </row>
    <row r="1090">
      <c r="C1090" s="64"/>
      <c r="E1090" s="19"/>
      <c r="F1090" s="71"/>
      <c r="G1090" s="10"/>
    </row>
    <row r="1091">
      <c r="C1091" s="64"/>
      <c r="E1091" s="19"/>
      <c r="F1091" s="71"/>
      <c r="G1091" s="10"/>
    </row>
    <row r="1092">
      <c r="C1092" s="64"/>
      <c r="E1092" s="19"/>
      <c r="F1092" s="71"/>
      <c r="G1092" s="10"/>
    </row>
    <row r="1093">
      <c r="C1093" s="64"/>
      <c r="E1093" s="19"/>
      <c r="F1093" s="71"/>
      <c r="G1093" s="10"/>
    </row>
    <row r="1094">
      <c r="C1094" s="64"/>
      <c r="E1094" s="19"/>
      <c r="F1094" s="71"/>
      <c r="G1094" s="10"/>
    </row>
    <row r="1095">
      <c r="C1095" s="64"/>
      <c r="E1095" s="19"/>
      <c r="F1095" s="71"/>
      <c r="G1095" s="10"/>
    </row>
    <row r="1096">
      <c r="C1096" s="64"/>
      <c r="E1096" s="19"/>
      <c r="F1096" s="71"/>
      <c r="G1096" s="10"/>
    </row>
    <row r="1097">
      <c r="C1097" s="64"/>
      <c r="E1097" s="19"/>
      <c r="F1097" s="71"/>
      <c r="G1097" s="10"/>
    </row>
    <row r="1098">
      <c r="C1098" s="64"/>
      <c r="E1098" s="19"/>
      <c r="F1098" s="71"/>
      <c r="G1098" s="10"/>
    </row>
    <row r="1099">
      <c r="C1099" s="64"/>
      <c r="E1099" s="19"/>
      <c r="F1099" s="71"/>
      <c r="G1099" s="10"/>
    </row>
    <row r="1100">
      <c r="C1100" s="64"/>
      <c r="E1100" s="19"/>
      <c r="F1100" s="71"/>
      <c r="G1100" s="10"/>
    </row>
    <row r="1101">
      <c r="C1101" s="64"/>
      <c r="E1101" s="19"/>
      <c r="F1101" s="71"/>
      <c r="G1101" s="10"/>
    </row>
    <row r="1102">
      <c r="C1102" s="64"/>
      <c r="E1102" s="19"/>
      <c r="F1102" s="71"/>
      <c r="G1102" s="10"/>
    </row>
    <row r="1103">
      <c r="C1103" s="64"/>
      <c r="E1103" s="19"/>
      <c r="F1103" s="71"/>
      <c r="G1103" s="10"/>
    </row>
    <row r="1104">
      <c r="C1104" s="64"/>
      <c r="E1104" s="19"/>
      <c r="F1104" s="71"/>
      <c r="G1104" s="10"/>
    </row>
    <row r="1105">
      <c r="C1105" s="64"/>
      <c r="E1105" s="19"/>
      <c r="F1105" s="71"/>
      <c r="G1105" s="10"/>
    </row>
    <row r="1106">
      <c r="C1106" s="64"/>
      <c r="E1106" s="19"/>
      <c r="F1106" s="71"/>
      <c r="G1106" s="10"/>
    </row>
    <row r="1107">
      <c r="C1107" s="64"/>
      <c r="E1107" s="19"/>
      <c r="F1107" s="71"/>
      <c r="G1107" s="10"/>
    </row>
    <row r="1108">
      <c r="C1108" s="64"/>
      <c r="E1108" s="19"/>
      <c r="F1108" s="71"/>
      <c r="G1108" s="10"/>
    </row>
    <row r="1109">
      <c r="C1109" s="64"/>
      <c r="E1109" s="19"/>
      <c r="F1109" s="71"/>
      <c r="G1109" s="10"/>
    </row>
    <row r="1110">
      <c r="C1110" s="64"/>
      <c r="E1110" s="19"/>
      <c r="F1110" s="71"/>
      <c r="G1110" s="10"/>
    </row>
    <row r="1111">
      <c r="C1111" s="64"/>
      <c r="E1111" s="19"/>
      <c r="F1111" s="71"/>
      <c r="G1111" s="10"/>
    </row>
    <row r="1112">
      <c r="C1112" s="64"/>
      <c r="E1112" s="19"/>
      <c r="F1112" s="71"/>
      <c r="G1112" s="10"/>
    </row>
    <row r="1113">
      <c r="C1113" s="64"/>
      <c r="E1113" s="19"/>
      <c r="F1113" s="71"/>
      <c r="G1113" s="10"/>
    </row>
    <row r="1114">
      <c r="C1114" s="64"/>
      <c r="E1114" s="19"/>
      <c r="F1114" s="71"/>
      <c r="G1114" s="10"/>
    </row>
    <row r="1115">
      <c r="C1115" s="64"/>
      <c r="E1115" s="19"/>
      <c r="F1115" s="71"/>
      <c r="G1115" s="10"/>
    </row>
    <row r="1116">
      <c r="C1116" s="64"/>
      <c r="E1116" s="19"/>
      <c r="F1116" s="71"/>
      <c r="G1116" s="10"/>
    </row>
    <row r="1117">
      <c r="C1117" s="64"/>
      <c r="E1117" s="19"/>
      <c r="F1117" s="71"/>
      <c r="G1117" s="10"/>
    </row>
    <row r="1118">
      <c r="C1118" s="64"/>
      <c r="E1118" s="19"/>
      <c r="F1118" s="71"/>
      <c r="G1118" s="10"/>
    </row>
    <row r="1119">
      <c r="C1119" s="64"/>
      <c r="E1119" s="19"/>
      <c r="F1119" s="71"/>
      <c r="G1119" s="10"/>
    </row>
    <row r="1120">
      <c r="C1120" s="64"/>
      <c r="E1120" s="19"/>
      <c r="F1120" s="71"/>
      <c r="G1120" s="10"/>
    </row>
    <row r="1121">
      <c r="C1121" s="64"/>
      <c r="E1121" s="19"/>
      <c r="F1121" s="71"/>
      <c r="G1121" s="10"/>
    </row>
    <row r="1122">
      <c r="C1122" s="64"/>
      <c r="E1122" s="19"/>
      <c r="F1122" s="71"/>
      <c r="G1122" s="10"/>
    </row>
    <row r="1123">
      <c r="C1123" s="64"/>
      <c r="E1123" s="19"/>
      <c r="F1123" s="71"/>
      <c r="G1123" s="10"/>
    </row>
    <row r="1124">
      <c r="C1124" s="64"/>
      <c r="E1124" s="19"/>
      <c r="F1124" s="71"/>
      <c r="G1124" s="10"/>
    </row>
    <row r="1125">
      <c r="C1125" s="64"/>
      <c r="E1125" s="19"/>
      <c r="F1125" s="71"/>
      <c r="G1125" s="10"/>
    </row>
    <row r="1126">
      <c r="C1126" s="64"/>
      <c r="E1126" s="19"/>
      <c r="F1126" s="71"/>
      <c r="G1126" s="10"/>
    </row>
    <row r="1127">
      <c r="C1127" s="64"/>
      <c r="E1127" s="19"/>
      <c r="F1127" s="71"/>
      <c r="G1127" s="10"/>
    </row>
    <row r="1128">
      <c r="C1128" s="64"/>
      <c r="E1128" s="19"/>
      <c r="F1128" s="71"/>
      <c r="G1128" s="10"/>
    </row>
    <row r="1129">
      <c r="C1129" s="64"/>
      <c r="E1129" s="19"/>
      <c r="F1129" s="71"/>
      <c r="G1129" s="10"/>
    </row>
    <row r="1130">
      <c r="C1130" s="64"/>
      <c r="E1130" s="19"/>
      <c r="F1130" s="71"/>
      <c r="G1130" s="10"/>
    </row>
    <row r="1131">
      <c r="C1131" s="64"/>
      <c r="E1131" s="19"/>
      <c r="F1131" s="71"/>
      <c r="G1131" s="10"/>
    </row>
    <row r="1132">
      <c r="C1132" s="64"/>
      <c r="E1132" s="19"/>
      <c r="F1132" s="71"/>
      <c r="G1132" s="10"/>
    </row>
    <row r="1133">
      <c r="C1133" s="64"/>
      <c r="E1133" s="19"/>
      <c r="F1133" s="71"/>
      <c r="G1133" s="10"/>
    </row>
    <row r="1134">
      <c r="C1134" s="64"/>
      <c r="E1134" s="19"/>
      <c r="F1134" s="71"/>
      <c r="G1134" s="10"/>
    </row>
    <row r="1135">
      <c r="C1135" s="64"/>
      <c r="E1135" s="19"/>
      <c r="F1135" s="71"/>
      <c r="G1135" s="10"/>
    </row>
    <row r="1136">
      <c r="C1136" s="64"/>
      <c r="E1136" s="19"/>
      <c r="F1136" s="71"/>
      <c r="G1136" s="10"/>
    </row>
    <row r="1137">
      <c r="C1137" s="64"/>
      <c r="E1137" s="19"/>
      <c r="F1137" s="71"/>
      <c r="G1137" s="10"/>
    </row>
    <row r="1138">
      <c r="C1138" s="64"/>
      <c r="E1138" s="19"/>
      <c r="F1138" s="71"/>
      <c r="G1138" s="10"/>
    </row>
    <row r="1139">
      <c r="C1139" s="64"/>
      <c r="E1139" s="19"/>
      <c r="F1139" s="71"/>
      <c r="G1139" s="10"/>
    </row>
    <row r="1140">
      <c r="C1140" s="64"/>
      <c r="E1140" s="19"/>
      <c r="F1140" s="71"/>
      <c r="G1140" s="10"/>
    </row>
    <row r="1141">
      <c r="C1141" s="64"/>
      <c r="E1141" s="19"/>
      <c r="F1141" s="71"/>
      <c r="G1141" s="10"/>
    </row>
    <row r="1142">
      <c r="C1142" s="64"/>
      <c r="E1142" s="19"/>
      <c r="F1142" s="71"/>
      <c r="G1142" s="10"/>
    </row>
    <row r="1143">
      <c r="C1143" s="64"/>
      <c r="E1143" s="19"/>
      <c r="F1143" s="71"/>
      <c r="G1143" s="10"/>
    </row>
    <row r="1144">
      <c r="C1144" s="64"/>
      <c r="E1144" s="19"/>
      <c r="F1144" s="71"/>
      <c r="G1144" s="10"/>
    </row>
    <row r="1145">
      <c r="C1145" s="64"/>
      <c r="E1145" s="19"/>
      <c r="F1145" s="71"/>
      <c r="G1145" s="10"/>
    </row>
    <row r="1146">
      <c r="C1146" s="64"/>
      <c r="E1146" s="19"/>
      <c r="F1146" s="71"/>
      <c r="G1146" s="10"/>
    </row>
    <row r="1147">
      <c r="C1147" s="64"/>
      <c r="E1147" s="19"/>
      <c r="F1147" s="71"/>
      <c r="G1147" s="10"/>
    </row>
    <row r="1148">
      <c r="C1148" s="64"/>
      <c r="E1148" s="19"/>
      <c r="F1148" s="71"/>
      <c r="G1148" s="10"/>
    </row>
    <row r="1149">
      <c r="C1149" s="64"/>
      <c r="E1149" s="19"/>
      <c r="F1149" s="71"/>
      <c r="G1149" s="10"/>
    </row>
    <row r="1150">
      <c r="C1150" s="64"/>
      <c r="E1150" s="19"/>
      <c r="F1150" s="71"/>
      <c r="G1150" s="10"/>
    </row>
    <row r="1151">
      <c r="C1151" s="64"/>
      <c r="E1151" s="19"/>
      <c r="F1151" s="71"/>
      <c r="G1151" s="10"/>
    </row>
    <row r="1152">
      <c r="C1152" s="64"/>
      <c r="E1152" s="19"/>
      <c r="F1152" s="71"/>
      <c r="G1152" s="10"/>
    </row>
    <row r="1153">
      <c r="C1153" s="64"/>
      <c r="E1153" s="19"/>
      <c r="F1153" s="71"/>
      <c r="G1153" s="10"/>
    </row>
    <row r="1154">
      <c r="C1154" s="64"/>
      <c r="E1154" s="19"/>
      <c r="F1154" s="71"/>
      <c r="G1154" s="10"/>
    </row>
    <row r="1155">
      <c r="C1155" s="64"/>
      <c r="E1155" s="19"/>
      <c r="F1155" s="71"/>
      <c r="G1155" s="10"/>
    </row>
    <row r="1156">
      <c r="C1156" s="64"/>
      <c r="E1156" s="19"/>
      <c r="F1156" s="71"/>
      <c r="G1156" s="10"/>
    </row>
    <row r="1157">
      <c r="C1157" s="64"/>
      <c r="E1157" s="19"/>
      <c r="F1157" s="71"/>
      <c r="G1157" s="10"/>
    </row>
    <row r="1158">
      <c r="C1158" s="64"/>
      <c r="E1158" s="19"/>
      <c r="F1158" s="71"/>
      <c r="G1158" s="10"/>
    </row>
    <row r="1159">
      <c r="C1159" s="64"/>
      <c r="E1159" s="19"/>
      <c r="F1159" s="71"/>
      <c r="G1159" s="10"/>
    </row>
    <row r="1160">
      <c r="C1160" s="64"/>
      <c r="E1160" s="19"/>
      <c r="F1160" s="71"/>
      <c r="G1160" s="10"/>
    </row>
    <row r="1161">
      <c r="C1161" s="64"/>
      <c r="E1161" s="19"/>
      <c r="F1161" s="71"/>
      <c r="G1161" s="10"/>
    </row>
    <row r="1162">
      <c r="C1162" s="64"/>
      <c r="E1162" s="19"/>
      <c r="F1162" s="71"/>
      <c r="G1162" s="10"/>
    </row>
    <row r="1163">
      <c r="C1163" s="64"/>
      <c r="E1163" s="19"/>
      <c r="F1163" s="71"/>
      <c r="G1163" s="10"/>
    </row>
    <row r="1164">
      <c r="C1164" s="64"/>
      <c r="E1164" s="19"/>
      <c r="F1164" s="71"/>
      <c r="G1164" s="10"/>
    </row>
    <row r="1165">
      <c r="C1165" s="64"/>
      <c r="E1165" s="19"/>
      <c r="F1165" s="71"/>
      <c r="G1165" s="10"/>
    </row>
    <row r="1166">
      <c r="C1166" s="64"/>
      <c r="E1166" s="19"/>
      <c r="F1166" s="71"/>
      <c r="G1166" s="10"/>
    </row>
    <row r="1167">
      <c r="C1167" s="64"/>
      <c r="E1167" s="19"/>
      <c r="F1167" s="71"/>
      <c r="G1167" s="10"/>
    </row>
    <row r="1168">
      <c r="C1168" s="64"/>
      <c r="E1168" s="19"/>
      <c r="F1168" s="71"/>
      <c r="G1168" s="10"/>
    </row>
    <row r="1169">
      <c r="C1169" s="64"/>
      <c r="E1169" s="19"/>
      <c r="F1169" s="71"/>
      <c r="G1169" s="10"/>
    </row>
    <row r="1170">
      <c r="C1170" s="64"/>
      <c r="E1170" s="19"/>
      <c r="F1170" s="71"/>
      <c r="G1170" s="10"/>
    </row>
    <row r="1171">
      <c r="C1171" s="64"/>
      <c r="E1171" s="19"/>
      <c r="F1171" s="71"/>
      <c r="G1171" s="10"/>
    </row>
    <row r="1172">
      <c r="C1172" s="64"/>
      <c r="E1172" s="19"/>
      <c r="F1172" s="71"/>
      <c r="G1172" s="10"/>
    </row>
    <row r="1173">
      <c r="C1173" s="64"/>
      <c r="E1173" s="19"/>
      <c r="F1173" s="71"/>
      <c r="G1173" s="10"/>
    </row>
    <row r="1174">
      <c r="C1174" s="64"/>
      <c r="E1174" s="19"/>
      <c r="F1174" s="71"/>
      <c r="G1174" s="10"/>
    </row>
    <row r="1175">
      <c r="C1175" s="64"/>
      <c r="E1175" s="19"/>
      <c r="F1175" s="71"/>
      <c r="G1175" s="10"/>
    </row>
    <row r="1176">
      <c r="C1176" s="64"/>
      <c r="E1176" s="19"/>
      <c r="F1176" s="71"/>
      <c r="G1176" s="10"/>
    </row>
    <row r="1177">
      <c r="C1177" s="64"/>
      <c r="E1177" s="19"/>
      <c r="F1177" s="71"/>
      <c r="G1177" s="10"/>
    </row>
    <row r="1178">
      <c r="C1178" s="64"/>
      <c r="E1178" s="19"/>
      <c r="F1178" s="71"/>
      <c r="G1178" s="10"/>
    </row>
    <row r="1179">
      <c r="C1179" s="64"/>
      <c r="E1179" s="19"/>
      <c r="F1179" s="71"/>
      <c r="G1179" s="10"/>
    </row>
    <row r="1180">
      <c r="C1180" s="64"/>
      <c r="E1180" s="19"/>
      <c r="F1180" s="71"/>
      <c r="G1180" s="10"/>
    </row>
    <row r="1181">
      <c r="C1181" s="64"/>
      <c r="E1181" s="19"/>
      <c r="F1181" s="71"/>
      <c r="G1181" s="10"/>
    </row>
    <row r="1182">
      <c r="C1182" s="64"/>
      <c r="E1182" s="19"/>
      <c r="F1182" s="71"/>
      <c r="G1182" s="10"/>
    </row>
    <row r="1183">
      <c r="C1183" s="64"/>
      <c r="E1183" s="19"/>
      <c r="F1183" s="71"/>
      <c r="G1183" s="10"/>
    </row>
    <row r="1184">
      <c r="C1184" s="64"/>
      <c r="E1184" s="19"/>
      <c r="F1184" s="71"/>
      <c r="G1184" s="10"/>
    </row>
    <row r="1185">
      <c r="C1185" s="64"/>
      <c r="E1185" s="19"/>
      <c r="F1185" s="71"/>
      <c r="G1185" s="10"/>
    </row>
    <row r="1186">
      <c r="C1186" s="64"/>
      <c r="E1186" s="19"/>
      <c r="F1186" s="71"/>
      <c r="G1186" s="10"/>
    </row>
    <row r="1187">
      <c r="C1187" s="64"/>
      <c r="E1187" s="19"/>
      <c r="F1187" s="71"/>
      <c r="G1187" s="10"/>
    </row>
    <row r="1188">
      <c r="C1188" s="64"/>
      <c r="E1188" s="19"/>
      <c r="F1188" s="71"/>
      <c r="G1188" s="10"/>
    </row>
    <row r="1189">
      <c r="C1189" s="64"/>
      <c r="E1189" s="19"/>
      <c r="F1189" s="71"/>
      <c r="G1189" s="10"/>
    </row>
    <row r="1190">
      <c r="C1190" s="64"/>
      <c r="E1190" s="19"/>
      <c r="F1190" s="71"/>
      <c r="G1190" s="10"/>
    </row>
    <row r="1191">
      <c r="C1191" s="64"/>
      <c r="E1191" s="19"/>
      <c r="F1191" s="71"/>
      <c r="G1191" s="10"/>
    </row>
    <row r="1192">
      <c r="C1192" s="64"/>
      <c r="E1192" s="19"/>
      <c r="F1192" s="71"/>
      <c r="G1192" s="10"/>
    </row>
    <row r="1193">
      <c r="C1193" s="64"/>
      <c r="E1193" s="19"/>
      <c r="F1193" s="71"/>
      <c r="G1193" s="10"/>
    </row>
    <row r="1194">
      <c r="C1194" s="64"/>
      <c r="E1194" s="19"/>
      <c r="F1194" s="71"/>
      <c r="G1194" s="10"/>
    </row>
    <row r="1195">
      <c r="C1195" s="64"/>
      <c r="E1195" s="19"/>
      <c r="F1195" s="71"/>
      <c r="G1195" s="10"/>
    </row>
    <row r="1196">
      <c r="C1196" s="64"/>
      <c r="E1196" s="19"/>
      <c r="F1196" s="71"/>
      <c r="G1196" s="10"/>
    </row>
    <row r="1197">
      <c r="C1197" s="64"/>
      <c r="E1197" s="19"/>
      <c r="F1197" s="71"/>
      <c r="G1197" s="10"/>
    </row>
    <row r="1198">
      <c r="C1198" s="64"/>
      <c r="E1198" s="19"/>
      <c r="F1198" s="71"/>
      <c r="G1198" s="10"/>
    </row>
    <row r="1199">
      <c r="C1199" s="64"/>
      <c r="E1199" s="19"/>
      <c r="F1199" s="71"/>
      <c r="G1199" s="10"/>
    </row>
    <row r="1200">
      <c r="C1200" s="64"/>
      <c r="E1200" s="19"/>
      <c r="F1200" s="71"/>
      <c r="G1200" s="10"/>
    </row>
    <row r="1201">
      <c r="C1201" s="64"/>
      <c r="E1201" s="19"/>
      <c r="F1201" s="71"/>
      <c r="G1201" s="10"/>
    </row>
    <row r="1202">
      <c r="C1202" s="64"/>
      <c r="E1202" s="19"/>
      <c r="F1202" s="71"/>
      <c r="G1202" s="10"/>
    </row>
    <row r="1203">
      <c r="C1203" s="64"/>
      <c r="E1203" s="19"/>
      <c r="F1203" s="71"/>
      <c r="G1203" s="10"/>
    </row>
    <row r="1204">
      <c r="C1204" s="64"/>
      <c r="E1204" s="19"/>
      <c r="F1204" s="71"/>
      <c r="G1204" s="10"/>
    </row>
    <row r="1205">
      <c r="C1205" s="64"/>
      <c r="E1205" s="19"/>
      <c r="F1205" s="71"/>
      <c r="G1205" s="10"/>
    </row>
    <row r="1206">
      <c r="C1206" s="64"/>
      <c r="E1206" s="19"/>
      <c r="F1206" s="71"/>
      <c r="G1206" s="10"/>
    </row>
    <row r="1207">
      <c r="C1207" s="64"/>
      <c r="E1207" s="19"/>
      <c r="F1207" s="71"/>
      <c r="G1207" s="10"/>
    </row>
    <row r="1208">
      <c r="C1208" s="64"/>
      <c r="E1208" s="19"/>
      <c r="F1208" s="71"/>
      <c r="G1208" s="10"/>
    </row>
    <row r="1209">
      <c r="C1209" s="64"/>
      <c r="E1209" s="19"/>
      <c r="F1209" s="71"/>
      <c r="G1209" s="10"/>
    </row>
    <row r="1210">
      <c r="C1210" s="64"/>
      <c r="E1210" s="19"/>
      <c r="F1210" s="71"/>
      <c r="G1210" s="10"/>
    </row>
    <row r="1211">
      <c r="C1211" s="64"/>
      <c r="E1211" s="19"/>
      <c r="F1211" s="71"/>
      <c r="G1211" s="10"/>
    </row>
    <row r="1212">
      <c r="C1212" s="64"/>
      <c r="E1212" s="19"/>
      <c r="F1212" s="71"/>
      <c r="G1212" s="10"/>
    </row>
    <row r="1213">
      <c r="C1213" s="64"/>
      <c r="E1213" s="19"/>
      <c r="F1213" s="71"/>
      <c r="G1213" s="10"/>
    </row>
    <row r="1214">
      <c r="C1214" s="64"/>
      <c r="E1214" s="19"/>
      <c r="F1214" s="71"/>
      <c r="G1214" s="10"/>
    </row>
    <row r="1215">
      <c r="C1215" s="64"/>
      <c r="E1215" s="19"/>
      <c r="F1215" s="71"/>
      <c r="G1215" s="10"/>
    </row>
    <row r="1216">
      <c r="C1216" s="64"/>
      <c r="E1216" s="19"/>
      <c r="F1216" s="71"/>
      <c r="G1216" s="10"/>
    </row>
    <row r="1217">
      <c r="C1217" s="64"/>
      <c r="E1217" s="19"/>
      <c r="F1217" s="71"/>
      <c r="G1217" s="10"/>
    </row>
    <row r="1218">
      <c r="C1218" s="64"/>
      <c r="E1218" s="19"/>
      <c r="F1218" s="71"/>
      <c r="G1218" s="10"/>
    </row>
    <row r="1219">
      <c r="C1219" s="64"/>
      <c r="E1219" s="19"/>
      <c r="F1219" s="71"/>
      <c r="G1219" s="10"/>
    </row>
    <row r="1220">
      <c r="C1220" s="64"/>
      <c r="E1220" s="19"/>
      <c r="F1220" s="71"/>
      <c r="G1220" s="10"/>
    </row>
    <row r="1221">
      <c r="C1221" s="64"/>
      <c r="E1221" s="19"/>
      <c r="F1221" s="71"/>
      <c r="G1221" s="10"/>
    </row>
    <row r="1222">
      <c r="C1222" s="64"/>
      <c r="E1222" s="19"/>
      <c r="F1222" s="71"/>
      <c r="G1222" s="10"/>
    </row>
    <row r="1223">
      <c r="C1223" s="64"/>
      <c r="E1223" s="19"/>
      <c r="F1223" s="71"/>
      <c r="G1223" s="10"/>
    </row>
    <row r="1224">
      <c r="C1224" s="64"/>
      <c r="E1224" s="19"/>
      <c r="F1224" s="71"/>
      <c r="G1224" s="10"/>
    </row>
    <row r="1225">
      <c r="C1225" s="64"/>
      <c r="E1225" s="19"/>
      <c r="F1225" s="71"/>
      <c r="G1225" s="10"/>
    </row>
    <row r="1226">
      <c r="C1226" s="64"/>
      <c r="E1226" s="19"/>
      <c r="F1226" s="71"/>
      <c r="G1226" s="10"/>
    </row>
    <row r="1227">
      <c r="C1227" s="64"/>
      <c r="E1227" s="19"/>
      <c r="F1227" s="71"/>
      <c r="G1227" s="10"/>
    </row>
    <row r="1228">
      <c r="C1228" s="64"/>
      <c r="E1228" s="19"/>
      <c r="F1228" s="71"/>
      <c r="G1228" s="10"/>
    </row>
    <row r="1229">
      <c r="C1229" s="64"/>
      <c r="E1229" s="19"/>
      <c r="F1229" s="71"/>
      <c r="G1229" s="10"/>
    </row>
    <row r="1230">
      <c r="C1230" s="64"/>
      <c r="E1230" s="19"/>
      <c r="F1230" s="71"/>
      <c r="G1230" s="10"/>
    </row>
    <row r="1231">
      <c r="C1231" s="64"/>
      <c r="E1231" s="19"/>
      <c r="F1231" s="71"/>
      <c r="G1231" s="10"/>
    </row>
    <row r="1232">
      <c r="C1232" s="64"/>
      <c r="E1232" s="19"/>
      <c r="F1232" s="71"/>
      <c r="G1232" s="10"/>
    </row>
    <row r="1233">
      <c r="C1233" s="64"/>
      <c r="E1233" s="19"/>
      <c r="F1233" s="71"/>
      <c r="G1233" s="10"/>
    </row>
    <row r="1234">
      <c r="C1234" s="64"/>
      <c r="E1234" s="19"/>
      <c r="F1234" s="71"/>
      <c r="G1234" s="10"/>
    </row>
    <row r="1235">
      <c r="C1235" s="64"/>
      <c r="E1235" s="19"/>
      <c r="F1235" s="71"/>
      <c r="G1235" s="10"/>
    </row>
    <row r="1236">
      <c r="C1236" s="64"/>
      <c r="E1236" s="19"/>
      <c r="F1236" s="71"/>
      <c r="G1236" s="10"/>
    </row>
    <row r="1237">
      <c r="C1237" s="64"/>
      <c r="E1237" s="19"/>
      <c r="F1237" s="71"/>
      <c r="G1237" s="10"/>
    </row>
    <row r="1238">
      <c r="C1238" s="64"/>
      <c r="E1238" s="19"/>
      <c r="F1238" s="71"/>
      <c r="G1238" s="10"/>
    </row>
    <row r="1239">
      <c r="C1239" s="64"/>
      <c r="E1239" s="19"/>
      <c r="F1239" s="71"/>
      <c r="G1239" s="10"/>
    </row>
    <row r="1240">
      <c r="C1240" s="64"/>
      <c r="E1240" s="19"/>
      <c r="F1240" s="71"/>
      <c r="G1240" s="10"/>
    </row>
    <row r="1241">
      <c r="C1241" s="64"/>
      <c r="E1241" s="19"/>
      <c r="F1241" s="71"/>
      <c r="G1241" s="10"/>
    </row>
    <row r="1242">
      <c r="C1242" s="64"/>
      <c r="E1242" s="19"/>
      <c r="F1242" s="71"/>
      <c r="G1242" s="10"/>
    </row>
    <row r="1243">
      <c r="C1243" s="64"/>
      <c r="E1243" s="19"/>
      <c r="F1243" s="71"/>
      <c r="G1243" s="10"/>
    </row>
    <row r="1244">
      <c r="C1244" s="64"/>
      <c r="E1244" s="19"/>
      <c r="F1244" s="71"/>
      <c r="G1244" s="10"/>
    </row>
    <row r="1245">
      <c r="C1245" s="64"/>
      <c r="E1245" s="19"/>
      <c r="F1245" s="71"/>
      <c r="G1245" s="10"/>
    </row>
    <row r="1246">
      <c r="C1246" s="64"/>
      <c r="E1246" s="19"/>
      <c r="F1246" s="71"/>
      <c r="G1246" s="10"/>
    </row>
    <row r="1247">
      <c r="C1247" s="64"/>
      <c r="E1247" s="19"/>
      <c r="F1247" s="71"/>
      <c r="G1247" s="10"/>
    </row>
    <row r="1248">
      <c r="C1248" s="64"/>
      <c r="E1248" s="19"/>
      <c r="F1248" s="71"/>
      <c r="G1248" s="10"/>
    </row>
    <row r="1249">
      <c r="C1249" s="64"/>
      <c r="E1249" s="19"/>
      <c r="F1249" s="71"/>
      <c r="G1249" s="10"/>
    </row>
    <row r="1250">
      <c r="C1250" s="64"/>
      <c r="E1250" s="19"/>
      <c r="F1250" s="71"/>
      <c r="G1250" s="10"/>
    </row>
    <row r="1251">
      <c r="C1251" s="64"/>
      <c r="E1251" s="19"/>
      <c r="F1251" s="71"/>
      <c r="G1251" s="10"/>
    </row>
    <row r="1252">
      <c r="C1252" s="64"/>
      <c r="E1252" s="19"/>
      <c r="F1252" s="71"/>
      <c r="G1252" s="10"/>
    </row>
    <row r="1253">
      <c r="C1253" s="64"/>
      <c r="E1253" s="19"/>
      <c r="F1253" s="71"/>
      <c r="G1253" s="10"/>
    </row>
    <row r="1254">
      <c r="C1254" s="64"/>
      <c r="E1254" s="19"/>
      <c r="F1254" s="71"/>
      <c r="G1254" s="10"/>
    </row>
    <row r="1255">
      <c r="C1255" s="64"/>
      <c r="E1255" s="19"/>
      <c r="F1255" s="71"/>
      <c r="G1255" s="10"/>
    </row>
    <row r="1256">
      <c r="C1256" s="64"/>
      <c r="E1256" s="19"/>
      <c r="F1256" s="71"/>
      <c r="G1256" s="10"/>
    </row>
    <row r="1257">
      <c r="C1257" s="64"/>
      <c r="E1257" s="19"/>
      <c r="F1257" s="71"/>
      <c r="G1257" s="10"/>
    </row>
    <row r="1258">
      <c r="C1258" s="64"/>
      <c r="E1258" s="19"/>
      <c r="F1258" s="71"/>
      <c r="G1258" s="10"/>
    </row>
    <row r="1259">
      <c r="C1259" s="64"/>
      <c r="E1259" s="19"/>
      <c r="F1259" s="71"/>
      <c r="G1259" s="10"/>
    </row>
    <row r="1260">
      <c r="C1260" s="64"/>
      <c r="E1260" s="19"/>
      <c r="F1260" s="71"/>
      <c r="G1260" s="10"/>
    </row>
    <row r="1261">
      <c r="C1261" s="64"/>
      <c r="E1261" s="19"/>
      <c r="F1261" s="71"/>
      <c r="G1261" s="10"/>
    </row>
    <row r="1262">
      <c r="C1262" s="64"/>
      <c r="E1262" s="19"/>
      <c r="F1262" s="71"/>
      <c r="G1262" s="10"/>
    </row>
    <row r="1263">
      <c r="C1263" s="64"/>
      <c r="E1263" s="19"/>
      <c r="F1263" s="71"/>
      <c r="G1263" s="10"/>
    </row>
    <row r="1264">
      <c r="C1264" s="64"/>
      <c r="E1264" s="19"/>
      <c r="F1264" s="71"/>
      <c r="G1264" s="10"/>
    </row>
    <row r="1265">
      <c r="C1265" s="64"/>
      <c r="E1265" s="19"/>
      <c r="F1265" s="71"/>
      <c r="G1265" s="10"/>
    </row>
    <row r="1266">
      <c r="C1266" s="64"/>
      <c r="E1266" s="19"/>
      <c r="F1266" s="71"/>
      <c r="G1266" s="10"/>
    </row>
    <row r="1267">
      <c r="C1267" s="64"/>
      <c r="E1267" s="19"/>
      <c r="F1267" s="71"/>
      <c r="G1267" s="10"/>
    </row>
    <row r="1268">
      <c r="C1268" s="64"/>
      <c r="E1268" s="19"/>
      <c r="F1268" s="71"/>
      <c r="G1268" s="10"/>
    </row>
    <row r="1269">
      <c r="C1269" s="64"/>
      <c r="E1269" s="19"/>
      <c r="F1269" s="71"/>
      <c r="G1269" s="10"/>
    </row>
    <row r="1270">
      <c r="C1270" s="64"/>
      <c r="E1270" s="19"/>
      <c r="F1270" s="71"/>
      <c r="G1270" s="10"/>
    </row>
    <row r="1271">
      <c r="C1271" s="64"/>
      <c r="E1271" s="19"/>
      <c r="F1271" s="71"/>
      <c r="G1271" s="10"/>
    </row>
    <row r="1272">
      <c r="C1272" s="64"/>
      <c r="E1272" s="19"/>
      <c r="F1272" s="71"/>
      <c r="G1272" s="10"/>
    </row>
    <row r="1273">
      <c r="C1273" s="64"/>
      <c r="E1273" s="19"/>
      <c r="F1273" s="71"/>
      <c r="G1273" s="10"/>
    </row>
    <row r="1274">
      <c r="C1274" s="64"/>
      <c r="E1274" s="19"/>
      <c r="F1274" s="71"/>
      <c r="G1274" s="10"/>
    </row>
    <row r="1275">
      <c r="C1275" s="64"/>
      <c r="E1275" s="19"/>
      <c r="F1275" s="71"/>
      <c r="G1275" s="10"/>
    </row>
    <row r="1276">
      <c r="C1276" s="64"/>
      <c r="E1276" s="19"/>
      <c r="F1276" s="71"/>
      <c r="G1276" s="10"/>
    </row>
    <row r="1277">
      <c r="C1277" s="64"/>
      <c r="E1277" s="19"/>
      <c r="F1277" s="71"/>
      <c r="G1277" s="10"/>
    </row>
    <row r="1278">
      <c r="C1278" s="64"/>
      <c r="E1278" s="19"/>
      <c r="F1278" s="71"/>
      <c r="G1278" s="10"/>
    </row>
    <row r="1279">
      <c r="C1279" s="64"/>
      <c r="E1279" s="19"/>
      <c r="F1279" s="71"/>
      <c r="G1279" s="10"/>
    </row>
    <row r="1280">
      <c r="C1280" s="64"/>
      <c r="E1280" s="19"/>
      <c r="F1280" s="71"/>
      <c r="G1280" s="10"/>
    </row>
    <row r="1281">
      <c r="C1281" s="64"/>
      <c r="E1281" s="19"/>
      <c r="F1281" s="71"/>
      <c r="G1281" s="10"/>
    </row>
    <row r="1282">
      <c r="C1282" s="64"/>
      <c r="E1282" s="19"/>
      <c r="F1282" s="71"/>
      <c r="G1282" s="10"/>
    </row>
    <row r="1283">
      <c r="C1283" s="64"/>
      <c r="E1283" s="19"/>
      <c r="F1283" s="71"/>
      <c r="G1283" s="10"/>
    </row>
    <row r="1284">
      <c r="C1284" s="64"/>
      <c r="E1284" s="19"/>
      <c r="F1284" s="71"/>
      <c r="G1284" s="10"/>
    </row>
    <row r="1285">
      <c r="C1285" s="64"/>
      <c r="E1285" s="19"/>
      <c r="F1285" s="71"/>
      <c r="G1285" s="10"/>
    </row>
    <row r="1286">
      <c r="C1286" s="64"/>
      <c r="E1286" s="19"/>
      <c r="F1286" s="71"/>
      <c r="G1286" s="10"/>
    </row>
    <row r="1287">
      <c r="C1287" s="64"/>
      <c r="E1287" s="19"/>
      <c r="F1287" s="71"/>
      <c r="G1287" s="10"/>
    </row>
    <row r="1288">
      <c r="C1288" s="64"/>
      <c r="E1288" s="19"/>
      <c r="F1288" s="71"/>
      <c r="G1288" s="10"/>
    </row>
    <row r="1289">
      <c r="C1289" s="64"/>
      <c r="E1289" s="19"/>
      <c r="F1289" s="71"/>
      <c r="G1289" s="10"/>
    </row>
    <row r="1290">
      <c r="C1290" s="64"/>
      <c r="E1290" s="19"/>
      <c r="F1290" s="71"/>
      <c r="G1290" s="10"/>
    </row>
    <row r="1291">
      <c r="C1291" s="64"/>
      <c r="E1291" s="19"/>
      <c r="F1291" s="71"/>
      <c r="G1291" s="10"/>
    </row>
    <row r="1292">
      <c r="C1292" s="64"/>
      <c r="E1292" s="19"/>
      <c r="F1292" s="71"/>
      <c r="G1292" s="10"/>
    </row>
    <row r="1293">
      <c r="C1293" s="64"/>
      <c r="E1293" s="19"/>
      <c r="F1293" s="71"/>
      <c r="G1293" s="10"/>
    </row>
    <row r="1294">
      <c r="C1294" s="64"/>
      <c r="E1294" s="19"/>
      <c r="F1294" s="71"/>
      <c r="G1294" s="10"/>
    </row>
    <row r="1295">
      <c r="C1295" s="64"/>
      <c r="E1295" s="19"/>
      <c r="F1295" s="71"/>
      <c r="G1295" s="10"/>
    </row>
    <row r="1296">
      <c r="C1296" s="64"/>
      <c r="E1296" s="19"/>
      <c r="F1296" s="71"/>
      <c r="G1296" s="10"/>
    </row>
    <row r="1297">
      <c r="C1297" s="64"/>
      <c r="E1297" s="19"/>
      <c r="F1297" s="71"/>
      <c r="G1297" s="10"/>
    </row>
    <row r="1298">
      <c r="C1298" s="64"/>
      <c r="E1298" s="19"/>
      <c r="F1298" s="71"/>
      <c r="G1298" s="10"/>
    </row>
    <row r="1299">
      <c r="C1299" s="64"/>
      <c r="E1299" s="19"/>
      <c r="F1299" s="71"/>
      <c r="G1299" s="10"/>
    </row>
    <row r="1300">
      <c r="C1300" s="64"/>
      <c r="E1300" s="19"/>
      <c r="F1300" s="71"/>
      <c r="G1300" s="10"/>
    </row>
    <row r="1301">
      <c r="C1301" s="64"/>
      <c r="E1301" s="19"/>
      <c r="F1301" s="71"/>
      <c r="G1301" s="10"/>
    </row>
    <row r="1302">
      <c r="C1302" s="64"/>
      <c r="E1302" s="19"/>
      <c r="F1302" s="71"/>
      <c r="G1302" s="10"/>
    </row>
    <row r="1303">
      <c r="C1303" s="64"/>
      <c r="E1303" s="19"/>
      <c r="F1303" s="71"/>
      <c r="G1303" s="10"/>
    </row>
    <row r="1304">
      <c r="C1304" s="64"/>
      <c r="E1304" s="19"/>
      <c r="F1304" s="71"/>
      <c r="G1304" s="10"/>
    </row>
    <row r="1305">
      <c r="C1305" s="64"/>
      <c r="E1305" s="19"/>
      <c r="F1305" s="71"/>
      <c r="G1305" s="10"/>
    </row>
    <row r="1306">
      <c r="C1306" s="64"/>
      <c r="E1306" s="19"/>
      <c r="F1306" s="71"/>
      <c r="G1306" s="10"/>
    </row>
    <row r="1307">
      <c r="C1307" s="64"/>
      <c r="E1307" s="19"/>
      <c r="F1307" s="71"/>
      <c r="G1307" s="10"/>
    </row>
    <row r="1308">
      <c r="C1308" s="64"/>
      <c r="E1308" s="19"/>
      <c r="F1308" s="71"/>
      <c r="G1308" s="10"/>
    </row>
    <row r="1309">
      <c r="C1309" s="64"/>
      <c r="E1309" s="19"/>
      <c r="F1309" s="71"/>
      <c r="G1309" s="10"/>
    </row>
    <row r="1310">
      <c r="C1310" s="64"/>
      <c r="E1310" s="19"/>
      <c r="F1310" s="71"/>
      <c r="G1310" s="10"/>
    </row>
    <row r="1311">
      <c r="C1311" s="64"/>
      <c r="E1311" s="19"/>
      <c r="F1311" s="71"/>
      <c r="G1311" s="10"/>
    </row>
  </sheetData>
  <autoFilter ref="$A$1:$H$977">
    <sortState ref="A1:H977">
      <sortCondition ref="A1:A977"/>
      <sortCondition ref="B1:B977"/>
    </sortState>
  </autoFilter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H17"/>
    <hyperlink r:id="rId33" ref="D18"/>
    <hyperlink r:id="rId34" ref="H18"/>
    <hyperlink r:id="rId35" ref="D19"/>
    <hyperlink r:id="rId36" ref="H19"/>
    <hyperlink r:id="rId37" ref="D20"/>
    <hyperlink r:id="rId38" ref="H20"/>
    <hyperlink r:id="rId39" ref="D21"/>
    <hyperlink r:id="rId40" ref="H21"/>
    <hyperlink r:id="rId41" ref="D22"/>
    <hyperlink r:id="rId42" ref="H22"/>
    <hyperlink r:id="rId43" ref="D23"/>
    <hyperlink r:id="rId44" ref="H23"/>
    <hyperlink r:id="rId45" ref="D24"/>
    <hyperlink r:id="rId46" ref="H24"/>
    <hyperlink r:id="rId47" ref="D25"/>
    <hyperlink r:id="rId48" ref="H25"/>
    <hyperlink r:id="rId49" ref="D26"/>
    <hyperlink r:id="rId50" ref="H26"/>
    <hyperlink r:id="rId51" ref="D27"/>
    <hyperlink r:id="rId52" ref="H27"/>
    <hyperlink r:id="rId53" ref="D28"/>
    <hyperlink r:id="rId54" ref="H28"/>
    <hyperlink r:id="rId55" ref="D29"/>
    <hyperlink r:id="rId56" ref="H29"/>
    <hyperlink r:id="rId57" ref="D30"/>
    <hyperlink r:id="rId58" ref="H30"/>
    <hyperlink r:id="rId59" ref="D31"/>
    <hyperlink r:id="rId60" ref="H31"/>
    <hyperlink r:id="rId61" ref="D32"/>
    <hyperlink r:id="rId62" ref="H32"/>
    <hyperlink r:id="rId63" ref="D33"/>
    <hyperlink r:id="rId64" ref="H33"/>
    <hyperlink r:id="rId65" ref="D34"/>
    <hyperlink r:id="rId66" ref="H34"/>
    <hyperlink r:id="rId67" ref="D35"/>
    <hyperlink r:id="rId68" ref="H35"/>
    <hyperlink r:id="rId69" ref="D36"/>
    <hyperlink r:id="rId70" ref="H36"/>
    <hyperlink r:id="rId71" ref="D37"/>
    <hyperlink r:id="rId72" ref="H37"/>
    <hyperlink r:id="rId73" ref="D38"/>
    <hyperlink r:id="rId74" ref="H38"/>
    <hyperlink r:id="rId75" ref="D39"/>
    <hyperlink r:id="rId76" ref="H39"/>
    <hyperlink r:id="rId77" ref="D40"/>
    <hyperlink r:id="rId78" ref="H40"/>
    <hyperlink r:id="rId79" ref="D41"/>
    <hyperlink r:id="rId80" ref="H41"/>
    <hyperlink r:id="rId81" ref="D42"/>
    <hyperlink r:id="rId82" ref="H42"/>
    <hyperlink r:id="rId83" ref="D43"/>
    <hyperlink r:id="rId84" ref="H43"/>
    <hyperlink r:id="rId85" ref="D44"/>
    <hyperlink r:id="rId86" ref="H44"/>
    <hyperlink r:id="rId87" ref="D45"/>
    <hyperlink r:id="rId88" ref="H45"/>
    <hyperlink r:id="rId89" ref="D46"/>
    <hyperlink r:id="rId90" ref="H46"/>
    <hyperlink r:id="rId91" ref="D47"/>
    <hyperlink r:id="rId92" ref="H47"/>
    <hyperlink r:id="rId93" ref="D48"/>
    <hyperlink r:id="rId94" ref="H48"/>
    <hyperlink r:id="rId95" ref="D49"/>
    <hyperlink r:id="rId96" ref="H49"/>
    <hyperlink r:id="rId97" ref="D50"/>
    <hyperlink r:id="rId98" ref="H50"/>
    <hyperlink r:id="rId99" ref="D51"/>
    <hyperlink r:id="rId100" ref="H51"/>
    <hyperlink r:id="rId101" ref="D52"/>
    <hyperlink r:id="rId102" ref="H52"/>
    <hyperlink r:id="rId103" ref="D53"/>
    <hyperlink r:id="rId104" ref="H53"/>
    <hyperlink r:id="rId105" ref="D54"/>
    <hyperlink r:id="rId106" ref="H54"/>
    <hyperlink r:id="rId107" ref="D55"/>
    <hyperlink r:id="rId108" ref="H55"/>
    <hyperlink r:id="rId109" ref="D56"/>
    <hyperlink r:id="rId110" ref="H56"/>
    <hyperlink r:id="rId111" ref="D57"/>
    <hyperlink r:id="rId112" ref="H57"/>
    <hyperlink r:id="rId113" ref="D58"/>
    <hyperlink r:id="rId114" ref="H58"/>
    <hyperlink r:id="rId115" ref="D59"/>
    <hyperlink r:id="rId116" ref="H59"/>
    <hyperlink r:id="rId117" ref="D60"/>
    <hyperlink r:id="rId118" ref="H60"/>
    <hyperlink r:id="rId119" ref="D61"/>
    <hyperlink r:id="rId120" ref="H61"/>
    <hyperlink r:id="rId121" ref="D62"/>
    <hyperlink r:id="rId122" ref="H62"/>
    <hyperlink r:id="rId123" ref="D63"/>
    <hyperlink r:id="rId124" ref="H63"/>
    <hyperlink r:id="rId125" ref="D64"/>
    <hyperlink r:id="rId126" ref="H64"/>
    <hyperlink r:id="rId127" ref="D65"/>
    <hyperlink r:id="rId128" ref="H65"/>
    <hyperlink r:id="rId129" ref="D66"/>
    <hyperlink r:id="rId130" ref="H66"/>
    <hyperlink r:id="rId131" ref="D67"/>
    <hyperlink r:id="rId132" ref="H67"/>
    <hyperlink r:id="rId133" ref="D68"/>
    <hyperlink r:id="rId134" ref="H68"/>
    <hyperlink r:id="rId135" ref="D69"/>
    <hyperlink r:id="rId136" ref="H69"/>
    <hyperlink r:id="rId137" ref="D70"/>
    <hyperlink r:id="rId138" ref="H70"/>
    <hyperlink r:id="rId139" ref="D71"/>
    <hyperlink r:id="rId140" ref="H71"/>
    <hyperlink r:id="rId141" ref="D72"/>
    <hyperlink r:id="rId142" ref="H72"/>
    <hyperlink r:id="rId143" ref="D73"/>
    <hyperlink r:id="rId144" ref="H73"/>
    <hyperlink r:id="rId145" ref="D74"/>
    <hyperlink r:id="rId146" ref="H74"/>
    <hyperlink r:id="rId147" ref="D75"/>
    <hyperlink r:id="rId148" ref="H75"/>
    <hyperlink r:id="rId149" ref="D76"/>
    <hyperlink r:id="rId150" ref="H76"/>
    <hyperlink r:id="rId151" ref="D77"/>
    <hyperlink r:id="rId152" ref="H77"/>
    <hyperlink r:id="rId153" ref="D78"/>
    <hyperlink r:id="rId154" ref="H78"/>
    <hyperlink r:id="rId155" ref="D79"/>
    <hyperlink r:id="rId156" ref="H79"/>
    <hyperlink r:id="rId157" ref="D80"/>
    <hyperlink r:id="rId158" ref="H80"/>
    <hyperlink r:id="rId159" ref="D81"/>
    <hyperlink r:id="rId160" ref="H81"/>
    <hyperlink r:id="rId161" ref="D82"/>
    <hyperlink r:id="rId162" ref="H82"/>
    <hyperlink r:id="rId163" ref="D83"/>
    <hyperlink r:id="rId164" ref="H83"/>
    <hyperlink r:id="rId165" ref="D84"/>
    <hyperlink r:id="rId166" ref="H84"/>
    <hyperlink r:id="rId167" ref="D85"/>
    <hyperlink r:id="rId168" ref="H85"/>
    <hyperlink r:id="rId169" ref="D86"/>
    <hyperlink r:id="rId170" ref="H86"/>
    <hyperlink r:id="rId171" ref="D87"/>
    <hyperlink r:id="rId172" ref="H87"/>
    <hyperlink r:id="rId173" ref="D88"/>
    <hyperlink r:id="rId174" ref="H88"/>
    <hyperlink r:id="rId175" ref="D89"/>
    <hyperlink r:id="rId176" ref="H89"/>
    <hyperlink r:id="rId177" ref="D90"/>
    <hyperlink r:id="rId178" ref="H90"/>
    <hyperlink r:id="rId179" ref="D91"/>
    <hyperlink r:id="rId180" ref="H91"/>
    <hyperlink r:id="rId181" ref="D92"/>
    <hyperlink r:id="rId182" ref="H92"/>
    <hyperlink r:id="rId183" ref="D93"/>
    <hyperlink r:id="rId184" ref="H93"/>
    <hyperlink r:id="rId185" ref="D94"/>
    <hyperlink r:id="rId186" ref="H94"/>
    <hyperlink r:id="rId187" ref="D95"/>
    <hyperlink r:id="rId188" ref="H95"/>
    <hyperlink r:id="rId189" ref="D96"/>
    <hyperlink r:id="rId190" ref="H96"/>
    <hyperlink r:id="rId191" ref="D97"/>
    <hyperlink r:id="rId192" ref="H97"/>
    <hyperlink r:id="rId193" ref="D98"/>
    <hyperlink r:id="rId194" ref="H98"/>
    <hyperlink r:id="rId195" ref="D99"/>
    <hyperlink r:id="rId196" ref="H99"/>
    <hyperlink r:id="rId197" ref="D100"/>
    <hyperlink r:id="rId198" ref="H100"/>
    <hyperlink r:id="rId199" ref="D101"/>
    <hyperlink r:id="rId200" ref="H101"/>
    <hyperlink r:id="rId201" ref="D102"/>
    <hyperlink r:id="rId202" ref="H102"/>
    <hyperlink r:id="rId203" ref="D103"/>
    <hyperlink r:id="rId204" ref="H103"/>
    <hyperlink r:id="rId205" ref="D104"/>
    <hyperlink r:id="rId206" ref="H104"/>
    <hyperlink r:id="rId207" ref="D105"/>
    <hyperlink r:id="rId208" ref="H105"/>
    <hyperlink r:id="rId209" ref="D106"/>
    <hyperlink r:id="rId210" ref="H106"/>
    <hyperlink r:id="rId211" ref="D107"/>
    <hyperlink r:id="rId212" ref="H107"/>
    <hyperlink r:id="rId213" ref="D108"/>
    <hyperlink r:id="rId214" ref="H108"/>
    <hyperlink r:id="rId215" ref="D109"/>
    <hyperlink r:id="rId216" ref="H109"/>
    <hyperlink r:id="rId217" ref="D110"/>
    <hyperlink r:id="rId218" ref="H110"/>
    <hyperlink r:id="rId219" ref="D111"/>
    <hyperlink r:id="rId220" ref="H111"/>
    <hyperlink r:id="rId221" ref="D112"/>
    <hyperlink r:id="rId222" ref="H112"/>
    <hyperlink r:id="rId223" ref="D113"/>
    <hyperlink r:id="rId224" ref="H113"/>
    <hyperlink r:id="rId225" ref="D114"/>
    <hyperlink r:id="rId226" ref="H114"/>
    <hyperlink r:id="rId227" ref="D115"/>
    <hyperlink r:id="rId228" ref="H115"/>
    <hyperlink r:id="rId229" ref="D116"/>
    <hyperlink r:id="rId230" ref="H116"/>
    <hyperlink r:id="rId231" ref="D117"/>
    <hyperlink r:id="rId232" ref="H117"/>
    <hyperlink r:id="rId233" ref="D118"/>
    <hyperlink r:id="rId234" ref="H118"/>
    <hyperlink r:id="rId235" ref="D119"/>
    <hyperlink r:id="rId236" ref="H119"/>
    <hyperlink r:id="rId237" ref="D120"/>
    <hyperlink r:id="rId238" ref="H120"/>
    <hyperlink r:id="rId239" ref="D121"/>
    <hyperlink r:id="rId240" ref="H121"/>
    <hyperlink r:id="rId241" ref="D122"/>
    <hyperlink r:id="rId242" ref="H122"/>
    <hyperlink r:id="rId243" ref="D123"/>
    <hyperlink r:id="rId244" ref="H123"/>
    <hyperlink r:id="rId245" ref="D124"/>
    <hyperlink r:id="rId246" ref="H124"/>
    <hyperlink r:id="rId247" ref="D125"/>
    <hyperlink r:id="rId248" ref="H125"/>
    <hyperlink r:id="rId249" ref="D126"/>
    <hyperlink r:id="rId250" ref="H126"/>
    <hyperlink r:id="rId251" ref="D127"/>
    <hyperlink r:id="rId252" ref="H127"/>
    <hyperlink r:id="rId253" ref="D128"/>
    <hyperlink r:id="rId254" ref="H128"/>
    <hyperlink r:id="rId255" ref="D129"/>
    <hyperlink r:id="rId256" ref="H129"/>
    <hyperlink r:id="rId257" ref="D130"/>
    <hyperlink r:id="rId258" ref="H130"/>
    <hyperlink r:id="rId259" ref="D131"/>
    <hyperlink r:id="rId260" ref="H131"/>
    <hyperlink r:id="rId261" ref="D132"/>
    <hyperlink r:id="rId262" ref="H132"/>
    <hyperlink r:id="rId263" ref="D133"/>
    <hyperlink r:id="rId264" ref="H133"/>
    <hyperlink r:id="rId265" ref="D134"/>
    <hyperlink r:id="rId266" ref="H134"/>
    <hyperlink r:id="rId267" ref="D135"/>
    <hyperlink r:id="rId268" ref="H135"/>
    <hyperlink r:id="rId269" ref="D136"/>
    <hyperlink r:id="rId270" ref="H136"/>
    <hyperlink r:id="rId271" ref="D137"/>
    <hyperlink r:id="rId272" ref="H137"/>
    <hyperlink r:id="rId273" ref="D138"/>
    <hyperlink r:id="rId274" ref="H138"/>
    <hyperlink r:id="rId275" ref="D139"/>
    <hyperlink r:id="rId276" ref="H139"/>
    <hyperlink r:id="rId277" ref="D140"/>
    <hyperlink r:id="rId278" ref="H140"/>
    <hyperlink r:id="rId279" ref="D141"/>
    <hyperlink r:id="rId280" ref="H141"/>
    <hyperlink r:id="rId281" ref="D142"/>
    <hyperlink r:id="rId282" ref="H142"/>
    <hyperlink r:id="rId283" ref="D143"/>
    <hyperlink r:id="rId284" ref="H143"/>
    <hyperlink r:id="rId285" ref="D144"/>
    <hyperlink r:id="rId286" ref="H144"/>
    <hyperlink r:id="rId287" ref="D145"/>
    <hyperlink r:id="rId288" ref="H145"/>
    <hyperlink r:id="rId289" ref="D146"/>
    <hyperlink r:id="rId290" ref="H146"/>
    <hyperlink r:id="rId291" ref="D147"/>
    <hyperlink r:id="rId292" ref="H147"/>
    <hyperlink r:id="rId293" ref="D148"/>
    <hyperlink r:id="rId294" ref="H148"/>
    <hyperlink r:id="rId295" ref="D149"/>
    <hyperlink r:id="rId296" ref="H149"/>
    <hyperlink r:id="rId297" ref="D150"/>
    <hyperlink r:id="rId298" ref="H150"/>
    <hyperlink r:id="rId299" ref="D151"/>
    <hyperlink r:id="rId300" ref="H151"/>
    <hyperlink r:id="rId301" ref="D152"/>
    <hyperlink r:id="rId302" ref="H152"/>
    <hyperlink r:id="rId303" ref="D153"/>
    <hyperlink r:id="rId304" ref="H153"/>
    <hyperlink r:id="rId305" ref="D154"/>
    <hyperlink r:id="rId306" ref="H154"/>
    <hyperlink r:id="rId307" ref="D155"/>
    <hyperlink r:id="rId308" ref="H155"/>
    <hyperlink r:id="rId309" ref="D156"/>
    <hyperlink r:id="rId310" ref="H156"/>
    <hyperlink r:id="rId311" ref="D157"/>
    <hyperlink r:id="rId312" ref="H157"/>
    <hyperlink r:id="rId313" ref="D158"/>
    <hyperlink r:id="rId314" ref="H158"/>
    <hyperlink r:id="rId315" ref="D159"/>
    <hyperlink r:id="rId316" ref="H159"/>
    <hyperlink r:id="rId317" ref="D160"/>
    <hyperlink r:id="rId318" ref="H160"/>
    <hyperlink r:id="rId319" ref="D161"/>
    <hyperlink r:id="rId320" ref="H161"/>
    <hyperlink r:id="rId321" ref="D162"/>
    <hyperlink r:id="rId322" ref="H162"/>
    <hyperlink r:id="rId323" ref="D163"/>
    <hyperlink r:id="rId324" ref="H163"/>
    <hyperlink r:id="rId325" ref="D164"/>
    <hyperlink r:id="rId326" ref="H164"/>
    <hyperlink r:id="rId327" ref="D165"/>
    <hyperlink r:id="rId328" ref="H165"/>
    <hyperlink r:id="rId329" ref="D166"/>
    <hyperlink r:id="rId330" ref="H166"/>
    <hyperlink r:id="rId331" ref="D167"/>
    <hyperlink r:id="rId332" ref="H167"/>
    <hyperlink r:id="rId333" ref="D168"/>
    <hyperlink r:id="rId334" ref="H168"/>
    <hyperlink r:id="rId335" ref="D169"/>
    <hyperlink r:id="rId336" ref="H169"/>
    <hyperlink r:id="rId337" ref="D170"/>
    <hyperlink r:id="rId338" ref="H170"/>
    <hyperlink r:id="rId339" ref="D171"/>
    <hyperlink r:id="rId340" ref="H171"/>
    <hyperlink r:id="rId341" ref="D172"/>
    <hyperlink r:id="rId342" ref="H172"/>
    <hyperlink r:id="rId343" ref="D173"/>
    <hyperlink r:id="rId344" ref="H173"/>
    <hyperlink r:id="rId345" ref="D174"/>
    <hyperlink r:id="rId346" ref="H174"/>
    <hyperlink r:id="rId347" ref="D175"/>
    <hyperlink r:id="rId348" ref="H175"/>
    <hyperlink r:id="rId349" ref="D176"/>
    <hyperlink r:id="rId350" ref="H176"/>
    <hyperlink r:id="rId351" ref="D177"/>
    <hyperlink r:id="rId352" ref="H177"/>
    <hyperlink r:id="rId353" ref="D178"/>
    <hyperlink r:id="rId354" ref="H178"/>
    <hyperlink r:id="rId355" ref="D179"/>
    <hyperlink r:id="rId356" ref="H179"/>
    <hyperlink r:id="rId357" ref="D180"/>
    <hyperlink r:id="rId358" ref="H180"/>
    <hyperlink r:id="rId359" ref="D181"/>
    <hyperlink r:id="rId360" ref="H181"/>
    <hyperlink r:id="rId361" ref="D182"/>
    <hyperlink r:id="rId362" ref="H182"/>
    <hyperlink r:id="rId363" ref="D183"/>
    <hyperlink r:id="rId364" ref="H183"/>
    <hyperlink r:id="rId365" ref="D184"/>
    <hyperlink r:id="rId366" ref="H184"/>
    <hyperlink r:id="rId367" ref="D185"/>
    <hyperlink r:id="rId368" ref="H185"/>
    <hyperlink r:id="rId369" ref="D186"/>
    <hyperlink r:id="rId370" ref="H186"/>
    <hyperlink r:id="rId371" ref="D187"/>
    <hyperlink r:id="rId372" ref="H187"/>
    <hyperlink r:id="rId373" ref="D188"/>
    <hyperlink r:id="rId374" ref="H188"/>
    <hyperlink r:id="rId375" ref="D189"/>
    <hyperlink r:id="rId376" ref="H189"/>
    <hyperlink r:id="rId377" ref="D190"/>
    <hyperlink r:id="rId378" ref="H190"/>
    <hyperlink r:id="rId379" ref="D191"/>
    <hyperlink r:id="rId380" ref="H191"/>
    <hyperlink r:id="rId381" ref="D192"/>
    <hyperlink r:id="rId382" ref="H192"/>
    <hyperlink r:id="rId383" ref="D193"/>
    <hyperlink r:id="rId384" ref="H193"/>
    <hyperlink r:id="rId385" ref="D194"/>
    <hyperlink r:id="rId386" ref="H194"/>
    <hyperlink r:id="rId387" ref="D195"/>
    <hyperlink r:id="rId388" ref="H195"/>
    <hyperlink r:id="rId389" ref="D196"/>
    <hyperlink r:id="rId390" ref="H196"/>
    <hyperlink r:id="rId391" ref="D197"/>
    <hyperlink r:id="rId392" ref="H197"/>
    <hyperlink r:id="rId393" ref="D198"/>
    <hyperlink r:id="rId394" ref="H198"/>
    <hyperlink r:id="rId395" ref="D199"/>
    <hyperlink r:id="rId396" ref="H199"/>
    <hyperlink r:id="rId397" ref="D200"/>
    <hyperlink r:id="rId398" ref="H200"/>
    <hyperlink r:id="rId399" ref="D201"/>
    <hyperlink r:id="rId400" ref="H201"/>
    <hyperlink r:id="rId401" ref="D202"/>
    <hyperlink r:id="rId402" ref="H202"/>
    <hyperlink r:id="rId403" ref="D203"/>
    <hyperlink r:id="rId404" ref="H203"/>
    <hyperlink r:id="rId405" ref="D204"/>
    <hyperlink r:id="rId406" ref="H204"/>
    <hyperlink r:id="rId407" ref="D205"/>
    <hyperlink r:id="rId408" ref="H205"/>
    <hyperlink r:id="rId409" ref="D206"/>
    <hyperlink r:id="rId410" ref="H206"/>
    <hyperlink r:id="rId411" ref="D207"/>
    <hyperlink r:id="rId412" ref="H207"/>
    <hyperlink r:id="rId413" ref="D208"/>
    <hyperlink r:id="rId414" ref="H208"/>
    <hyperlink r:id="rId415" ref="D209"/>
    <hyperlink r:id="rId416" ref="H209"/>
    <hyperlink r:id="rId417" ref="D210"/>
    <hyperlink r:id="rId418" ref="H210"/>
    <hyperlink r:id="rId419" ref="D211"/>
    <hyperlink r:id="rId420" ref="H211"/>
    <hyperlink r:id="rId421" ref="D212"/>
    <hyperlink r:id="rId422" ref="H212"/>
    <hyperlink r:id="rId423" ref="D213"/>
    <hyperlink r:id="rId424" ref="H213"/>
    <hyperlink r:id="rId425" ref="D214"/>
    <hyperlink r:id="rId426" ref="H214"/>
    <hyperlink r:id="rId427" ref="D215"/>
    <hyperlink r:id="rId428" ref="H215"/>
    <hyperlink r:id="rId429" ref="D216"/>
    <hyperlink r:id="rId430" ref="H216"/>
    <hyperlink r:id="rId431" ref="D217"/>
    <hyperlink r:id="rId432" ref="H217"/>
    <hyperlink r:id="rId433" ref="D218"/>
    <hyperlink r:id="rId434" ref="H218"/>
    <hyperlink r:id="rId435" ref="D219"/>
    <hyperlink r:id="rId436" ref="H219"/>
    <hyperlink r:id="rId437" ref="D220"/>
    <hyperlink r:id="rId438" ref="H220"/>
    <hyperlink r:id="rId439" ref="D221"/>
    <hyperlink r:id="rId440" ref="H221"/>
    <hyperlink r:id="rId441" ref="D222"/>
    <hyperlink r:id="rId442" ref="H222"/>
    <hyperlink r:id="rId443" ref="D223"/>
    <hyperlink r:id="rId444" ref="H223"/>
    <hyperlink r:id="rId445" ref="D224"/>
    <hyperlink r:id="rId446" ref="H224"/>
    <hyperlink r:id="rId447" ref="D225"/>
    <hyperlink r:id="rId448" ref="H225"/>
    <hyperlink r:id="rId449" ref="D226"/>
    <hyperlink r:id="rId450" ref="H226"/>
    <hyperlink r:id="rId451" ref="D227"/>
    <hyperlink r:id="rId452" ref="H227"/>
    <hyperlink r:id="rId453" ref="D228"/>
    <hyperlink r:id="rId454" ref="H228"/>
    <hyperlink r:id="rId455" ref="D229"/>
    <hyperlink r:id="rId456" ref="H229"/>
    <hyperlink r:id="rId457" ref="D230"/>
    <hyperlink r:id="rId458" ref="H230"/>
    <hyperlink r:id="rId459" ref="D231"/>
    <hyperlink r:id="rId460" ref="H231"/>
    <hyperlink r:id="rId461" ref="D232"/>
    <hyperlink r:id="rId462" ref="H232"/>
    <hyperlink r:id="rId463" ref="D233"/>
    <hyperlink r:id="rId464" ref="H233"/>
    <hyperlink r:id="rId465" ref="D234"/>
    <hyperlink r:id="rId466" ref="H234"/>
    <hyperlink r:id="rId467" ref="D235"/>
    <hyperlink r:id="rId468" ref="H235"/>
    <hyperlink r:id="rId469" ref="D236"/>
    <hyperlink r:id="rId470" ref="H236"/>
    <hyperlink r:id="rId471" ref="D237"/>
    <hyperlink r:id="rId472" ref="H237"/>
    <hyperlink r:id="rId473" ref="D238"/>
    <hyperlink r:id="rId474" ref="H238"/>
    <hyperlink r:id="rId475" ref="D239"/>
    <hyperlink r:id="rId476" ref="H239"/>
    <hyperlink r:id="rId477" ref="D240"/>
    <hyperlink r:id="rId478" ref="H240"/>
    <hyperlink r:id="rId479" ref="D241"/>
    <hyperlink r:id="rId480" ref="H241"/>
    <hyperlink r:id="rId481" ref="D242"/>
    <hyperlink r:id="rId482" ref="H242"/>
    <hyperlink r:id="rId483" ref="D243"/>
    <hyperlink r:id="rId484" ref="H243"/>
    <hyperlink r:id="rId485" ref="D244"/>
    <hyperlink r:id="rId486" ref="H244"/>
    <hyperlink r:id="rId487" ref="D245"/>
    <hyperlink r:id="rId488" ref="H245"/>
    <hyperlink r:id="rId489" ref="D246"/>
    <hyperlink r:id="rId490" ref="H246"/>
    <hyperlink r:id="rId491" ref="D247"/>
    <hyperlink r:id="rId492" ref="H247"/>
    <hyperlink r:id="rId493" ref="D248"/>
    <hyperlink r:id="rId494" ref="H248"/>
    <hyperlink r:id="rId495" ref="D249"/>
    <hyperlink r:id="rId496" ref="H249"/>
    <hyperlink r:id="rId497" ref="D250"/>
    <hyperlink r:id="rId498" ref="H250"/>
    <hyperlink r:id="rId499" ref="D251"/>
    <hyperlink r:id="rId500" ref="H251"/>
    <hyperlink r:id="rId501" ref="D252"/>
    <hyperlink r:id="rId502" ref="H252"/>
    <hyperlink r:id="rId503" ref="D253"/>
    <hyperlink r:id="rId504" ref="H253"/>
    <hyperlink r:id="rId505" ref="D254"/>
    <hyperlink r:id="rId506" ref="H254"/>
    <hyperlink r:id="rId507" ref="D255"/>
    <hyperlink r:id="rId508" ref="H255"/>
    <hyperlink r:id="rId509" ref="D256"/>
    <hyperlink r:id="rId510" ref="H256"/>
    <hyperlink r:id="rId511" ref="D257"/>
    <hyperlink r:id="rId512" ref="H257"/>
    <hyperlink r:id="rId513" ref="D258"/>
    <hyperlink r:id="rId514" ref="H258"/>
    <hyperlink r:id="rId515" ref="D259"/>
    <hyperlink r:id="rId516" ref="H259"/>
    <hyperlink r:id="rId517" ref="D260"/>
    <hyperlink r:id="rId518" ref="H260"/>
    <hyperlink r:id="rId519" ref="D261"/>
    <hyperlink r:id="rId520" ref="H261"/>
    <hyperlink r:id="rId521" ref="D262"/>
    <hyperlink r:id="rId522" ref="H262"/>
    <hyperlink r:id="rId523" ref="D263"/>
    <hyperlink r:id="rId524" ref="H263"/>
    <hyperlink r:id="rId525" ref="D264"/>
    <hyperlink r:id="rId526" ref="H264"/>
    <hyperlink r:id="rId527" ref="D265"/>
    <hyperlink r:id="rId528" ref="H265"/>
    <hyperlink r:id="rId529" ref="D266"/>
    <hyperlink r:id="rId530" ref="H266"/>
    <hyperlink r:id="rId531" ref="D267"/>
    <hyperlink r:id="rId532" ref="H267"/>
    <hyperlink r:id="rId533" ref="D268"/>
    <hyperlink r:id="rId534" ref="H268"/>
    <hyperlink r:id="rId535" ref="D269"/>
    <hyperlink r:id="rId536" ref="H269"/>
    <hyperlink r:id="rId537" ref="D270"/>
    <hyperlink r:id="rId538" ref="H270"/>
    <hyperlink r:id="rId539" ref="D271"/>
    <hyperlink r:id="rId540" ref="H271"/>
    <hyperlink r:id="rId541" ref="D272"/>
    <hyperlink r:id="rId542" ref="H272"/>
    <hyperlink r:id="rId543" ref="D273"/>
    <hyperlink r:id="rId544" ref="H273"/>
    <hyperlink r:id="rId545" ref="D274"/>
    <hyperlink r:id="rId546" ref="H274"/>
    <hyperlink r:id="rId547" ref="D275"/>
    <hyperlink r:id="rId548" ref="H275"/>
    <hyperlink r:id="rId549" ref="D276"/>
    <hyperlink r:id="rId550" ref="H276"/>
    <hyperlink r:id="rId551" ref="D277"/>
    <hyperlink r:id="rId552" ref="H277"/>
    <hyperlink r:id="rId553" ref="D278"/>
    <hyperlink r:id="rId554" ref="H278"/>
    <hyperlink r:id="rId555" ref="D279"/>
    <hyperlink r:id="rId556" ref="H279"/>
    <hyperlink r:id="rId557" ref="D280"/>
    <hyperlink r:id="rId558" ref="H280"/>
    <hyperlink r:id="rId559" ref="D281"/>
    <hyperlink r:id="rId560" ref="H281"/>
    <hyperlink r:id="rId561" ref="D282"/>
    <hyperlink r:id="rId562" ref="H282"/>
    <hyperlink r:id="rId563" ref="D283"/>
    <hyperlink r:id="rId564" ref="H283"/>
    <hyperlink r:id="rId565" ref="D284"/>
    <hyperlink r:id="rId566" ref="H284"/>
    <hyperlink r:id="rId567" ref="D285"/>
    <hyperlink r:id="rId568" ref="H285"/>
    <hyperlink r:id="rId569" ref="D286"/>
    <hyperlink r:id="rId570" ref="H286"/>
    <hyperlink r:id="rId571" ref="D287"/>
    <hyperlink r:id="rId572" ref="H287"/>
    <hyperlink r:id="rId573" ref="D288"/>
    <hyperlink r:id="rId574" ref="H288"/>
    <hyperlink r:id="rId575" ref="D289"/>
    <hyperlink r:id="rId576" ref="H289"/>
    <hyperlink r:id="rId577" ref="D290"/>
    <hyperlink r:id="rId578" ref="H290"/>
    <hyperlink r:id="rId579" ref="D291"/>
    <hyperlink r:id="rId580" ref="H291"/>
    <hyperlink r:id="rId581" ref="D292"/>
    <hyperlink r:id="rId582" ref="H292"/>
    <hyperlink r:id="rId583" ref="D293"/>
    <hyperlink r:id="rId584" ref="H293"/>
    <hyperlink r:id="rId585" ref="D294"/>
    <hyperlink r:id="rId586" ref="H294"/>
    <hyperlink r:id="rId587" ref="D295"/>
    <hyperlink r:id="rId588" ref="H295"/>
    <hyperlink r:id="rId589" ref="D296"/>
    <hyperlink r:id="rId590" ref="H296"/>
    <hyperlink r:id="rId591" ref="D297"/>
    <hyperlink r:id="rId592" ref="H297"/>
    <hyperlink r:id="rId593" ref="D298"/>
    <hyperlink r:id="rId594" ref="H298"/>
    <hyperlink r:id="rId595" ref="D299"/>
    <hyperlink r:id="rId596" ref="H299"/>
    <hyperlink r:id="rId597" ref="D300"/>
    <hyperlink r:id="rId598" ref="H300"/>
    <hyperlink r:id="rId599" ref="D301"/>
    <hyperlink r:id="rId600" ref="H301"/>
    <hyperlink r:id="rId601" ref="D302"/>
    <hyperlink r:id="rId602" ref="H302"/>
    <hyperlink r:id="rId603" ref="D303"/>
    <hyperlink r:id="rId604" ref="H303"/>
    <hyperlink r:id="rId605" ref="D304"/>
    <hyperlink r:id="rId606" ref="H304"/>
    <hyperlink r:id="rId607" ref="D305"/>
    <hyperlink r:id="rId608" ref="H305"/>
    <hyperlink r:id="rId609" ref="D306"/>
    <hyperlink r:id="rId610" ref="H306"/>
    <hyperlink r:id="rId611" ref="D307"/>
    <hyperlink r:id="rId612" ref="H307"/>
    <hyperlink r:id="rId613" ref="D308"/>
    <hyperlink r:id="rId614" ref="H308"/>
    <hyperlink r:id="rId615" ref="D309"/>
    <hyperlink r:id="rId616" ref="H309"/>
    <hyperlink r:id="rId617" ref="D310"/>
    <hyperlink r:id="rId618" ref="H310"/>
    <hyperlink r:id="rId619" ref="D311"/>
    <hyperlink r:id="rId620" ref="H311"/>
    <hyperlink r:id="rId621" ref="D312"/>
    <hyperlink r:id="rId622" ref="H312"/>
    <hyperlink r:id="rId623" ref="D313"/>
    <hyperlink r:id="rId624" ref="H313"/>
    <hyperlink r:id="rId625" ref="D314"/>
    <hyperlink r:id="rId626" ref="H314"/>
    <hyperlink r:id="rId627" ref="D315"/>
    <hyperlink r:id="rId628" ref="H315"/>
    <hyperlink r:id="rId629" ref="D316"/>
    <hyperlink r:id="rId630" ref="H316"/>
    <hyperlink r:id="rId631" ref="D317"/>
    <hyperlink r:id="rId632" ref="H317"/>
    <hyperlink r:id="rId633" ref="D318"/>
    <hyperlink r:id="rId634" ref="H318"/>
    <hyperlink r:id="rId635" ref="D319"/>
    <hyperlink r:id="rId636" ref="H319"/>
    <hyperlink r:id="rId637" ref="D320"/>
    <hyperlink r:id="rId638" ref="H320"/>
    <hyperlink r:id="rId639" ref="D321"/>
    <hyperlink r:id="rId640" ref="H321"/>
    <hyperlink r:id="rId641" ref="D322"/>
    <hyperlink r:id="rId642" ref="H322"/>
    <hyperlink r:id="rId643" ref="D323"/>
    <hyperlink r:id="rId644" ref="H323"/>
    <hyperlink r:id="rId645" ref="D324"/>
    <hyperlink r:id="rId646" ref="H324"/>
    <hyperlink r:id="rId647" ref="D325"/>
    <hyperlink r:id="rId648" ref="H325"/>
    <hyperlink r:id="rId649" ref="D326"/>
    <hyperlink r:id="rId650" ref="H326"/>
    <hyperlink r:id="rId651" ref="D327"/>
    <hyperlink r:id="rId652" ref="H327"/>
    <hyperlink r:id="rId653" ref="D328"/>
    <hyperlink r:id="rId654" ref="H328"/>
    <hyperlink r:id="rId655" ref="D329"/>
    <hyperlink r:id="rId656" ref="H329"/>
    <hyperlink r:id="rId657" ref="D330"/>
    <hyperlink r:id="rId658" ref="H330"/>
    <hyperlink r:id="rId659" ref="D331"/>
    <hyperlink r:id="rId660" ref="H331"/>
    <hyperlink r:id="rId661" ref="D332"/>
    <hyperlink r:id="rId662" ref="H332"/>
    <hyperlink r:id="rId663" ref="D333"/>
    <hyperlink r:id="rId664" ref="H333"/>
    <hyperlink r:id="rId665" ref="D334"/>
    <hyperlink r:id="rId666" ref="H334"/>
    <hyperlink r:id="rId667" ref="D335"/>
    <hyperlink r:id="rId668" ref="H335"/>
    <hyperlink r:id="rId669" ref="D336"/>
    <hyperlink r:id="rId670" ref="H336"/>
    <hyperlink r:id="rId671" ref="D337"/>
    <hyperlink r:id="rId672" ref="H337"/>
    <hyperlink r:id="rId673" ref="D338"/>
    <hyperlink r:id="rId674" ref="H338"/>
    <hyperlink r:id="rId675" ref="D339"/>
    <hyperlink r:id="rId676" ref="H339"/>
    <hyperlink r:id="rId677" ref="D340"/>
    <hyperlink r:id="rId678" ref="H340"/>
    <hyperlink r:id="rId679" ref="D341"/>
    <hyperlink r:id="rId680" ref="H341"/>
    <hyperlink r:id="rId681" ref="D342"/>
    <hyperlink r:id="rId682" ref="H342"/>
    <hyperlink r:id="rId683" ref="D343"/>
    <hyperlink r:id="rId684" ref="H343"/>
    <hyperlink r:id="rId685" ref="D344"/>
    <hyperlink r:id="rId686" ref="H344"/>
    <hyperlink r:id="rId687" ref="D345"/>
    <hyperlink r:id="rId688" ref="H345"/>
    <hyperlink r:id="rId689" ref="D346"/>
    <hyperlink r:id="rId690" ref="H346"/>
    <hyperlink r:id="rId691" ref="D347"/>
    <hyperlink r:id="rId692" ref="H347"/>
    <hyperlink r:id="rId693" ref="D348"/>
    <hyperlink r:id="rId694" ref="H348"/>
    <hyperlink r:id="rId695" ref="D349"/>
    <hyperlink r:id="rId696" ref="H349"/>
    <hyperlink r:id="rId697" ref="D350"/>
    <hyperlink r:id="rId698" ref="H350"/>
    <hyperlink r:id="rId699" ref="D351"/>
    <hyperlink r:id="rId700" ref="H351"/>
    <hyperlink r:id="rId701" ref="D352"/>
    <hyperlink r:id="rId702" ref="H352"/>
    <hyperlink r:id="rId703" ref="D353"/>
    <hyperlink r:id="rId704" ref="H353"/>
    <hyperlink r:id="rId705" ref="D354"/>
    <hyperlink r:id="rId706" ref="H354"/>
    <hyperlink r:id="rId707" ref="D355"/>
    <hyperlink r:id="rId708" ref="H355"/>
    <hyperlink r:id="rId709" ref="D356"/>
    <hyperlink r:id="rId710" ref="H356"/>
    <hyperlink r:id="rId711" ref="D357"/>
    <hyperlink r:id="rId712" ref="H357"/>
    <hyperlink r:id="rId713" ref="D358"/>
    <hyperlink r:id="rId714" ref="H358"/>
    <hyperlink r:id="rId715" ref="D359"/>
    <hyperlink r:id="rId716" ref="H359"/>
    <hyperlink r:id="rId717" ref="D360"/>
    <hyperlink r:id="rId718" ref="H360"/>
    <hyperlink r:id="rId719" ref="D361"/>
    <hyperlink r:id="rId720" ref="H361"/>
    <hyperlink r:id="rId721" ref="D362"/>
    <hyperlink r:id="rId722" ref="H362"/>
    <hyperlink r:id="rId723" ref="D363"/>
    <hyperlink r:id="rId724" ref="H363"/>
    <hyperlink r:id="rId725" ref="D364"/>
    <hyperlink r:id="rId726" ref="H364"/>
    <hyperlink r:id="rId727" ref="D365"/>
    <hyperlink r:id="rId728" ref="H365"/>
    <hyperlink r:id="rId729" ref="D366"/>
    <hyperlink r:id="rId730" ref="H366"/>
    <hyperlink r:id="rId731" ref="D367"/>
    <hyperlink r:id="rId732" ref="H367"/>
    <hyperlink r:id="rId733" ref="D368"/>
    <hyperlink r:id="rId734" ref="H368"/>
    <hyperlink r:id="rId735" ref="D369"/>
    <hyperlink r:id="rId736" ref="H369"/>
    <hyperlink r:id="rId737" ref="D370"/>
    <hyperlink r:id="rId738" ref="H370"/>
    <hyperlink r:id="rId739" ref="D371"/>
    <hyperlink r:id="rId740" ref="H371"/>
    <hyperlink r:id="rId741" ref="D372"/>
    <hyperlink r:id="rId742" ref="H372"/>
    <hyperlink r:id="rId743" ref="D373"/>
    <hyperlink r:id="rId744" ref="H373"/>
    <hyperlink r:id="rId745" ref="D374"/>
    <hyperlink r:id="rId746" ref="H374"/>
    <hyperlink r:id="rId747" ref="D375"/>
    <hyperlink r:id="rId748" ref="H375"/>
    <hyperlink r:id="rId749" ref="D376"/>
    <hyperlink r:id="rId750" ref="H376"/>
    <hyperlink r:id="rId751" ref="D377"/>
    <hyperlink r:id="rId752" ref="H377"/>
    <hyperlink r:id="rId753" ref="D378"/>
    <hyperlink r:id="rId754" ref="H378"/>
    <hyperlink r:id="rId755" ref="D379"/>
    <hyperlink r:id="rId756" ref="H379"/>
    <hyperlink r:id="rId757" ref="D380"/>
    <hyperlink r:id="rId758" ref="H380"/>
    <hyperlink r:id="rId759" ref="D381"/>
    <hyperlink r:id="rId760" ref="H381"/>
    <hyperlink r:id="rId761" ref="D382"/>
    <hyperlink r:id="rId762" ref="H382"/>
    <hyperlink r:id="rId763" ref="D383"/>
    <hyperlink r:id="rId764" ref="H383"/>
    <hyperlink r:id="rId765" ref="D384"/>
    <hyperlink r:id="rId766" ref="H384"/>
    <hyperlink r:id="rId767" ref="D385"/>
    <hyperlink r:id="rId768" ref="H385"/>
    <hyperlink r:id="rId769" ref="D386"/>
    <hyperlink r:id="rId770" ref="H386"/>
    <hyperlink r:id="rId771" ref="D387"/>
    <hyperlink r:id="rId772" ref="H387"/>
    <hyperlink r:id="rId773" ref="D388"/>
    <hyperlink r:id="rId774" ref="H388"/>
    <hyperlink r:id="rId775" ref="D389"/>
    <hyperlink r:id="rId776" ref="H389"/>
    <hyperlink r:id="rId777" ref="D390"/>
    <hyperlink r:id="rId778" ref="H390"/>
    <hyperlink r:id="rId779" ref="D391"/>
    <hyperlink r:id="rId780" ref="H391"/>
    <hyperlink r:id="rId781" ref="D392"/>
    <hyperlink r:id="rId782" ref="H392"/>
    <hyperlink r:id="rId783" ref="D393"/>
    <hyperlink r:id="rId784" ref="H393"/>
    <hyperlink r:id="rId785" ref="D394"/>
    <hyperlink r:id="rId786" ref="H394"/>
    <hyperlink r:id="rId787" ref="D395"/>
    <hyperlink r:id="rId788" ref="H395"/>
    <hyperlink r:id="rId789" ref="D396"/>
    <hyperlink r:id="rId790" ref="H396"/>
    <hyperlink r:id="rId791" ref="D397"/>
    <hyperlink r:id="rId792" ref="H397"/>
    <hyperlink r:id="rId793" ref="D398"/>
    <hyperlink r:id="rId794" ref="H398"/>
    <hyperlink r:id="rId795" ref="D399"/>
    <hyperlink r:id="rId796" ref="H399"/>
    <hyperlink r:id="rId797" ref="D400"/>
    <hyperlink r:id="rId798" ref="H400"/>
    <hyperlink r:id="rId799" ref="D401"/>
    <hyperlink r:id="rId800" ref="H401"/>
    <hyperlink r:id="rId801" ref="D402"/>
    <hyperlink r:id="rId802" ref="H402"/>
    <hyperlink r:id="rId803" ref="D403"/>
    <hyperlink r:id="rId804" ref="H403"/>
    <hyperlink r:id="rId805" ref="D404"/>
    <hyperlink r:id="rId806" ref="H404"/>
    <hyperlink r:id="rId807" ref="D405"/>
    <hyperlink r:id="rId808" ref="H405"/>
    <hyperlink r:id="rId809" ref="D406"/>
    <hyperlink r:id="rId810" ref="H406"/>
    <hyperlink r:id="rId811" ref="D407"/>
    <hyperlink r:id="rId812" ref="H407"/>
    <hyperlink r:id="rId813" ref="D408"/>
    <hyperlink r:id="rId814" ref="H408"/>
    <hyperlink r:id="rId815" ref="D409"/>
    <hyperlink r:id="rId816" ref="H409"/>
    <hyperlink r:id="rId817" ref="D410"/>
    <hyperlink r:id="rId818" ref="H410"/>
    <hyperlink r:id="rId819" ref="D411"/>
    <hyperlink r:id="rId820" ref="H411"/>
    <hyperlink r:id="rId821" ref="D412"/>
    <hyperlink r:id="rId822" ref="H412"/>
    <hyperlink r:id="rId823" ref="D413"/>
    <hyperlink r:id="rId824" ref="H413"/>
    <hyperlink r:id="rId825" ref="D414"/>
    <hyperlink r:id="rId826" ref="H414"/>
    <hyperlink r:id="rId827" ref="D415"/>
    <hyperlink r:id="rId828" ref="H415"/>
    <hyperlink r:id="rId829" ref="D416"/>
    <hyperlink r:id="rId830" ref="H416"/>
    <hyperlink r:id="rId831" ref="D417"/>
    <hyperlink r:id="rId832" ref="H417"/>
    <hyperlink r:id="rId833" ref="D418"/>
    <hyperlink r:id="rId834" ref="H418"/>
    <hyperlink r:id="rId835" ref="D419"/>
    <hyperlink r:id="rId836" ref="H419"/>
    <hyperlink r:id="rId837" ref="D420"/>
    <hyperlink r:id="rId838" ref="H420"/>
    <hyperlink r:id="rId839" ref="D421"/>
    <hyperlink r:id="rId840" ref="H421"/>
    <hyperlink r:id="rId841" ref="D422"/>
    <hyperlink r:id="rId842" ref="H422"/>
    <hyperlink r:id="rId843" ref="D423"/>
    <hyperlink r:id="rId844" ref="H423"/>
    <hyperlink r:id="rId845" ref="D424"/>
    <hyperlink r:id="rId846" ref="H424"/>
    <hyperlink r:id="rId847" ref="D425"/>
    <hyperlink r:id="rId848" ref="H425"/>
    <hyperlink r:id="rId849" ref="D426"/>
    <hyperlink r:id="rId850" ref="H426"/>
    <hyperlink r:id="rId851" ref="D427"/>
    <hyperlink r:id="rId852" ref="H427"/>
    <hyperlink r:id="rId853" ref="D428"/>
    <hyperlink r:id="rId854" ref="H428"/>
    <hyperlink r:id="rId855" ref="D429"/>
    <hyperlink r:id="rId856" ref="H429"/>
    <hyperlink r:id="rId857" ref="D430"/>
    <hyperlink r:id="rId858" ref="H430"/>
    <hyperlink r:id="rId859" ref="D431"/>
    <hyperlink r:id="rId860" ref="H431"/>
    <hyperlink r:id="rId861" ref="D432"/>
    <hyperlink r:id="rId862" ref="H432"/>
    <hyperlink r:id="rId863" ref="D433"/>
    <hyperlink r:id="rId864" ref="H433"/>
    <hyperlink r:id="rId865" ref="D434"/>
    <hyperlink r:id="rId866" ref="H434"/>
    <hyperlink r:id="rId867" ref="D435"/>
    <hyperlink r:id="rId868" ref="H435"/>
    <hyperlink r:id="rId869" ref="D436"/>
    <hyperlink r:id="rId870" ref="H436"/>
    <hyperlink r:id="rId871" ref="D437"/>
    <hyperlink r:id="rId872" ref="H437"/>
    <hyperlink r:id="rId873" ref="D438"/>
    <hyperlink r:id="rId874" ref="H438"/>
    <hyperlink r:id="rId875" ref="D439"/>
    <hyperlink r:id="rId876" ref="H439"/>
    <hyperlink r:id="rId877" ref="D440"/>
    <hyperlink r:id="rId878" ref="H440"/>
    <hyperlink r:id="rId879" ref="D441"/>
    <hyperlink r:id="rId880" ref="H441"/>
    <hyperlink r:id="rId881" ref="D442"/>
    <hyperlink r:id="rId882" ref="H442"/>
    <hyperlink r:id="rId883" ref="D443"/>
    <hyperlink r:id="rId884" ref="H443"/>
    <hyperlink r:id="rId885" ref="D444"/>
    <hyperlink r:id="rId886" ref="H444"/>
    <hyperlink r:id="rId887" ref="D445"/>
    <hyperlink r:id="rId888" ref="H445"/>
    <hyperlink r:id="rId889" ref="D446"/>
    <hyperlink r:id="rId890" ref="H446"/>
    <hyperlink r:id="rId891" ref="D447"/>
    <hyperlink r:id="rId892" ref="H447"/>
    <hyperlink r:id="rId893" ref="D448"/>
    <hyperlink r:id="rId894" ref="H448"/>
    <hyperlink r:id="rId895" ref="L448"/>
    <hyperlink r:id="rId896" ref="P448"/>
    <hyperlink r:id="rId897" ref="T448"/>
    <hyperlink r:id="rId898" ref="X448"/>
    <hyperlink r:id="rId899" ref="D449"/>
    <hyperlink r:id="rId900" ref="H449"/>
    <hyperlink r:id="rId901" ref="D450"/>
    <hyperlink r:id="rId902" ref="H450"/>
    <hyperlink r:id="rId903" ref="D451"/>
    <hyperlink r:id="rId904" ref="H451"/>
    <hyperlink r:id="rId905" ref="D452"/>
    <hyperlink r:id="rId906" ref="H452"/>
    <hyperlink r:id="rId907" ref="D453"/>
    <hyperlink r:id="rId908" ref="H453"/>
    <hyperlink r:id="rId909" ref="D454"/>
    <hyperlink r:id="rId910" ref="H454"/>
    <hyperlink r:id="rId911" ref="D455"/>
    <hyperlink r:id="rId912" ref="H455"/>
    <hyperlink r:id="rId913" ref="D456"/>
    <hyperlink r:id="rId914" ref="H456"/>
    <hyperlink r:id="rId915" ref="D457"/>
    <hyperlink r:id="rId916" ref="H457"/>
    <hyperlink r:id="rId917" ref="D458"/>
    <hyperlink r:id="rId918" ref="H458"/>
    <hyperlink r:id="rId919" ref="D459"/>
    <hyperlink r:id="rId920" ref="H459"/>
    <hyperlink r:id="rId921" ref="D460"/>
    <hyperlink r:id="rId922" ref="H460"/>
    <hyperlink r:id="rId923" ref="D461"/>
    <hyperlink r:id="rId924" ref="H461"/>
    <hyperlink r:id="rId925" ref="D462"/>
    <hyperlink r:id="rId926" ref="H462"/>
    <hyperlink r:id="rId927" ref="D463"/>
    <hyperlink r:id="rId928" ref="H463"/>
    <hyperlink r:id="rId929" ref="D464"/>
    <hyperlink r:id="rId930" ref="H464"/>
    <hyperlink r:id="rId931" ref="D465"/>
    <hyperlink r:id="rId932" ref="H465"/>
    <hyperlink r:id="rId933" ref="D466"/>
    <hyperlink r:id="rId934" ref="H466"/>
    <hyperlink r:id="rId935" ref="D467"/>
    <hyperlink r:id="rId936" ref="H467"/>
    <hyperlink r:id="rId937" ref="D468"/>
    <hyperlink r:id="rId938" ref="H468"/>
    <hyperlink r:id="rId939" ref="D469"/>
    <hyperlink r:id="rId940" ref="H469"/>
    <hyperlink r:id="rId941" ref="D470"/>
    <hyperlink r:id="rId942" ref="H470"/>
    <hyperlink r:id="rId943" ref="D471"/>
    <hyperlink r:id="rId944" ref="H471"/>
    <hyperlink r:id="rId945" ref="D472"/>
    <hyperlink r:id="rId946" ref="H472"/>
    <hyperlink r:id="rId947" ref="D473"/>
    <hyperlink r:id="rId948" ref="H473"/>
    <hyperlink r:id="rId949" ref="D474"/>
    <hyperlink r:id="rId950" ref="H474"/>
    <hyperlink r:id="rId951" ref="D475"/>
    <hyperlink r:id="rId952" ref="H475"/>
    <hyperlink r:id="rId953" ref="D476"/>
    <hyperlink r:id="rId954" ref="H476"/>
    <hyperlink r:id="rId955" ref="D477"/>
    <hyperlink r:id="rId956" ref="H477"/>
    <hyperlink r:id="rId957" ref="D478"/>
    <hyperlink r:id="rId958" ref="H478"/>
    <hyperlink r:id="rId959" ref="D479"/>
    <hyperlink r:id="rId960" ref="H479"/>
    <hyperlink r:id="rId961" ref="D480"/>
    <hyperlink r:id="rId962" ref="H480"/>
    <hyperlink r:id="rId963" ref="D481"/>
    <hyperlink r:id="rId964" ref="H481"/>
    <hyperlink r:id="rId965" ref="D482"/>
    <hyperlink r:id="rId966" ref="H482"/>
    <hyperlink r:id="rId967" ref="D483"/>
    <hyperlink r:id="rId968" ref="H483"/>
    <hyperlink r:id="rId969" ref="D484"/>
    <hyperlink r:id="rId970" ref="H484"/>
    <hyperlink r:id="rId971" ref="D485"/>
    <hyperlink r:id="rId972" ref="H485"/>
    <hyperlink r:id="rId973" ref="D486"/>
    <hyperlink r:id="rId974" ref="H486"/>
    <hyperlink r:id="rId975" ref="D487"/>
    <hyperlink r:id="rId976" ref="H487"/>
    <hyperlink r:id="rId977" ref="D488"/>
    <hyperlink r:id="rId978" ref="H488"/>
    <hyperlink r:id="rId979" ref="D489"/>
    <hyperlink r:id="rId980" ref="H489"/>
    <hyperlink r:id="rId981" ref="D490"/>
    <hyperlink r:id="rId982" ref="H490"/>
    <hyperlink r:id="rId983" ref="D491"/>
    <hyperlink r:id="rId984" ref="H491"/>
    <hyperlink r:id="rId985" ref="D492"/>
    <hyperlink r:id="rId986" ref="H492"/>
    <hyperlink r:id="rId987" ref="D493"/>
    <hyperlink r:id="rId988" ref="H493"/>
    <hyperlink r:id="rId989" ref="D494"/>
    <hyperlink r:id="rId990" ref="H494"/>
    <hyperlink r:id="rId991" ref="D495"/>
    <hyperlink r:id="rId992" ref="H495"/>
    <hyperlink r:id="rId993" ref="D496"/>
    <hyperlink r:id="rId994" ref="H496"/>
    <hyperlink r:id="rId995" ref="D497"/>
    <hyperlink r:id="rId996" ref="H497"/>
    <hyperlink r:id="rId997" ref="D498"/>
    <hyperlink r:id="rId998" ref="H498"/>
    <hyperlink r:id="rId999" ref="D499"/>
    <hyperlink r:id="rId1000" ref="H499"/>
    <hyperlink r:id="rId1001" ref="D500"/>
    <hyperlink r:id="rId1002" ref="H500"/>
    <hyperlink r:id="rId1003" ref="D501"/>
    <hyperlink r:id="rId1004" ref="H501"/>
    <hyperlink r:id="rId1005" ref="D502"/>
    <hyperlink r:id="rId1006" ref="H502"/>
    <hyperlink r:id="rId1007" ref="D503"/>
    <hyperlink r:id="rId1008" ref="H503"/>
    <hyperlink r:id="rId1009" ref="D504"/>
    <hyperlink r:id="rId1010" ref="H504"/>
    <hyperlink r:id="rId1011" ref="D505"/>
    <hyperlink r:id="rId1012" ref="H505"/>
    <hyperlink r:id="rId1013" ref="D506"/>
    <hyperlink r:id="rId1014" ref="H506"/>
    <hyperlink r:id="rId1015" ref="D507"/>
    <hyperlink r:id="rId1016" ref="H507"/>
    <hyperlink r:id="rId1017" ref="D508"/>
    <hyperlink r:id="rId1018" ref="H508"/>
    <hyperlink r:id="rId1019" ref="D509"/>
    <hyperlink r:id="rId1020" ref="H509"/>
    <hyperlink r:id="rId1021" ref="D510"/>
    <hyperlink r:id="rId1022" ref="H510"/>
    <hyperlink r:id="rId1023" ref="D511"/>
    <hyperlink r:id="rId1024" ref="H511"/>
    <hyperlink r:id="rId1025" ref="D512"/>
    <hyperlink r:id="rId1026" ref="H512"/>
    <hyperlink r:id="rId1027" ref="D513"/>
    <hyperlink r:id="rId1028" ref="H513"/>
    <hyperlink r:id="rId1029" ref="D514"/>
    <hyperlink r:id="rId1030" ref="H514"/>
    <hyperlink r:id="rId1031" ref="D515"/>
    <hyperlink r:id="rId1032" ref="H515"/>
    <hyperlink r:id="rId1033" ref="D516"/>
    <hyperlink r:id="rId1034" ref="H516"/>
    <hyperlink r:id="rId1035" ref="D517"/>
    <hyperlink r:id="rId1036" ref="H517"/>
    <hyperlink r:id="rId1037" ref="D518"/>
    <hyperlink r:id="rId1038" ref="H518"/>
    <hyperlink r:id="rId1039" ref="D519"/>
    <hyperlink r:id="rId1040" ref="H519"/>
    <hyperlink r:id="rId1041" ref="D520"/>
    <hyperlink r:id="rId1042" ref="H520"/>
    <hyperlink r:id="rId1043" ref="D521"/>
    <hyperlink r:id="rId1044" ref="H521"/>
    <hyperlink r:id="rId1045" ref="D522"/>
    <hyperlink r:id="rId1046" ref="H522"/>
    <hyperlink r:id="rId1047" ref="D523"/>
    <hyperlink r:id="rId1048" ref="H523"/>
    <hyperlink r:id="rId1049" ref="D524"/>
    <hyperlink r:id="rId1050" ref="H524"/>
    <hyperlink r:id="rId1051" ref="D525"/>
    <hyperlink r:id="rId1052" ref="H525"/>
    <hyperlink r:id="rId1053" ref="D526"/>
    <hyperlink r:id="rId1054" ref="H526"/>
    <hyperlink r:id="rId1055" ref="D527"/>
    <hyperlink r:id="rId1056" ref="H527"/>
    <hyperlink r:id="rId1057" ref="D528"/>
    <hyperlink r:id="rId1058" ref="H528"/>
    <hyperlink r:id="rId1059" ref="D529"/>
    <hyperlink r:id="rId1060" ref="H529"/>
    <hyperlink r:id="rId1061" ref="D530"/>
    <hyperlink r:id="rId1062" ref="H530"/>
    <hyperlink r:id="rId1063" ref="D531"/>
    <hyperlink r:id="rId1064" ref="H531"/>
    <hyperlink r:id="rId1065" ref="D532"/>
    <hyperlink r:id="rId1066" ref="H532"/>
    <hyperlink r:id="rId1067" ref="D533"/>
    <hyperlink r:id="rId1068" ref="H533"/>
    <hyperlink r:id="rId1069" ref="D534"/>
    <hyperlink r:id="rId1070" ref="H534"/>
    <hyperlink r:id="rId1071" ref="D535"/>
    <hyperlink r:id="rId1072" ref="H535"/>
    <hyperlink r:id="rId1073" ref="D536"/>
    <hyperlink r:id="rId1074" ref="H536"/>
    <hyperlink r:id="rId1075" ref="D537"/>
    <hyperlink r:id="rId1076" ref="H537"/>
    <hyperlink r:id="rId1077" ref="D538"/>
    <hyperlink r:id="rId1078" ref="H538"/>
    <hyperlink r:id="rId1079" ref="D539"/>
    <hyperlink r:id="rId1080" ref="H539"/>
    <hyperlink r:id="rId1081" ref="D540"/>
    <hyperlink r:id="rId1082" ref="H540"/>
    <hyperlink r:id="rId1083" ref="D541"/>
    <hyperlink r:id="rId1084" ref="H541"/>
    <hyperlink r:id="rId1085" ref="D542"/>
    <hyperlink r:id="rId1086" ref="H542"/>
    <hyperlink r:id="rId1087" ref="D543"/>
    <hyperlink r:id="rId1088" ref="H543"/>
    <hyperlink r:id="rId1089" ref="D544"/>
    <hyperlink r:id="rId1090" ref="H544"/>
    <hyperlink r:id="rId1091" ref="D545"/>
    <hyperlink r:id="rId1092" ref="H545"/>
    <hyperlink r:id="rId1093" ref="D546"/>
    <hyperlink r:id="rId1094" ref="H546"/>
    <hyperlink r:id="rId1095" ref="D547"/>
    <hyperlink r:id="rId1096" ref="H547"/>
    <hyperlink r:id="rId1097" ref="D548"/>
    <hyperlink r:id="rId1098" ref="H548"/>
    <hyperlink r:id="rId1099" ref="D549"/>
    <hyperlink r:id="rId1100" ref="H549"/>
    <hyperlink r:id="rId1101" ref="D550"/>
    <hyperlink r:id="rId1102" ref="H550"/>
    <hyperlink r:id="rId1103" ref="D551"/>
    <hyperlink r:id="rId1104" ref="H551"/>
    <hyperlink r:id="rId1105" ref="D552"/>
    <hyperlink r:id="rId1106" ref="H552"/>
    <hyperlink r:id="rId1107" ref="D553"/>
    <hyperlink r:id="rId1108" ref="H553"/>
    <hyperlink r:id="rId1109" ref="D554"/>
    <hyperlink r:id="rId1110" ref="H554"/>
    <hyperlink r:id="rId1111" ref="D555"/>
    <hyperlink r:id="rId1112" ref="H555"/>
    <hyperlink r:id="rId1113" ref="D556"/>
    <hyperlink r:id="rId1114" ref="H556"/>
    <hyperlink r:id="rId1115" ref="D557"/>
    <hyperlink r:id="rId1116" ref="H557"/>
    <hyperlink r:id="rId1117" ref="D558"/>
    <hyperlink r:id="rId1118" ref="H558"/>
    <hyperlink r:id="rId1119" ref="D559"/>
    <hyperlink r:id="rId1120" ref="H559"/>
    <hyperlink r:id="rId1121" ref="D560"/>
    <hyperlink r:id="rId1122" ref="H560"/>
    <hyperlink r:id="rId1123" ref="D561"/>
    <hyperlink r:id="rId1124" ref="H561"/>
    <hyperlink r:id="rId1125" ref="D562"/>
    <hyperlink r:id="rId1126" ref="H562"/>
    <hyperlink r:id="rId1127" ref="D563"/>
    <hyperlink r:id="rId1128" ref="H563"/>
    <hyperlink r:id="rId1129" ref="D564"/>
    <hyperlink r:id="rId1130" ref="H564"/>
    <hyperlink r:id="rId1131" ref="D565"/>
    <hyperlink r:id="rId1132" ref="H565"/>
    <hyperlink r:id="rId1133" ref="D566"/>
    <hyperlink r:id="rId1134" ref="H566"/>
    <hyperlink r:id="rId1135" ref="D567"/>
    <hyperlink r:id="rId1136" ref="H567"/>
    <hyperlink r:id="rId1137" ref="D568"/>
    <hyperlink r:id="rId1138" ref="H568"/>
    <hyperlink r:id="rId1139" ref="D569"/>
    <hyperlink r:id="rId1140" ref="H569"/>
    <hyperlink r:id="rId1141" ref="D570"/>
    <hyperlink r:id="rId1142" ref="H570"/>
    <hyperlink r:id="rId1143" ref="D571"/>
    <hyperlink r:id="rId1144" ref="H571"/>
    <hyperlink r:id="rId1145" ref="D572"/>
    <hyperlink r:id="rId1146" ref="H572"/>
    <hyperlink r:id="rId1147" ref="D573"/>
    <hyperlink r:id="rId1148" ref="H573"/>
    <hyperlink r:id="rId1149" ref="D574"/>
    <hyperlink r:id="rId1150" ref="H574"/>
    <hyperlink r:id="rId1151" ref="D575"/>
    <hyperlink r:id="rId1152" ref="H575"/>
    <hyperlink r:id="rId1153" ref="D576"/>
    <hyperlink r:id="rId1154" ref="H576"/>
    <hyperlink r:id="rId1155" ref="D577"/>
    <hyperlink r:id="rId1156" ref="H577"/>
    <hyperlink r:id="rId1157" ref="D578"/>
    <hyperlink r:id="rId1158" ref="H578"/>
    <hyperlink r:id="rId1159" ref="D579"/>
    <hyperlink r:id="rId1160" ref="H579"/>
    <hyperlink r:id="rId1161" ref="D580"/>
    <hyperlink r:id="rId1162" ref="H580"/>
    <hyperlink r:id="rId1163" ref="D581"/>
    <hyperlink r:id="rId1164" ref="H581"/>
    <hyperlink r:id="rId1165" ref="D582"/>
    <hyperlink r:id="rId1166" ref="H582"/>
    <hyperlink r:id="rId1167" ref="D583"/>
    <hyperlink r:id="rId1168" ref="H583"/>
    <hyperlink r:id="rId1169" ref="D584"/>
    <hyperlink r:id="rId1170" ref="H584"/>
    <hyperlink r:id="rId1171" ref="D585"/>
    <hyperlink r:id="rId1172" ref="H585"/>
    <hyperlink r:id="rId1173" ref="D586"/>
    <hyperlink r:id="rId1174" ref="H586"/>
    <hyperlink r:id="rId1175" ref="D587"/>
    <hyperlink r:id="rId1176" ref="H587"/>
    <hyperlink r:id="rId1177" ref="D588"/>
    <hyperlink r:id="rId1178" ref="H588"/>
    <hyperlink r:id="rId1179" ref="D589"/>
    <hyperlink r:id="rId1180" ref="H589"/>
    <hyperlink r:id="rId1181" ref="D590"/>
    <hyperlink r:id="rId1182" ref="H590"/>
    <hyperlink r:id="rId1183" ref="D591"/>
    <hyperlink r:id="rId1184" ref="H591"/>
    <hyperlink r:id="rId1185" ref="D592"/>
    <hyperlink r:id="rId1186" ref="H592"/>
    <hyperlink r:id="rId1187" ref="D593"/>
    <hyperlink r:id="rId1188" ref="H593"/>
    <hyperlink r:id="rId1189" ref="D594"/>
    <hyperlink r:id="rId1190" ref="H594"/>
    <hyperlink r:id="rId1191" ref="D595"/>
    <hyperlink r:id="rId1192" ref="H595"/>
    <hyperlink r:id="rId1193" ref="D596"/>
    <hyperlink r:id="rId1194" ref="H596"/>
    <hyperlink r:id="rId1195" ref="D597"/>
    <hyperlink r:id="rId1196" ref="H597"/>
    <hyperlink r:id="rId1197" ref="D598"/>
    <hyperlink r:id="rId1198" ref="H598"/>
    <hyperlink r:id="rId1199" ref="D599"/>
    <hyperlink r:id="rId1200" ref="H599"/>
    <hyperlink r:id="rId1201" ref="D600"/>
    <hyperlink r:id="rId1202" ref="H600"/>
    <hyperlink r:id="rId1203" ref="D601"/>
    <hyperlink r:id="rId1204" ref="H601"/>
    <hyperlink r:id="rId1205" ref="D602"/>
    <hyperlink r:id="rId1206" ref="H602"/>
    <hyperlink r:id="rId1207" ref="D603"/>
    <hyperlink r:id="rId1208" ref="H603"/>
    <hyperlink r:id="rId1209" ref="D604"/>
    <hyperlink r:id="rId1210" ref="H604"/>
    <hyperlink r:id="rId1211" ref="D605"/>
    <hyperlink r:id="rId1212" ref="H605"/>
    <hyperlink r:id="rId1213" ref="D606"/>
    <hyperlink r:id="rId1214" ref="H606"/>
    <hyperlink r:id="rId1215" ref="D607"/>
    <hyperlink r:id="rId1216" ref="H607"/>
    <hyperlink r:id="rId1217" ref="D608"/>
    <hyperlink r:id="rId1218" ref="H608"/>
    <hyperlink r:id="rId1219" ref="D609"/>
    <hyperlink r:id="rId1220" ref="H609"/>
    <hyperlink r:id="rId1221" ref="D610"/>
    <hyperlink r:id="rId1222" ref="H610"/>
    <hyperlink r:id="rId1223" ref="D611"/>
    <hyperlink r:id="rId1224" ref="H611"/>
    <hyperlink r:id="rId1225" ref="D612"/>
    <hyperlink r:id="rId1226" ref="H612"/>
    <hyperlink r:id="rId1227" ref="D613"/>
    <hyperlink r:id="rId1228" ref="H613"/>
    <hyperlink r:id="rId1229" ref="D614"/>
    <hyperlink r:id="rId1230" ref="H614"/>
    <hyperlink r:id="rId1231" ref="D615"/>
    <hyperlink r:id="rId1232" ref="H615"/>
    <hyperlink r:id="rId1233" ref="D616"/>
    <hyperlink r:id="rId1234" ref="H616"/>
    <hyperlink r:id="rId1235" ref="D617"/>
    <hyperlink r:id="rId1236" ref="H617"/>
    <hyperlink r:id="rId1237" ref="D618"/>
    <hyperlink r:id="rId1238" ref="H618"/>
    <hyperlink r:id="rId1239" ref="D619"/>
    <hyperlink r:id="rId1240" ref="H619"/>
    <hyperlink r:id="rId1241" ref="D620"/>
    <hyperlink r:id="rId1242" ref="H620"/>
    <hyperlink r:id="rId1243" ref="D621"/>
    <hyperlink r:id="rId1244" ref="H621"/>
    <hyperlink r:id="rId1245" ref="D622"/>
    <hyperlink r:id="rId1246" ref="H622"/>
    <hyperlink r:id="rId1247" ref="D623"/>
    <hyperlink r:id="rId1248" ref="H623"/>
    <hyperlink r:id="rId1249" ref="D624"/>
    <hyperlink r:id="rId1250" ref="H624"/>
    <hyperlink r:id="rId1251" ref="D625"/>
    <hyperlink r:id="rId1252" ref="H625"/>
    <hyperlink r:id="rId1253" ref="D626"/>
    <hyperlink r:id="rId1254" ref="H626"/>
    <hyperlink r:id="rId1255" ref="D627"/>
    <hyperlink r:id="rId1256" ref="H627"/>
    <hyperlink r:id="rId1257" ref="D628"/>
    <hyperlink r:id="rId1258" ref="H628"/>
    <hyperlink r:id="rId1259" ref="D629"/>
    <hyperlink r:id="rId1260" ref="H629"/>
    <hyperlink r:id="rId1261" ref="D630"/>
    <hyperlink r:id="rId1262" ref="H630"/>
    <hyperlink r:id="rId1263" ref="D631"/>
    <hyperlink r:id="rId1264" ref="H631"/>
    <hyperlink r:id="rId1265" ref="D632"/>
    <hyperlink r:id="rId1266" ref="H632"/>
    <hyperlink r:id="rId1267" ref="D633"/>
    <hyperlink r:id="rId1268" ref="H633"/>
    <hyperlink r:id="rId1269" ref="D634"/>
    <hyperlink r:id="rId1270" ref="H634"/>
    <hyperlink r:id="rId1271" ref="D635"/>
    <hyperlink r:id="rId1272" ref="H635"/>
    <hyperlink r:id="rId1273" ref="D636"/>
    <hyperlink r:id="rId1274" ref="H636"/>
    <hyperlink r:id="rId1275" ref="D637"/>
    <hyperlink r:id="rId1276" ref="H637"/>
    <hyperlink r:id="rId1277" ref="D638"/>
    <hyperlink r:id="rId1278" ref="H638"/>
    <hyperlink r:id="rId1279" ref="D639"/>
    <hyperlink r:id="rId1280" ref="H639"/>
    <hyperlink r:id="rId1281" ref="D640"/>
    <hyperlink r:id="rId1282" ref="H640"/>
    <hyperlink r:id="rId1283" ref="D641"/>
    <hyperlink r:id="rId1284" ref="H641"/>
    <hyperlink r:id="rId1285" ref="D642"/>
    <hyperlink r:id="rId1286" ref="H642"/>
    <hyperlink r:id="rId1287" ref="D643"/>
    <hyperlink r:id="rId1288" ref="H643"/>
    <hyperlink r:id="rId1289" ref="D644"/>
    <hyperlink r:id="rId1290" ref="H644"/>
    <hyperlink r:id="rId1291" ref="D645"/>
    <hyperlink r:id="rId1292" ref="H645"/>
    <hyperlink r:id="rId1293" ref="D646"/>
    <hyperlink r:id="rId1294" ref="H646"/>
    <hyperlink r:id="rId1295" ref="D647"/>
    <hyperlink r:id="rId1296" ref="H647"/>
    <hyperlink r:id="rId1297" ref="D648"/>
    <hyperlink r:id="rId1298" ref="H648"/>
    <hyperlink r:id="rId1299" ref="D649"/>
    <hyperlink r:id="rId1300" ref="H649"/>
    <hyperlink r:id="rId1301" ref="D650"/>
    <hyperlink r:id="rId1302" ref="H650"/>
    <hyperlink r:id="rId1303" ref="D651"/>
    <hyperlink r:id="rId1304" ref="H651"/>
    <hyperlink r:id="rId1305" ref="D652"/>
    <hyperlink r:id="rId1306" ref="H652"/>
    <hyperlink r:id="rId1307" ref="D653"/>
    <hyperlink r:id="rId1308" ref="H653"/>
    <hyperlink r:id="rId1309" ref="D654"/>
    <hyperlink r:id="rId1310" ref="H654"/>
    <hyperlink r:id="rId1311" ref="D655"/>
    <hyperlink r:id="rId1312" ref="H655"/>
    <hyperlink r:id="rId1313" ref="D656"/>
    <hyperlink r:id="rId1314" ref="H656"/>
    <hyperlink r:id="rId1315" ref="D657"/>
    <hyperlink r:id="rId1316" ref="H657"/>
    <hyperlink r:id="rId1317" ref="D658"/>
    <hyperlink r:id="rId1318" ref="H658"/>
    <hyperlink r:id="rId1319" ref="D659"/>
    <hyperlink r:id="rId1320" ref="H659"/>
    <hyperlink r:id="rId1321" ref="D660"/>
    <hyperlink r:id="rId1322" ref="H660"/>
    <hyperlink r:id="rId1323" ref="D661"/>
    <hyperlink r:id="rId1324" ref="H661"/>
    <hyperlink r:id="rId1325" ref="D662"/>
    <hyperlink r:id="rId1326" ref="H662"/>
    <hyperlink r:id="rId1327" ref="D663"/>
    <hyperlink r:id="rId1328" ref="H663"/>
    <hyperlink r:id="rId1329" ref="D664"/>
    <hyperlink r:id="rId1330" ref="H664"/>
    <hyperlink r:id="rId1331" ref="D665"/>
    <hyperlink r:id="rId1332" ref="H665"/>
    <hyperlink r:id="rId1333" ref="D666"/>
    <hyperlink r:id="rId1334" ref="H666"/>
    <hyperlink r:id="rId1335" ref="D667"/>
    <hyperlink r:id="rId1336" ref="H667"/>
    <hyperlink r:id="rId1337" ref="D668"/>
    <hyperlink r:id="rId1338" ref="H668"/>
    <hyperlink r:id="rId1339" ref="D669"/>
    <hyperlink r:id="rId1340" ref="H669"/>
    <hyperlink r:id="rId1341" ref="D670"/>
    <hyperlink r:id="rId1342" ref="H670"/>
    <hyperlink r:id="rId1343" ref="D671"/>
    <hyperlink r:id="rId1344" ref="H671"/>
    <hyperlink r:id="rId1345" ref="D672"/>
    <hyperlink r:id="rId1346" ref="H672"/>
    <hyperlink r:id="rId1347" ref="D673"/>
    <hyperlink r:id="rId1348" ref="H673"/>
    <hyperlink r:id="rId1349" ref="D674"/>
    <hyperlink r:id="rId1350" ref="H674"/>
    <hyperlink r:id="rId1351" ref="D675"/>
    <hyperlink r:id="rId1352" ref="H675"/>
    <hyperlink r:id="rId1353" ref="D676"/>
    <hyperlink r:id="rId1354" ref="H676"/>
    <hyperlink r:id="rId1355" ref="D677"/>
    <hyperlink r:id="rId1356" ref="H677"/>
    <hyperlink r:id="rId1357" ref="D678"/>
    <hyperlink r:id="rId1358" ref="H678"/>
    <hyperlink r:id="rId1359" ref="D679"/>
    <hyperlink r:id="rId1360" ref="H679"/>
    <hyperlink r:id="rId1361" ref="D680"/>
    <hyperlink r:id="rId1362" ref="H680"/>
    <hyperlink r:id="rId1363" ref="D681"/>
    <hyperlink r:id="rId1364" ref="H681"/>
    <hyperlink r:id="rId1365" ref="D682"/>
    <hyperlink r:id="rId1366" ref="H682"/>
    <hyperlink r:id="rId1367" ref="D683"/>
    <hyperlink r:id="rId1368" ref="H683"/>
    <hyperlink r:id="rId1369" ref="D684"/>
    <hyperlink r:id="rId1370" ref="H684"/>
    <hyperlink r:id="rId1371" ref="D685"/>
    <hyperlink r:id="rId1372" ref="H685"/>
    <hyperlink r:id="rId1373" ref="D686"/>
    <hyperlink r:id="rId1374" ref="H686"/>
    <hyperlink r:id="rId1375" ref="D687"/>
    <hyperlink r:id="rId1376" ref="H687"/>
    <hyperlink r:id="rId1377" ref="D688"/>
    <hyperlink r:id="rId1378" ref="H688"/>
    <hyperlink r:id="rId1379" ref="D689"/>
    <hyperlink r:id="rId1380" ref="H689"/>
    <hyperlink r:id="rId1381" ref="D690"/>
    <hyperlink r:id="rId1382" ref="H690"/>
    <hyperlink r:id="rId1383" ref="D691"/>
    <hyperlink r:id="rId1384" ref="H691"/>
    <hyperlink r:id="rId1385" ref="D692"/>
    <hyperlink r:id="rId1386" ref="H692"/>
    <hyperlink r:id="rId1387" ref="D693"/>
    <hyperlink r:id="rId1388" ref="H693"/>
    <hyperlink r:id="rId1389" ref="D694"/>
    <hyperlink r:id="rId1390" ref="H694"/>
    <hyperlink r:id="rId1391" ref="D695"/>
    <hyperlink r:id="rId1392" ref="H695"/>
    <hyperlink r:id="rId1393" ref="D696"/>
    <hyperlink r:id="rId1394" ref="H696"/>
    <hyperlink r:id="rId1395" ref="D697"/>
    <hyperlink r:id="rId1396" ref="H697"/>
    <hyperlink r:id="rId1397" ref="D698"/>
    <hyperlink r:id="rId1398" ref="H698"/>
    <hyperlink r:id="rId1399" ref="D699"/>
    <hyperlink r:id="rId1400" ref="H699"/>
    <hyperlink r:id="rId1401" ref="D700"/>
    <hyperlink r:id="rId1402" ref="H700"/>
    <hyperlink r:id="rId1403" ref="D701"/>
    <hyperlink r:id="rId1404" ref="H701"/>
    <hyperlink r:id="rId1405" ref="D702"/>
    <hyperlink r:id="rId1406" ref="H702"/>
    <hyperlink r:id="rId1407" ref="D703"/>
    <hyperlink r:id="rId1408" ref="H703"/>
    <hyperlink r:id="rId1409" ref="D704"/>
    <hyperlink r:id="rId1410" ref="H704"/>
    <hyperlink r:id="rId1411" ref="D705"/>
    <hyperlink r:id="rId1412" ref="H705"/>
    <hyperlink r:id="rId1413" ref="D706"/>
    <hyperlink r:id="rId1414" ref="H706"/>
    <hyperlink r:id="rId1415" ref="D707"/>
    <hyperlink r:id="rId1416" ref="H707"/>
    <hyperlink r:id="rId1417" ref="D708"/>
    <hyperlink r:id="rId1418" ref="H708"/>
    <hyperlink r:id="rId1419" ref="D709"/>
    <hyperlink r:id="rId1420" ref="H709"/>
    <hyperlink r:id="rId1421" ref="D710"/>
    <hyperlink r:id="rId1422" ref="H710"/>
    <hyperlink r:id="rId1423" ref="D711"/>
    <hyperlink r:id="rId1424" ref="H711"/>
    <hyperlink r:id="rId1425" ref="D712"/>
    <hyperlink r:id="rId1426" ref="H712"/>
    <hyperlink r:id="rId1427" ref="D713"/>
    <hyperlink r:id="rId1428" ref="H713"/>
    <hyperlink r:id="rId1429" ref="D714"/>
    <hyperlink r:id="rId1430" ref="H714"/>
    <hyperlink r:id="rId1431" ref="D715"/>
    <hyperlink r:id="rId1432" ref="H715"/>
    <hyperlink r:id="rId1433" ref="D716"/>
    <hyperlink r:id="rId1434" ref="H716"/>
    <hyperlink r:id="rId1435" ref="D717"/>
    <hyperlink r:id="rId1436" ref="H717"/>
    <hyperlink r:id="rId1437" ref="D718"/>
    <hyperlink r:id="rId1438" ref="H718"/>
    <hyperlink r:id="rId1439" ref="D719"/>
    <hyperlink r:id="rId1440" ref="H719"/>
    <hyperlink r:id="rId1441" ref="D720"/>
    <hyperlink r:id="rId1442" ref="H720"/>
    <hyperlink r:id="rId1443" ref="D721"/>
    <hyperlink r:id="rId1444" ref="H721"/>
    <hyperlink r:id="rId1445" ref="D722"/>
    <hyperlink r:id="rId1446" ref="H722"/>
    <hyperlink r:id="rId1447" ref="D723"/>
    <hyperlink r:id="rId1448" ref="H723"/>
    <hyperlink r:id="rId1449" ref="D724"/>
    <hyperlink r:id="rId1450" ref="H724"/>
    <hyperlink r:id="rId1451" ref="D725"/>
    <hyperlink r:id="rId1452" ref="H725"/>
    <hyperlink r:id="rId1453" ref="D726"/>
    <hyperlink r:id="rId1454" ref="H726"/>
    <hyperlink r:id="rId1455" ref="D727"/>
    <hyperlink r:id="rId1456" ref="H727"/>
    <hyperlink r:id="rId1457" ref="D728"/>
    <hyperlink r:id="rId1458" ref="H728"/>
    <hyperlink r:id="rId1459" ref="D729"/>
    <hyperlink r:id="rId1460" ref="H729"/>
    <hyperlink r:id="rId1461" ref="D730"/>
    <hyperlink r:id="rId1462" ref="H730"/>
    <hyperlink r:id="rId1463" ref="D731"/>
    <hyperlink r:id="rId1464" ref="H731"/>
    <hyperlink r:id="rId1465" ref="D732"/>
    <hyperlink r:id="rId1466" ref="H732"/>
    <hyperlink r:id="rId1467" ref="D733"/>
    <hyperlink r:id="rId1468" ref="H733"/>
    <hyperlink r:id="rId1469" ref="D734"/>
    <hyperlink r:id="rId1470" ref="H734"/>
    <hyperlink r:id="rId1471" ref="D735"/>
    <hyperlink r:id="rId1472" ref="H735"/>
    <hyperlink r:id="rId1473" ref="D736"/>
    <hyperlink r:id="rId1474" ref="H736"/>
    <hyperlink r:id="rId1475" ref="D737"/>
    <hyperlink r:id="rId1476" ref="H737"/>
    <hyperlink r:id="rId1477" ref="D738"/>
    <hyperlink r:id="rId1478" ref="H738"/>
    <hyperlink r:id="rId1479" ref="D739"/>
    <hyperlink r:id="rId1480" ref="H739"/>
    <hyperlink r:id="rId1481" ref="D740"/>
    <hyperlink r:id="rId1482" ref="H740"/>
    <hyperlink r:id="rId1483" ref="D741"/>
    <hyperlink r:id="rId1484" ref="H741"/>
    <hyperlink r:id="rId1485" ref="D742"/>
    <hyperlink r:id="rId1486" ref="H742"/>
    <hyperlink r:id="rId1487" ref="D743"/>
    <hyperlink r:id="rId1488" ref="H743"/>
    <hyperlink r:id="rId1489" ref="D744"/>
    <hyperlink r:id="rId1490" ref="H744"/>
    <hyperlink r:id="rId1491" ref="D745"/>
    <hyperlink r:id="rId1492" ref="H745"/>
    <hyperlink r:id="rId1493" ref="D746"/>
    <hyperlink r:id="rId1494" ref="H746"/>
    <hyperlink r:id="rId1495" ref="D747"/>
    <hyperlink r:id="rId1496" ref="H747"/>
    <hyperlink r:id="rId1497" ref="D748"/>
    <hyperlink r:id="rId1498" ref="H748"/>
    <hyperlink r:id="rId1499" ref="D749"/>
    <hyperlink r:id="rId1500" ref="H749"/>
    <hyperlink r:id="rId1501" ref="D750"/>
    <hyperlink r:id="rId1502" ref="H750"/>
    <hyperlink r:id="rId1503" ref="D751"/>
    <hyperlink r:id="rId1504" ref="H751"/>
    <hyperlink r:id="rId1505" ref="D752"/>
    <hyperlink r:id="rId1506" ref="H752"/>
    <hyperlink r:id="rId1507" ref="D753"/>
    <hyperlink r:id="rId1508" ref="H753"/>
    <hyperlink r:id="rId1509" ref="D754"/>
    <hyperlink r:id="rId1510" ref="H754"/>
    <hyperlink r:id="rId1511" ref="D755"/>
    <hyperlink r:id="rId1512" ref="H755"/>
    <hyperlink r:id="rId1513" ref="D756"/>
    <hyperlink r:id="rId1514" ref="H756"/>
    <hyperlink r:id="rId1515" ref="D757"/>
    <hyperlink r:id="rId1516" ref="H757"/>
    <hyperlink r:id="rId1517" ref="D758"/>
    <hyperlink r:id="rId1518" ref="H758"/>
    <hyperlink r:id="rId1519" ref="D759"/>
    <hyperlink r:id="rId1520" ref="H759"/>
    <hyperlink r:id="rId1521" ref="D760"/>
    <hyperlink r:id="rId1522" ref="H760"/>
    <hyperlink r:id="rId1523" ref="D761"/>
    <hyperlink r:id="rId1524" ref="H761"/>
    <hyperlink r:id="rId1525" ref="D762"/>
    <hyperlink r:id="rId1526" ref="H762"/>
    <hyperlink r:id="rId1527" ref="D763"/>
    <hyperlink r:id="rId1528" ref="H763"/>
    <hyperlink r:id="rId1529" ref="D764"/>
    <hyperlink r:id="rId1530" ref="H764"/>
    <hyperlink r:id="rId1531" ref="D765"/>
    <hyperlink r:id="rId1532" ref="H765"/>
    <hyperlink r:id="rId1533" ref="D766"/>
    <hyperlink r:id="rId1534" ref="H766"/>
    <hyperlink r:id="rId1535" ref="D767"/>
    <hyperlink r:id="rId1536" ref="H767"/>
    <hyperlink r:id="rId1537" ref="D768"/>
    <hyperlink r:id="rId1538" ref="H768"/>
    <hyperlink r:id="rId1539" ref="D769"/>
    <hyperlink r:id="rId1540" ref="H769"/>
    <hyperlink r:id="rId1541" ref="D770"/>
    <hyperlink r:id="rId1542" ref="H770"/>
    <hyperlink r:id="rId1543" ref="D771"/>
    <hyperlink r:id="rId1544" ref="H771"/>
    <hyperlink r:id="rId1545" ref="D772"/>
    <hyperlink r:id="rId1546" ref="H772"/>
    <hyperlink r:id="rId1547" ref="D773"/>
    <hyperlink r:id="rId1548" ref="H773"/>
    <hyperlink r:id="rId1549" ref="D774"/>
    <hyperlink r:id="rId1550" ref="H774"/>
    <hyperlink r:id="rId1551" ref="D775"/>
    <hyperlink r:id="rId1552" ref="H775"/>
    <hyperlink r:id="rId1553" ref="D776"/>
    <hyperlink r:id="rId1554" ref="H776"/>
    <hyperlink r:id="rId1555" ref="D777"/>
    <hyperlink r:id="rId1556" ref="H777"/>
    <hyperlink r:id="rId1557" ref="D778"/>
    <hyperlink r:id="rId1558" ref="H778"/>
    <hyperlink r:id="rId1559" ref="D779"/>
    <hyperlink r:id="rId1560" ref="H779"/>
    <hyperlink r:id="rId1561" ref="D780"/>
    <hyperlink r:id="rId1562" ref="H780"/>
    <hyperlink r:id="rId1563" ref="D781"/>
    <hyperlink r:id="rId1564" ref="H781"/>
    <hyperlink r:id="rId1565" ref="D782"/>
    <hyperlink r:id="rId1566" ref="H782"/>
    <hyperlink r:id="rId1567" ref="D783"/>
    <hyperlink r:id="rId1568" ref="H783"/>
    <hyperlink r:id="rId1569" ref="D784"/>
    <hyperlink r:id="rId1570" ref="H784"/>
    <hyperlink r:id="rId1571" ref="D785"/>
    <hyperlink r:id="rId1572" ref="H785"/>
    <hyperlink r:id="rId1573" ref="D786"/>
    <hyperlink r:id="rId1574" ref="H786"/>
    <hyperlink r:id="rId1575" ref="D787"/>
    <hyperlink r:id="rId1576" ref="H787"/>
    <hyperlink r:id="rId1577" ref="D788"/>
    <hyperlink r:id="rId1578" ref="H788"/>
    <hyperlink r:id="rId1579" ref="D789"/>
    <hyperlink r:id="rId1580" ref="H789"/>
    <hyperlink r:id="rId1581" ref="D790"/>
    <hyperlink r:id="rId1582" ref="H790"/>
    <hyperlink r:id="rId1583" ref="D791"/>
    <hyperlink r:id="rId1584" ref="H791"/>
    <hyperlink r:id="rId1585" ref="D792"/>
    <hyperlink r:id="rId1586" ref="H792"/>
    <hyperlink r:id="rId1587" ref="D793"/>
    <hyperlink r:id="rId1588" ref="H793"/>
    <hyperlink r:id="rId1589" ref="D794"/>
    <hyperlink r:id="rId1590" ref="H794"/>
    <hyperlink r:id="rId1591" ref="D795"/>
    <hyperlink r:id="rId1592" ref="H795"/>
    <hyperlink r:id="rId1593" ref="D796"/>
    <hyperlink r:id="rId1594" ref="H796"/>
    <hyperlink r:id="rId1595" ref="D797"/>
    <hyperlink r:id="rId1596" ref="H797"/>
    <hyperlink r:id="rId1597" ref="D798"/>
    <hyperlink r:id="rId1598" ref="H798"/>
    <hyperlink r:id="rId1599" ref="D799"/>
    <hyperlink r:id="rId1600" ref="H799"/>
    <hyperlink r:id="rId1601" ref="D800"/>
    <hyperlink r:id="rId1602" ref="H800"/>
    <hyperlink r:id="rId1603" ref="D801"/>
    <hyperlink r:id="rId1604" ref="H801"/>
    <hyperlink r:id="rId1605" ref="D802"/>
    <hyperlink r:id="rId1606" ref="H802"/>
    <hyperlink r:id="rId1607" ref="D803"/>
    <hyperlink r:id="rId1608" ref="H803"/>
    <hyperlink r:id="rId1609" ref="D804"/>
    <hyperlink r:id="rId1610" ref="H804"/>
    <hyperlink r:id="rId1611" ref="D805"/>
    <hyperlink r:id="rId1612" ref="H805"/>
    <hyperlink r:id="rId1613" ref="D806"/>
    <hyperlink r:id="rId1614" ref="H806"/>
    <hyperlink r:id="rId1615" ref="D807"/>
    <hyperlink r:id="rId1616" ref="H807"/>
    <hyperlink r:id="rId1617" ref="D808"/>
    <hyperlink r:id="rId1618" ref="H808"/>
    <hyperlink r:id="rId1619" ref="D809"/>
    <hyperlink r:id="rId1620" ref="H809"/>
    <hyperlink r:id="rId1621" ref="D810"/>
    <hyperlink r:id="rId1622" ref="H810"/>
    <hyperlink r:id="rId1623" ref="D811"/>
    <hyperlink r:id="rId1624" ref="H811"/>
    <hyperlink r:id="rId1625" ref="D812"/>
    <hyperlink r:id="rId1626" ref="H812"/>
    <hyperlink r:id="rId1627" ref="D813"/>
    <hyperlink r:id="rId1628" ref="H813"/>
    <hyperlink r:id="rId1629" ref="D814"/>
    <hyperlink r:id="rId1630" ref="H814"/>
    <hyperlink r:id="rId1631" ref="D815"/>
    <hyperlink r:id="rId1632" ref="H815"/>
    <hyperlink r:id="rId1633" ref="D816"/>
    <hyperlink r:id="rId1634" ref="H816"/>
    <hyperlink r:id="rId1635" ref="D817"/>
    <hyperlink r:id="rId1636" ref="H817"/>
    <hyperlink r:id="rId1637" ref="D818"/>
    <hyperlink r:id="rId1638" ref="H818"/>
    <hyperlink r:id="rId1639" ref="D819"/>
    <hyperlink r:id="rId1640" ref="H819"/>
    <hyperlink r:id="rId1641" ref="D820"/>
    <hyperlink r:id="rId1642" ref="H820"/>
    <hyperlink r:id="rId1643" ref="D821"/>
    <hyperlink r:id="rId1644" ref="H821"/>
    <hyperlink r:id="rId1645" ref="D822"/>
    <hyperlink r:id="rId1646" ref="H822"/>
    <hyperlink r:id="rId1647" ref="D823"/>
    <hyperlink r:id="rId1648" ref="H823"/>
    <hyperlink r:id="rId1649" ref="D824"/>
    <hyperlink r:id="rId1650" ref="H824"/>
    <hyperlink r:id="rId1651" ref="D825"/>
    <hyperlink r:id="rId1652" ref="H825"/>
    <hyperlink r:id="rId1653" ref="D826"/>
    <hyperlink r:id="rId1654" ref="H826"/>
    <hyperlink r:id="rId1655" ref="D827"/>
    <hyperlink r:id="rId1656" ref="H827"/>
    <hyperlink r:id="rId1657" ref="D828"/>
    <hyperlink r:id="rId1658" ref="H828"/>
    <hyperlink r:id="rId1659" ref="D829"/>
    <hyperlink r:id="rId1660" ref="H829"/>
    <hyperlink r:id="rId1661" ref="D830"/>
    <hyperlink r:id="rId1662" ref="H830"/>
    <hyperlink r:id="rId1663" ref="D831"/>
    <hyperlink r:id="rId1664" ref="H831"/>
    <hyperlink r:id="rId1665" ref="D832"/>
    <hyperlink r:id="rId1666" ref="H832"/>
    <hyperlink r:id="rId1667" ref="D833"/>
    <hyperlink r:id="rId1668" ref="H833"/>
    <hyperlink r:id="rId1669" ref="D834"/>
    <hyperlink r:id="rId1670" ref="H834"/>
    <hyperlink r:id="rId1671" ref="D835"/>
    <hyperlink r:id="rId1672" ref="H835"/>
    <hyperlink r:id="rId1673" ref="D836"/>
    <hyperlink r:id="rId1674" ref="H836"/>
    <hyperlink r:id="rId1675" ref="D837"/>
    <hyperlink r:id="rId1676" ref="H837"/>
    <hyperlink r:id="rId1677" ref="D838"/>
    <hyperlink r:id="rId1678" ref="H838"/>
    <hyperlink r:id="rId1679" ref="D839"/>
    <hyperlink r:id="rId1680" ref="H839"/>
    <hyperlink r:id="rId1681" ref="D840"/>
    <hyperlink r:id="rId1682" ref="H840"/>
    <hyperlink r:id="rId1683" ref="D841"/>
    <hyperlink r:id="rId1684" ref="H841"/>
    <hyperlink r:id="rId1685" ref="D842"/>
    <hyperlink r:id="rId1686" ref="H842"/>
    <hyperlink r:id="rId1687" ref="D843"/>
    <hyperlink r:id="rId1688" ref="H843"/>
    <hyperlink r:id="rId1689" ref="D844"/>
    <hyperlink r:id="rId1690" ref="H844"/>
    <hyperlink r:id="rId1691" ref="D845"/>
    <hyperlink r:id="rId1692" ref="H845"/>
    <hyperlink r:id="rId1693" ref="D846"/>
    <hyperlink r:id="rId1694" ref="H846"/>
    <hyperlink r:id="rId1695" ref="D847"/>
    <hyperlink r:id="rId1696" ref="H847"/>
    <hyperlink r:id="rId1697" ref="D848"/>
    <hyperlink r:id="rId1698" ref="H848"/>
    <hyperlink r:id="rId1699" ref="D849"/>
    <hyperlink r:id="rId1700" ref="H849"/>
    <hyperlink r:id="rId1701" ref="D850"/>
    <hyperlink r:id="rId1702" ref="H850"/>
    <hyperlink r:id="rId1703" ref="D851"/>
    <hyperlink r:id="rId1704" ref="H851"/>
    <hyperlink r:id="rId1705" ref="D852"/>
    <hyperlink r:id="rId1706" ref="H852"/>
    <hyperlink r:id="rId1707" ref="D853"/>
    <hyperlink r:id="rId1708" ref="H853"/>
    <hyperlink r:id="rId1709" ref="D854"/>
    <hyperlink r:id="rId1710" ref="H854"/>
    <hyperlink r:id="rId1711" ref="D855"/>
    <hyperlink r:id="rId1712" ref="H855"/>
    <hyperlink r:id="rId1713" ref="D856"/>
    <hyperlink r:id="rId1714" ref="H856"/>
    <hyperlink r:id="rId1715" ref="D857"/>
    <hyperlink r:id="rId1716" ref="H857"/>
    <hyperlink r:id="rId1717" ref="D858"/>
    <hyperlink r:id="rId1718" ref="H858"/>
    <hyperlink r:id="rId1719" ref="D859"/>
    <hyperlink r:id="rId1720" ref="H859"/>
    <hyperlink r:id="rId1721" ref="D860"/>
    <hyperlink r:id="rId1722" ref="H860"/>
    <hyperlink r:id="rId1723" ref="D861"/>
    <hyperlink r:id="rId1724" ref="H861"/>
    <hyperlink r:id="rId1725" ref="D862"/>
    <hyperlink r:id="rId1726" ref="H862"/>
    <hyperlink r:id="rId1727" ref="D863"/>
    <hyperlink r:id="rId1728" ref="H863"/>
    <hyperlink r:id="rId1729" ref="D864"/>
    <hyperlink r:id="rId1730" ref="H864"/>
    <hyperlink r:id="rId1731" ref="D865"/>
    <hyperlink r:id="rId1732" ref="H865"/>
    <hyperlink r:id="rId1733" ref="D866"/>
    <hyperlink r:id="rId1734" ref="H866"/>
    <hyperlink r:id="rId1735" ref="D867"/>
    <hyperlink r:id="rId1736" ref="H867"/>
    <hyperlink r:id="rId1737" ref="D868"/>
    <hyperlink r:id="rId1738" ref="H868"/>
    <hyperlink r:id="rId1739" ref="D869"/>
    <hyperlink r:id="rId1740" ref="H869"/>
    <hyperlink r:id="rId1741" ref="D870"/>
    <hyperlink r:id="rId1742" ref="H870"/>
    <hyperlink r:id="rId1743" ref="D871"/>
    <hyperlink r:id="rId1744" ref="H871"/>
    <hyperlink r:id="rId1745" ref="D872"/>
    <hyperlink r:id="rId1746" ref="H872"/>
    <hyperlink r:id="rId1747" ref="D873"/>
    <hyperlink r:id="rId1748" ref="H873"/>
    <hyperlink r:id="rId1749" ref="D874"/>
    <hyperlink r:id="rId1750" ref="H874"/>
    <hyperlink r:id="rId1751" ref="D875"/>
    <hyperlink r:id="rId1752" ref="H875"/>
    <hyperlink r:id="rId1753" ref="D876"/>
    <hyperlink r:id="rId1754" ref="H876"/>
    <hyperlink r:id="rId1755" ref="D877"/>
    <hyperlink r:id="rId1756" ref="H877"/>
    <hyperlink r:id="rId1757" ref="D878"/>
    <hyperlink r:id="rId1758" ref="H878"/>
    <hyperlink r:id="rId1759" ref="D879"/>
    <hyperlink r:id="rId1760" ref="H879"/>
    <hyperlink r:id="rId1761" ref="D880"/>
    <hyperlink r:id="rId1762" ref="H880"/>
    <hyperlink r:id="rId1763" ref="D881"/>
    <hyperlink r:id="rId1764" ref="H881"/>
    <hyperlink r:id="rId1765" ref="D882"/>
    <hyperlink r:id="rId1766" ref="H882"/>
    <hyperlink r:id="rId1767" ref="D883"/>
    <hyperlink r:id="rId1768" ref="H883"/>
    <hyperlink r:id="rId1769" ref="D884"/>
    <hyperlink r:id="rId1770" ref="H884"/>
    <hyperlink r:id="rId1771" ref="D885"/>
    <hyperlink r:id="rId1772" ref="H885"/>
    <hyperlink r:id="rId1773" ref="D886"/>
    <hyperlink r:id="rId1774" ref="H886"/>
    <hyperlink r:id="rId1775" ref="D887"/>
    <hyperlink r:id="rId1776" ref="H887"/>
    <hyperlink r:id="rId1777" ref="D888"/>
    <hyperlink r:id="rId1778" ref="H888"/>
    <hyperlink r:id="rId1779" ref="D889"/>
    <hyperlink r:id="rId1780" ref="H889"/>
    <hyperlink r:id="rId1781" ref="D890"/>
    <hyperlink r:id="rId1782" ref="H890"/>
    <hyperlink r:id="rId1783" ref="D891"/>
    <hyperlink r:id="rId1784" ref="H891"/>
    <hyperlink r:id="rId1785" ref="D892"/>
    <hyperlink r:id="rId1786" ref="H892"/>
    <hyperlink r:id="rId1787" ref="D893"/>
    <hyperlink r:id="rId1788" ref="H893"/>
    <hyperlink r:id="rId1789" ref="D894"/>
    <hyperlink r:id="rId1790" ref="H894"/>
    <hyperlink r:id="rId1791" ref="D895"/>
    <hyperlink r:id="rId1792" ref="H895"/>
    <hyperlink r:id="rId1793" ref="D896"/>
    <hyperlink r:id="rId1794" ref="H896"/>
    <hyperlink r:id="rId1795" ref="D897"/>
    <hyperlink r:id="rId1796" ref="H897"/>
    <hyperlink r:id="rId1797" ref="D898"/>
    <hyperlink r:id="rId1798" ref="H898"/>
    <hyperlink r:id="rId1799" ref="D899"/>
    <hyperlink r:id="rId1800" ref="H899"/>
    <hyperlink r:id="rId1801" ref="D900"/>
    <hyperlink r:id="rId1802" ref="H900"/>
    <hyperlink r:id="rId1803" ref="D901"/>
    <hyperlink r:id="rId1804" ref="H901"/>
    <hyperlink r:id="rId1805" ref="D902"/>
    <hyperlink r:id="rId1806" ref="H902"/>
    <hyperlink r:id="rId1807" ref="D903"/>
    <hyperlink r:id="rId1808" ref="H903"/>
    <hyperlink r:id="rId1809" ref="D904"/>
    <hyperlink r:id="rId1810" ref="H904"/>
    <hyperlink r:id="rId1811" ref="D905"/>
    <hyperlink r:id="rId1812" ref="H905"/>
    <hyperlink r:id="rId1813" ref="D906"/>
    <hyperlink r:id="rId1814" ref="H906"/>
    <hyperlink r:id="rId1815" ref="D907"/>
    <hyperlink r:id="rId1816" ref="H907"/>
    <hyperlink r:id="rId1817" ref="D908"/>
    <hyperlink r:id="rId1818" ref="H908"/>
    <hyperlink r:id="rId1819" ref="D909"/>
    <hyperlink r:id="rId1820" ref="H909"/>
    <hyperlink r:id="rId1821" ref="D910"/>
    <hyperlink r:id="rId1822" ref="H910"/>
    <hyperlink r:id="rId1823" ref="D911"/>
    <hyperlink r:id="rId1824" ref="H911"/>
    <hyperlink r:id="rId1825" ref="D912"/>
    <hyperlink r:id="rId1826" ref="H912"/>
    <hyperlink r:id="rId1827" ref="D913"/>
    <hyperlink r:id="rId1828" ref="H913"/>
    <hyperlink r:id="rId1829" ref="D914"/>
    <hyperlink r:id="rId1830" ref="H914"/>
    <hyperlink r:id="rId1831" ref="D915"/>
    <hyperlink r:id="rId1832" ref="H915"/>
    <hyperlink r:id="rId1833" ref="D916"/>
    <hyperlink r:id="rId1834" ref="H916"/>
    <hyperlink r:id="rId1835" ref="D917"/>
    <hyperlink r:id="rId1836" ref="H917"/>
    <hyperlink r:id="rId1837" ref="D918"/>
    <hyperlink r:id="rId1838" ref="H918"/>
    <hyperlink r:id="rId1839" ref="D919"/>
    <hyperlink r:id="rId1840" ref="H919"/>
    <hyperlink r:id="rId1841" ref="D920"/>
    <hyperlink r:id="rId1842" ref="H920"/>
    <hyperlink r:id="rId1843" ref="D921"/>
    <hyperlink r:id="rId1844" ref="H921"/>
    <hyperlink r:id="rId1845" ref="D922"/>
    <hyperlink r:id="rId1846" ref="H922"/>
    <hyperlink r:id="rId1847" ref="D923"/>
    <hyperlink r:id="rId1848" ref="H923"/>
    <hyperlink r:id="rId1849" ref="D924"/>
    <hyperlink r:id="rId1850" ref="H924"/>
    <hyperlink r:id="rId1851" ref="D925"/>
    <hyperlink r:id="rId1852" ref="H925"/>
    <hyperlink r:id="rId1853" ref="D926"/>
    <hyperlink r:id="rId1854" ref="H926"/>
    <hyperlink r:id="rId1855" ref="D927"/>
    <hyperlink r:id="rId1856" ref="H927"/>
    <hyperlink r:id="rId1857" ref="D928"/>
    <hyperlink r:id="rId1858" ref="H928"/>
    <hyperlink r:id="rId1859" ref="D929"/>
    <hyperlink r:id="rId1860" ref="H929"/>
    <hyperlink r:id="rId1861" ref="D930"/>
    <hyperlink r:id="rId1862" ref="H930"/>
    <hyperlink r:id="rId1863" ref="D931"/>
    <hyperlink r:id="rId1864" ref="H931"/>
    <hyperlink r:id="rId1865" ref="D932"/>
    <hyperlink r:id="rId1866" ref="H932"/>
    <hyperlink r:id="rId1867" ref="D933"/>
    <hyperlink r:id="rId1868" ref="H933"/>
    <hyperlink r:id="rId1869" ref="D934"/>
    <hyperlink r:id="rId1870" ref="H934"/>
    <hyperlink r:id="rId1871" ref="D935"/>
    <hyperlink r:id="rId1872" ref="H935"/>
    <hyperlink r:id="rId1873" ref="D936"/>
    <hyperlink r:id="rId1874" ref="H936"/>
    <hyperlink r:id="rId1875" ref="D937"/>
    <hyperlink r:id="rId1876" ref="H937"/>
    <hyperlink r:id="rId1877" ref="D938"/>
    <hyperlink r:id="rId1878" ref="H938"/>
    <hyperlink r:id="rId1879" ref="D939"/>
    <hyperlink r:id="rId1880" ref="H939"/>
    <hyperlink r:id="rId1881" ref="D940"/>
    <hyperlink r:id="rId1882" ref="H940"/>
    <hyperlink r:id="rId1883" ref="D941"/>
    <hyperlink r:id="rId1884" ref="H941"/>
    <hyperlink r:id="rId1885" ref="D942"/>
    <hyperlink r:id="rId1886" ref="H942"/>
    <hyperlink r:id="rId1887" ref="D943"/>
    <hyperlink r:id="rId1888" ref="H943"/>
    <hyperlink r:id="rId1889" ref="D944"/>
    <hyperlink r:id="rId1890" ref="H944"/>
    <hyperlink r:id="rId1891" ref="D945"/>
    <hyperlink r:id="rId1892" ref="H945"/>
    <hyperlink r:id="rId1893" ref="D946"/>
    <hyperlink r:id="rId1894" ref="H946"/>
    <hyperlink r:id="rId1895" ref="D947"/>
    <hyperlink r:id="rId1896" ref="H947"/>
    <hyperlink r:id="rId1897" ref="D948"/>
    <hyperlink r:id="rId1898" ref="H948"/>
    <hyperlink r:id="rId1899" ref="D949"/>
    <hyperlink r:id="rId1900" ref="H949"/>
    <hyperlink r:id="rId1901" ref="D950"/>
    <hyperlink r:id="rId1902" ref="H950"/>
    <hyperlink r:id="rId1903" ref="D951"/>
    <hyperlink r:id="rId1904" ref="H951"/>
    <hyperlink r:id="rId1905" ref="D952"/>
    <hyperlink r:id="rId1906" ref="H952"/>
    <hyperlink r:id="rId1907" ref="D953"/>
    <hyperlink r:id="rId1908" ref="H953"/>
    <hyperlink r:id="rId1909" ref="D954"/>
    <hyperlink r:id="rId1910" ref="H954"/>
    <hyperlink r:id="rId1911" ref="D955"/>
    <hyperlink r:id="rId1912" ref="H955"/>
    <hyperlink r:id="rId1913" ref="D956"/>
    <hyperlink r:id="rId1914" ref="H956"/>
    <hyperlink r:id="rId1915" ref="D957"/>
    <hyperlink r:id="rId1916" ref="H957"/>
    <hyperlink r:id="rId1917" ref="D958"/>
    <hyperlink r:id="rId1918" ref="H958"/>
    <hyperlink r:id="rId1919" ref="D959"/>
    <hyperlink r:id="rId1920" ref="H959"/>
    <hyperlink r:id="rId1921" ref="D960"/>
    <hyperlink r:id="rId1922" ref="H960"/>
    <hyperlink r:id="rId1923" ref="D961"/>
    <hyperlink r:id="rId1924" ref="H961"/>
    <hyperlink r:id="rId1925" ref="D962"/>
    <hyperlink r:id="rId1926" ref="H962"/>
    <hyperlink r:id="rId1927" ref="D963"/>
    <hyperlink r:id="rId1928" ref="H963"/>
    <hyperlink r:id="rId1929" ref="D964"/>
    <hyperlink r:id="rId1930" ref="H964"/>
    <hyperlink r:id="rId1931" ref="D965"/>
    <hyperlink r:id="rId1932" ref="H965"/>
    <hyperlink r:id="rId1933" ref="D966"/>
    <hyperlink r:id="rId1934" ref="H966"/>
    <hyperlink r:id="rId1935" ref="D967"/>
    <hyperlink r:id="rId1936" ref="H967"/>
    <hyperlink r:id="rId1937" ref="D968"/>
    <hyperlink r:id="rId1938" ref="H968"/>
    <hyperlink r:id="rId1939" ref="D969"/>
    <hyperlink r:id="rId1940" ref="H969"/>
    <hyperlink r:id="rId1941" ref="D970"/>
    <hyperlink r:id="rId1942" ref="H970"/>
    <hyperlink r:id="rId1943" ref="D971"/>
    <hyperlink r:id="rId1944" ref="H971"/>
    <hyperlink r:id="rId1945" ref="D972"/>
    <hyperlink r:id="rId1946" ref="H972"/>
    <hyperlink r:id="rId1947" ref="D973"/>
    <hyperlink r:id="rId1948" ref="H973"/>
    <hyperlink r:id="rId1949" ref="D974"/>
    <hyperlink r:id="rId1950" ref="H974"/>
    <hyperlink r:id="rId1951" ref="D975"/>
    <hyperlink r:id="rId1952" ref="H975"/>
    <hyperlink r:id="rId1953" ref="D976"/>
    <hyperlink r:id="rId1954" ref="H976"/>
    <hyperlink r:id="rId1955" ref="D977"/>
    <hyperlink r:id="rId1956" ref="H977"/>
  </hyperlinks>
  <drawing r:id="rId195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63"/>
    <col customWidth="1" min="2" max="2" width="32.63"/>
    <col customWidth="1" min="3" max="3" width="11.38"/>
    <col customWidth="1" min="4" max="4" width="35.13"/>
    <col customWidth="1" min="5" max="5" width="45.5"/>
    <col customWidth="1" min="6" max="6" width="26.5"/>
    <col customWidth="1" min="7" max="7" width="10.88"/>
    <col customWidth="1" min="8" max="8" width="72.88"/>
  </cols>
  <sheetData>
    <row r="1">
      <c r="A1" s="1" t="s">
        <v>0</v>
      </c>
      <c r="B1" s="1" t="s">
        <v>1</v>
      </c>
      <c r="C1" s="49" t="s">
        <v>2</v>
      </c>
      <c r="D1" s="1" t="s">
        <v>3</v>
      </c>
      <c r="E1" s="2" t="s">
        <v>8763</v>
      </c>
      <c r="F1" s="50" t="s">
        <v>8764</v>
      </c>
      <c r="G1" s="51" t="s">
        <v>6</v>
      </c>
      <c r="H1" s="1" t="s">
        <v>8765</v>
      </c>
    </row>
    <row r="2">
      <c r="A2" s="6" t="s">
        <v>13</v>
      </c>
      <c r="B2" s="6" t="s">
        <v>14</v>
      </c>
      <c r="C2" s="6" t="s">
        <v>15</v>
      </c>
      <c r="D2" s="7" t="s">
        <v>16</v>
      </c>
      <c r="E2" s="19" t="s">
        <v>10078</v>
      </c>
      <c r="F2" s="52" t="s">
        <v>8767</v>
      </c>
      <c r="G2" s="10">
        <v>45924.0</v>
      </c>
      <c r="H2" s="53" t="s">
        <v>8768</v>
      </c>
    </row>
    <row r="3">
      <c r="A3" s="6" t="s">
        <v>13</v>
      </c>
      <c r="B3" s="6" t="s">
        <v>14</v>
      </c>
      <c r="C3" s="6" t="s">
        <v>15</v>
      </c>
      <c r="D3" s="7" t="s">
        <v>16</v>
      </c>
      <c r="E3" s="19" t="s">
        <v>10078</v>
      </c>
      <c r="F3" s="52" t="s">
        <v>8769</v>
      </c>
      <c r="G3" s="10">
        <v>45924.0</v>
      </c>
      <c r="H3" s="53" t="s">
        <v>8768</v>
      </c>
    </row>
    <row r="4">
      <c r="A4" s="6" t="s">
        <v>13</v>
      </c>
      <c r="B4" s="6" t="s">
        <v>14</v>
      </c>
      <c r="C4" s="6" t="s">
        <v>15</v>
      </c>
      <c r="D4" s="7" t="s">
        <v>16</v>
      </c>
      <c r="E4" s="19" t="s">
        <v>10078</v>
      </c>
      <c r="F4" s="52" t="s">
        <v>8770</v>
      </c>
      <c r="G4" s="10">
        <v>45924.0</v>
      </c>
      <c r="H4" s="53" t="s">
        <v>8768</v>
      </c>
    </row>
    <row r="5">
      <c r="A5" s="6" t="s">
        <v>13</v>
      </c>
      <c r="B5" s="6" t="s">
        <v>22</v>
      </c>
      <c r="C5" s="6" t="s">
        <v>23</v>
      </c>
      <c r="D5" s="7" t="s">
        <v>24</v>
      </c>
      <c r="E5" s="19" t="s">
        <v>10079</v>
      </c>
      <c r="F5" s="52" t="s">
        <v>8772</v>
      </c>
      <c r="G5" s="10">
        <v>45924.0</v>
      </c>
      <c r="H5" s="53" t="s">
        <v>8773</v>
      </c>
    </row>
    <row r="6">
      <c r="A6" s="6" t="s">
        <v>13</v>
      </c>
      <c r="B6" s="6" t="s">
        <v>82</v>
      </c>
      <c r="C6" s="6" t="s">
        <v>83</v>
      </c>
      <c r="D6" s="7" t="s">
        <v>84</v>
      </c>
      <c r="E6" s="19" t="s">
        <v>8774</v>
      </c>
      <c r="F6" s="52" t="s">
        <v>8775</v>
      </c>
      <c r="G6" s="10">
        <v>45924.0</v>
      </c>
      <c r="H6" s="53" t="s">
        <v>8776</v>
      </c>
    </row>
    <row r="7">
      <c r="A7" s="6" t="s">
        <v>13</v>
      </c>
      <c r="B7" s="6" t="s">
        <v>92</v>
      </c>
      <c r="C7" s="6" t="s">
        <v>93</v>
      </c>
      <c r="D7" s="7" t="s">
        <v>94</v>
      </c>
      <c r="E7" s="19" t="s">
        <v>10080</v>
      </c>
      <c r="F7" s="52" t="s">
        <v>8778</v>
      </c>
      <c r="G7" s="10">
        <v>45924.0</v>
      </c>
      <c r="H7" s="53" t="s">
        <v>8779</v>
      </c>
    </row>
    <row r="8">
      <c r="A8" s="6" t="s">
        <v>13</v>
      </c>
      <c r="B8" s="6" t="s">
        <v>92</v>
      </c>
      <c r="C8" s="6" t="s">
        <v>93</v>
      </c>
      <c r="D8" s="7" t="s">
        <v>94</v>
      </c>
      <c r="E8" s="19" t="s">
        <v>10080</v>
      </c>
      <c r="F8" s="52" t="s">
        <v>8780</v>
      </c>
      <c r="G8" s="10">
        <v>45924.0</v>
      </c>
      <c r="H8" s="53" t="s">
        <v>8779</v>
      </c>
    </row>
    <row r="9">
      <c r="A9" s="6" t="s">
        <v>175</v>
      </c>
      <c r="B9" s="6" t="s">
        <v>32</v>
      </c>
      <c r="C9" s="6" t="s">
        <v>195</v>
      </c>
      <c r="D9" s="7" t="s">
        <v>196</v>
      </c>
      <c r="E9" s="19" t="s">
        <v>10081</v>
      </c>
      <c r="F9" s="52" t="s">
        <v>8782</v>
      </c>
      <c r="G9" s="10">
        <v>45923.0</v>
      </c>
      <c r="H9" s="53" t="s">
        <v>8783</v>
      </c>
    </row>
    <row r="10">
      <c r="A10" s="6" t="s">
        <v>175</v>
      </c>
      <c r="B10" s="6" t="s">
        <v>199</v>
      </c>
      <c r="C10" s="6" t="s">
        <v>200</v>
      </c>
      <c r="D10" s="7" t="s">
        <v>201</v>
      </c>
      <c r="E10" s="19" t="s">
        <v>10082</v>
      </c>
      <c r="F10" s="52" t="s">
        <v>8785</v>
      </c>
      <c r="G10" s="10">
        <v>45925.0</v>
      </c>
      <c r="H10" s="53" t="s">
        <v>8786</v>
      </c>
    </row>
    <row r="11">
      <c r="A11" s="6" t="s">
        <v>175</v>
      </c>
      <c r="B11" s="6" t="s">
        <v>199</v>
      </c>
      <c r="C11" s="6" t="s">
        <v>200</v>
      </c>
      <c r="D11" s="7" t="s">
        <v>201</v>
      </c>
      <c r="E11" s="19" t="s">
        <v>10082</v>
      </c>
      <c r="F11" s="52" t="s">
        <v>8787</v>
      </c>
      <c r="G11" s="10">
        <v>45925.0</v>
      </c>
      <c r="H11" s="53" t="s">
        <v>8786</v>
      </c>
    </row>
    <row r="12">
      <c r="A12" s="6" t="s">
        <v>175</v>
      </c>
      <c r="B12" s="6" t="s">
        <v>199</v>
      </c>
      <c r="C12" s="6" t="s">
        <v>200</v>
      </c>
      <c r="D12" s="7" t="s">
        <v>201</v>
      </c>
      <c r="E12" s="19" t="s">
        <v>10082</v>
      </c>
      <c r="F12" s="52" t="s">
        <v>8788</v>
      </c>
      <c r="G12" s="10">
        <v>45925.0</v>
      </c>
      <c r="H12" s="53" t="s">
        <v>8786</v>
      </c>
    </row>
    <row r="13">
      <c r="A13" s="6" t="s">
        <v>175</v>
      </c>
      <c r="B13" s="6" t="s">
        <v>214</v>
      </c>
      <c r="C13" s="6" t="s">
        <v>215</v>
      </c>
      <c r="D13" s="7" t="s">
        <v>216</v>
      </c>
      <c r="E13" s="19" t="s">
        <v>10083</v>
      </c>
      <c r="F13" s="52" t="s">
        <v>8790</v>
      </c>
      <c r="G13" s="10">
        <v>45925.0</v>
      </c>
      <c r="H13" s="53" t="s">
        <v>8791</v>
      </c>
    </row>
    <row r="14">
      <c r="A14" s="6" t="s">
        <v>175</v>
      </c>
      <c r="B14" s="6" t="s">
        <v>214</v>
      </c>
      <c r="C14" s="6" t="s">
        <v>215</v>
      </c>
      <c r="D14" s="7" t="s">
        <v>216</v>
      </c>
      <c r="E14" s="19" t="s">
        <v>10084</v>
      </c>
      <c r="F14" s="52" t="s">
        <v>8790</v>
      </c>
      <c r="G14" s="10">
        <v>45925.0</v>
      </c>
      <c r="H14" s="53" t="s">
        <v>8791</v>
      </c>
    </row>
    <row r="15">
      <c r="A15" s="6" t="s">
        <v>175</v>
      </c>
      <c r="B15" s="6" t="s">
        <v>214</v>
      </c>
      <c r="C15" s="6" t="s">
        <v>215</v>
      </c>
      <c r="D15" s="7" t="s">
        <v>216</v>
      </c>
      <c r="E15" s="19" t="s">
        <v>8792</v>
      </c>
      <c r="F15" s="52" t="s">
        <v>8793</v>
      </c>
      <c r="G15" s="10">
        <v>45925.0</v>
      </c>
      <c r="H15" s="53" t="s">
        <v>8791</v>
      </c>
    </row>
    <row r="16">
      <c r="A16" s="6" t="s">
        <v>175</v>
      </c>
      <c r="B16" s="6" t="s">
        <v>214</v>
      </c>
      <c r="C16" s="6" t="s">
        <v>215</v>
      </c>
      <c r="D16" s="7" t="s">
        <v>216</v>
      </c>
      <c r="E16" s="19" t="s">
        <v>8792</v>
      </c>
      <c r="F16" s="52" t="s">
        <v>8794</v>
      </c>
      <c r="G16" s="10">
        <v>45925.0</v>
      </c>
      <c r="H16" s="53" t="s">
        <v>8791</v>
      </c>
    </row>
    <row r="17">
      <c r="A17" s="6" t="s">
        <v>175</v>
      </c>
      <c r="B17" s="6" t="s">
        <v>214</v>
      </c>
      <c r="C17" s="6" t="s">
        <v>215</v>
      </c>
      <c r="D17" s="7" t="s">
        <v>216</v>
      </c>
      <c r="E17" s="19" t="s">
        <v>8792</v>
      </c>
      <c r="F17" s="52" t="s">
        <v>8795</v>
      </c>
      <c r="G17" s="10">
        <v>45925.0</v>
      </c>
      <c r="H17" s="53" t="s">
        <v>8791</v>
      </c>
    </row>
    <row r="18">
      <c r="A18" s="6" t="s">
        <v>175</v>
      </c>
      <c r="B18" s="6" t="s">
        <v>214</v>
      </c>
      <c r="C18" s="6" t="s">
        <v>215</v>
      </c>
      <c r="D18" s="7" t="s">
        <v>216</v>
      </c>
      <c r="E18" s="19" t="s">
        <v>8792</v>
      </c>
      <c r="F18" s="52" t="s">
        <v>8796</v>
      </c>
      <c r="G18" s="10">
        <v>45925.0</v>
      </c>
      <c r="H18" s="53" t="s">
        <v>8791</v>
      </c>
    </row>
    <row r="19">
      <c r="A19" s="6" t="s">
        <v>175</v>
      </c>
      <c r="B19" s="6" t="s">
        <v>214</v>
      </c>
      <c r="C19" s="6" t="s">
        <v>215</v>
      </c>
      <c r="D19" s="7" t="s">
        <v>216</v>
      </c>
      <c r="E19" s="19" t="s">
        <v>10085</v>
      </c>
      <c r="F19" s="52" t="s">
        <v>8798</v>
      </c>
      <c r="G19" s="10">
        <v>45925.0</v>
      </c>
      <c r="H19" s="53" t="s">
        <v>8791</v>
      </c>
    </row>
    <row r="20">
      <c r="A20" s="6" t="s">
        <v>175</v>
      </c>
      <c r="B20" s="6" t="s">
        <v>214</v>
      </c>
      <c r="C20" s="6" t="s">
        <v>215</v>
      </c>
      <c r="D20" s="7" t="s">
        <v>216</v>
      </c>
      <c r="E20" s="19" t="s">
        <v>10085</v>
      </c>
      <c r="F20" s="52" t="s">
        <v>8799</v>
      </c>
      <c r="G20" s="10">
        <v>45925.0</v>
      </c>
      <c r="H20" s="53" t="s">
        <v>8791</v>
      </c>
    </row>
    <row r="21">
      <c r="A21" s="6" t="s">
        <v>175</v>
      </c>
      <c r="B21" s="6" t="s">
        <v>214</v>
      </c>
      <c r="C21" s="6" t="s">
        <v>215</v>
      </c>
      <c r="D21" s="7" t="s">
        <v>216</v>
      </c>
      <c r="E21" s="19" t="s">
        <v>10085</v>
      </c>
      <c r="F21" s="52" t="s">
        <v>8800</v>
      </c>
      <c r="G21" s="10">
        <v>45925.0</v>
      </c>
      <c r="H21" s="53" t="s">
        <v>8791</v>
      </c>
    </row>
    <row r="22">
      <c r="A22" s="6" t="s">
        <v>175</v>
      </c>
      <c r="B22" s="6" t="s">
        <v>242</v>
      </c>
      <c r="C22" s="6" t="s">
        <v>243</v>
      </c>
      <c r="D22" s="7" t="s">
        <v>244</v>
      </c>
      <c r="E22" s="19" t="s">
        <v>10086</v>
      </c>
      <c r="F22" s="52" t="s">
        <v>8802</v>
      </c>
      <c r="G22" s="10">
        <v>45925.0</v>
      </c>
      <c r="H22" s="53" t="s">
        <v>8803</v>
      </c>
    </row>
    <row r="23">
      <c r="A23" s="6" t="s">
        <v>175</v>
      </c>
      <c r="B23" s="6" t="s">
        <v>242</v>
      </c>
      <c r="C23" s="6" t="s">
        <v>243</v>
      </c>
      <c r="D23" s="7" t="s">
        <v>244</v>
      </c>
      <c r="E23" s="19" t="s">
        <v>10087</v>
      </c>
      <c r="F23" s="52" t="s">
        <v>8802</v>
      </c>
      <c r="G23" s="10">
        <v>45925.0</v>
      </c>
      <c r="H23" s="53" t="s">
        <v>8805</v>
      </c>
    </row>
    <row r="24">
      <c r="A24" s="6" t="s">
        <v>175</v>
      </c>
      <c r="B24" s="6" t="s">
        <v>242</v>
      </c>
      <c r="C24" s="6" t="s">
        <v>243</v>
      </c>
      <c r="D24" s="7" t="s">
        <v>244</v>
      </c>
      <c r="E24" s="19" t="s">
        <v>8806</v>
      </c>
      <c r="F24" s="52" t="s">
        <v>8807</v>
      </c>
      <c r="G24" s="10">
        <v>45925.0</v>
      </c>
      <c r="H24" s="53" t="s">
        <v>8803</v>
      </c>
    </row>
    <row r="25">
      <c r="A25" s="6" t="s">
        <v>175</v>
      </c>
      <c r="B25" s="6" t="s">
        <v>242</v>
      </c>
      <c r="C25" s="6" t="s">
        <v>243</v>
      </c>
      <c r="D25" s="7" t="s">
        <v>244</v>
      </c>
      <c r="E25" s="19" t="s">
        <v>8806</v>
      </c>
      <c r="F25" s="52" t="s">
        <v>8808</v>
      </c>
      <c r="G25" s="10">
        <v>45925.0</v>
      </c>
      <c r="H25" s="53" t="s">
        <v>8809</v>
      </c>
    </row>
    <row r="26">
      <c r="A26" s="6" t="s">
        <v>175</v>
      </c>
      <c r="B26" s="6" t="s">
        <v>266</v>
      </c>
      <c r="C26" s="6" t="s">
        <v>267</v>
      </c>
      <c r="D26" s="7" t="s">
        <v>268</v>
      </c>
      <c r="E26" s="19" t="s">
        <v>8810</v>
      </c>
      <c r="F26" s="52" t="s">
        <v>8811</v>
      </c>
      <c r="G26" s="10">
        <v>45923.0</v>
      </c>
      <c r="H26" s="53" t="s">
        <v>8812</v>
      </c>
    </row>
    <row r="27">
      <c r="A27" s="6" t="s">
        <v>175</v>
      </c>
      <c r="B27" s="6" t="s">
        <v>266</v>
      </c>
      <c r="C27" s="6" t="s">
        <v>267</v>
      </c>
      <c r="D27" s="7" t="s">
        <v>268</v>
      </c>
      <c r="E27" s="19" t="s">
        <v>8810</v>
      </c>
      <c r="F27" s="52" t="s">
        <v>8813</v>
      </c>
      <c r="G27" s="10">
        <v>45923.0</v>
      </c>
      <c r="H27" s="53" t="s">
        <v>8812</v>
      </c>
    </row>
    <row r="28">
      <c r="A28" s="6" t="s">
        <v>175</v>
      </c>
      <c r="B28" s="6" t="s">
        <v>266</v>
      </c>
      <c r="C28" s="6" t="s">
        <v>267</v>
      </c>
      <c r="D28" s="7" t="s">
        <v>268</v>
      </c>
      <c r="E28" s="19" t="s">
        <v>8810</v>
      </c>
      <c r="F28" s="52" t="s">
        <v>8814</v>
      </c>
      <c r="G28" s="10">
        <v>45923.0</v>
      </c>
      <c r="H28" s="53" t="s">
        <v>8812</v>
      </c>
    </row>
    <row r="29">
      <c r="A29" s="6" t="s">
        <v>175</v>
      </c>
      <c r="B29" s="6" t="s">
        <v>266</v>
      </c>
      <c r="C29" s="6" t="s">
        <v>267</v>
      </c>
      <c r="D29" s="7" t="s">
        <v>268</v>
      </c>
      <c r="E29" s="19" t="s">
        <v>8810</v>
      </c>
      <c r="F29" s="52" t="s">
        <v>8815</v>
      </c>
      <c r="G29" s="10">
        <v>45923.0</v>
      </c>
      <c r="H29" s="53" t="s">
        <v>8812</v>
      </c>
    </row>
    <row r="30">
      <c r="A30" s="6" t="s">
        <v>175</v>
      </c>
      <c r="B30" s="6" t="s">
        <v>266</v>
      </c>
      <c r="C30" s="6" t="s">
        <v>267</v>
      </c>
      <c r="D30" s="7" t="s">
        <v>268</v>
      </c>
      <c r="E30" s="19" t="s">
        <v>8810</v>
      </c>
      <c r="F30" s="52" t="s">
        <v>8816</v>
      </c>
      <c r="G30" s="10">
        <v>45923.0</v>
      </c>
      <c r="H30" s="53" t="s">
        <v>8812</v>
      </c>
    </row>
    <row r="31">
      <c r="A31" s="6" t="s">
        <v>175</v>
      </c>
      <c r="B31" s="6" t="s">
        <v>266</v>
      </c>
      <c r="C31" s="6" t="s">
        <v>267</v>
      </c>
      <c r="D31" s="7" t="s">
        <v>268</v>
      </c>
      <c r="E31" s="19" t="s">
        <v>8810</v>
      </c>
      <c r="F31" s="52" t="s">
        <v>8817</v>
      </c>
      <c r="G31" s="10">
        <v>45923.0</v>
      </c>
      <c r="H31" s="53" t="s">
        <v>8812</v>
      </c>
    </row>
    <row r="32">
      <c r="A32" s="6" t="s">
        <v>175</v>
      </c>
      <c r="B32" s="6" t="s">
        <v>266</v>
      </c>
      <c r="C32" s="6" t="s">
        <v>267</v>
      </c>
      <c r="D32" s="7" t="s">
        <v>268</v>
      </c>
      <c r="E32" s="19" t="s">
        <v>8810</v>
      </c>
      <c r="F32" s="52" t="s">
        <v>8818</v>
      </c>
      <c r="G32" s="10">
        <v>45923.0</v>
      </c>
      <c r="H32" s="53" t="s">
        <v>8812</v>
      </c>
    </row>
    <row r="33">
      <c r="A33" s="6" t="s">
        <v>175</v>
      </c>
      <c r="B33" s="6" t="s">
        <v>266</v>
      </c>
      <c r="C33" s="6" t="s">
        <v>267</v>
      </c>
      <c r="D33" s="7" t="s">
        <v>268</v>
      </c>
      <c r="E33" s="19" t="s">
        <v>8810</v>
      </c>
      <c r="F33" s="52" t="s">
        <v>8819</v>
      </c>
      <c r="G33" s="10">
        <v>45923.0</v>
      </c>
      <c r="H33" s="53" t="s">
        <v>8812</v>
      </c>
    </row>
    <row r="34">
      <c r="A34" s="6" t="s">
        <v>175</v>
      </c>
      <c r="B34" s="6" t="s">
        <v>266</v>
      </c>
      <c r="C34" s="6" t="s">
        <v>267</v>
      </c>
      <c r="D34" s="7" t="s">
        <v>268</v>
      </c>
      <c r="E34" s="19" t="s">
        <v>8810</v>
      </c>
      <c r="F34" s="52" t="s">
        <v>8820</v>
      </c>
      <c r="G34" s="10">
        <v>45923.0</v>
      </c>
      <c r="H34" s="53" t="s">
        <v>8812</v>
      </c>
    </row>
    <row r="35">
      <c r="A35" s="6" t="s">
        <v>175</v>
      </c>
      <c r="B35" s="6" t="s">
        <v>266</v>
      </c>
      <c r="C35" s="6" t="s">
        <v>267</v>
      </c>
      <c r="D35" s="7" t="s">
        <v>268</v>
      </c>
      <c r="E35" s="19" t="s">
        <v>8810</v>
      </c>
      <c r="F35" s="52" t="s">
        <v>8821</v>
      </c>
      <c r="G35" s="10">
        <v>45923.0</v>
      </c>
      <c r="H35" s="53" t="s">
        <v>8812</v>
      </c>
    </row>
    <row r="36">
      <c r="A36" s="6" t="s">
        <v>175</v>
      </c>
      <c r="B36" s="6" t="s">
        <v>266</v>
      </c>
      <c r="C36" s="6" t="s">
        <v>267</v>
      </c>
      <c r="D36" s="7" t="s">
        <v>268</v>
      </c>
      <c r="E36" s="19" t="s">
        <v>8810</v>
      </c>
      <c r="F36" s="52" t="s">
        <v>8822</v>
      </c>
      <c r="G36" s="10">
        <v>45923.0</v>
      </c>
      <c r="H36" s="53" t="s">
        <v>8812</v>
      </c>
    </row>
    <row r="37">
      <c r="A37" s="6" t="s">
        <v>275</v>
      </c>
      <c r="B37" s="6" t="s">
        <v>309</v>
      </c>
      <c r="C37" s="6" t="s">
        <v>310</v>
      </c>
      <c r="D37" s="7" t="s">
        <v>311</v>
      </c>
      <c r="E37" s="19" t="s">
        <v>8766</v>
      </c>
      <c r="F37" s="52" t="s">
        <v>8823</v>
      </c>
      <c r="G37" s="10">
        <v>45925.0</v>
      </c>
      <c r="H37" s="53" t="s">
        <v>8824</v>
      </c>
    </row>
    <row r="38">
      <c r="A38" s="6" t="s">
        <v>275</v>
      </c>
      <c r="B38" s="6" t="s">
        <v>309</v>
      </c>
      <c r="C38" s="6" t="s">
        <v>310</v>
      </c>
      <c r="D38" s="7" t="s">
        <v>311</v>
      </c>
      <c r="E38" s="19" t="s">
        <v>8766</v>
      </c>
      <c r="F38" s="52" t="s">
        <v>8825</v>
      </c>
      <c r="G38" s="10">
        <v>45925.0</v>
      </c>
      <c r="H38" s="53" t="s">
        <v>8824</v>
      </c>
    </row>
    <row r="39">
      <c r="A39" s="6" t="s">
        <v>275</v>
      </c>
      <c r="B39" s="6" t="s">
        <v>309</v>
      </c>
      <c r="C39" s="6" t="s">
        <v>310</v>
      </c>
      <c r="D39" s="7" t="s">
        <v>311</v>
      </c>
      <c r="E39" s="19" t="s">
        <v>8766</v>
      </c>
      <c r="F39" s="52" t="s">
        <v>8826</v>
      </c>
      <c r="G39" s="10">
        <v>45925.0</v>
      </c>
      <c r="H39" s="53" t="s">
        <v>8824</v>
      </c>
    </row>
    <row r="40">
      <c r="A40" s="6" t="s">
        <v>275</v>
      </c>
      <c r="B40" s="6" t="s">
        <v>309</v>
      </c>
      <c r="C40" s="6" t="s">
        <v>310</v>
      </c>
      <c r="D40" s="7" t="s">
        <v>311</v>
      </c>
      <c r="E40" s="19" t="s">
        <v>8766</v>
      </c>
      <c r="F40" s="52" t="s">
        <v>8827</v>
      </c>
      <c r="G40" s="10">
        <v>45925.0</v>
      </c>
      <c r="H40" s="53" t="s">
        <v>8824</v>
      </c>
    </row>
    <row r="41">
      <c r="A41" s="6" t="s">
        <v>275</v>
      </c>
      <c r="B41" s="6" t="s">
        <v>309</v>
      </c>
      <c r="C41" s="6" t="s">
        <v>310</v>
      </c>
      <c r="D41" s="7" t="s">
        <v>311</v>
      </c>
      <c r="E41" s="19" t="s">
        <v>8766</v>
      </c>
      <c r="F41" s="52" t="s">
        <v>8828</v>
      </c>
      <c r="G41" s="10">
        <v>45925.0</v>
      </c>
      <c r="H41" s="53" t="s">
        <v>8824</v>
      </c>
    </row>
    <row r="42">
      <c r="A42" s="6" t="s">
        <v>275</v>
      </c>
      <c r="B42" s="6" t="s">
        <v>309</v>
      </c>
      <c r="C42" s="6" t="s">
        <v>310</v>
      </c>
      <c r="D42" s="7" t="s">
        <v>311</v>
      </c>
      <c r="E42" s="19" t="s">
        <v>8766</v>
      </c>
      <c r="F42" s="52" t="s">
        <v>8829</v>
      </c>
      <c r="G42" s="10">
        <v>45925.0</v>
      </c>
      <c r="H42" s="53" t="s">
        <v>8824</v>
      </c>
    </row>
    <row r="43">
      <c r="A43" s="6" t="s">
        <v>275</v>
      </c>
      <c r="B43" s="6" t="s">
        <v>309</v>
      </c>
      <c r="C43" s="6" t="s">
        <v>310</v>
      </c>
      <c r="D43" s="7" t="s">
        <v>311</v>
      </c>
      <c r="E43" s="19" t="s">
        <v>8766</v>
      </c>
      <c r="F43" s="52" t="s">
        <v>8830</v>
      </c>
      <c r="G43" s="10">
        <v>45925.0</v>
      </c>
      <c r="H43" s="53" t="s">
        <v>8824</v>
      </c>
    </row>
    <row r="44">
      <c r="A44" s="6" t="s">
        <v>275</v>
      </c>
      <c r="B44" s="6" t="s">
        <v>309</v>
      </c>
      <c r="C44" s="6" t="s">
        <v>310</v>
      </c>
      <c r="D44" s="7" t="s">
        <v>311</v>
      </c>
      <c r="E44" s="19" t="s">
        <v>8766</v>
      </c>
      <c r="F44" s="52" t="s">
        <v>8831</v>
      </c>
      <c r="G44" s="10">
        <v>45925.0</v>
      </c>
      <c r="H44" s="53" t="s">
        <v>8824</v>
      </c>
    </row>
    <row r="45">
      <c r="A45" s="6" t="s">
        <v>275</v>
      </c>
      <c r="B45" s="6" t="s">
        <v>309</v>
      </c>
      <c r="C45" s="6" t="s">
        <v>310</v>
      </c>
      <c r="D45" s="7" t="s">
        <v>311</v>
      </c>
      <c r="E45" s="19" t="s">
        <v>8766</v>
      </c>
      <c r="F45" s="52" t="s">
        <v>8832</v>
      </c>
      <c r="G45" s="10">
        <v>45925.0</v>
      </c>
      <c r="H45" s="53" t="s">
        <v>8824</v>
      </c>
    </row>
    <row r="46">
      <c r="A46" s="6" t="s">
        <v>275</v>
      </c>
      <c r="B46" s="6" t="s">
        <v>309</v>
      </c>
      <c r="C46" s="6" t="s">
        <v>310</v>
      </c>
      <c r="D46" s="7" t="s">
        <v>311</v>
      </c>
      <c r="E46" s="19" t="s">
        <v>10088</v>
      </c>
      <c r="F46" s="52" t="s">
        <v>8834</v>
      </c>
      <c r="G46" s="10">
        <v>45925.0</v>
      </c>
      <c r="H46" s="53" t="s">
        <v>8824</v>
      </c>
    </row>
    <row r="47">
      <c r="A47" s="6" t="s">
        <v>275</v>
      </c>
      <c r="B47" s="6" t="s">
        <v>309</v>
      </c>
      <c r="C47" s="6" t="s">
        <v>310</v>
      </c>
      <c r="D47" s="7" t="s">
        <v>311</v>
      </c>
      <c r="E47" s="19" t="s">
        <v>10089</v>
      </c>
      <c r="F47" s="52" t="s">
        <v>8836</v>
      </c>
      <c r="G47" s="10">
        <v>45925.0</v>
      </c>
      <c r="H47" s="53" t="s">
        <v>8824</v>
      </c>
    </row>
    <row r="48">
      <c r="A48" s="6" t="s">
        <v>275</v>
      </c>
      <c r="B48" s="6" t="s">
        <v>348</v>
      </c>
      <c r="C48" s="6" t="s">
        <v>26</v>
      </c>
      <c r="D48" s="7" t="s">
        <v>349</v>
      </c>
      <c r="E48" s="19" t="s">
        <v>10089</v>
      </c>
      <c r="F48" s="52" t="s">
        <v>8837</v>
      </c>
      <c r="G48" s="10">
        <v>45925.0</v>
      </c>
      <c r="H48" s="18" t="s">
        <v>8838</v>
      </c>
      <c r="L48" s="9"/>
      <c r="M48" s="19"/>
      <c r="N48" s="52"/>
      <c r="O48" s="10"/>
      <c r="T48" s="9"/>
      <c r="U48" s="19"/>
      <c r="V48" s="52"/>
      <c r="W48" s="10"/>
    </row>
    <row r="49">
      <c r="A49" s="6" t="s">
        <v>275</v>
      </c>
      <c r="B49" s="6" t="s">
        <v>352</v>
      </c>
      <c r="C49" s="6" t="s">
        <v>353</v>
      </c>
      <c r="D49" s="7" t="s">
        <v>354</v>
      </c>
      <c r="E49" s="19" t="s">
        <v>8766</v>
      </c>
      <c r="F49" s="52" t="s">
        <v>8839</v>
      </c>
      <c r="G49" s="10">
        <v>45930.0</v>
      </c>
      <c r="H49" s="53" t="s">
        <v>8840</v>
      </c>
    </row>
    <row r="50">
      <c r="A50" s="6" t="s">
        <v>275</v>
      </c>
      <c r="B50" s="6" t="s">
        <v>439</v>
      </c>
      <c r="C50" s="6" t="s">
        <v>440</v>
      </c>
      <c r="D50" s="7" t="s">
        <v>441</v>
      </c>
      <c r="E50" s="19" t="s">
        <v>10089</v>
      </c>
      <c r="F50" s="52" t="s">
        <v>8848</v>
      </c>
      <c r="G50" s="10">
        <v>45925.0</v>
      </c>
      <c r="H50" s="53" t="s">
        <v>8843</v>
      </c>
    </row>
    <row r="51">
      <c r="A51" s="6" t="s">
        <v>275</v>
      </c>
      <c r="B51" s="6" t="s">
        <v>439</v>
      </c>
      <c r="C51" s="6" t="s">
        <v>440</v>
      </c>
      <c r="D51" s="17" t="s">
        <v>441</v>
      </c>
      <c r="E51" s="19" t="s">
        <v>8841</v>
      </c>
      <c r="F51" s="52" t="s">
        <v>8842</v>
      </c>
      <c r="G51" s="10">
        <v>45925.0</v>
      </c>
      <c r="H51" s="53" t="s">
        <v>8843</v>
      </c>
    </row>
    <row r="52">
      <c r="A52" s="6" t="s">
        <v>275</v>
      </c>
      <c r="B52" s="6" t="s">
        <v>439</v>
      </c>
      <c r="C52" s="6" t="s">
        <v>440</v>
      </c>
      <c r="D52" s="7" t="s">
        <v>441</v>
      </c>
      <c r="E52" s="19" t="s">
        <v>8841</v>
      </c>
      <c r="F52" s="52" t="s">
        <v>8844</v>
      </c>
      <c r="G52" s="10">
        <v>45925.0</v>
      </c>
      <c r="H52" s="53" t="s">
        <v>8843</v>
      </c>
    </row>
    <row r="53">
      <c r="A53" s="6" t="s">
        <v>275</v>
      </c>
      <c r="B53" s="6" t="s">
        <v>439</v>
      </c>
      <c r="C53" s="6" t="s">
        <v>440</v>
      </c>
      <c r="D53" s="7" t="s">
        <v>441</v>
      </c>
      <c r="E53" s="19" t="s">
        <v>8841</v>
      </c>
      <c r="F53" s="52" t="s">
        <v>8845</v>
      </c>
      <c r="G53" s="10">
        <v>45925.0</v>
      </c>
      <c r="H53" s="53" t="s">
        <v>8843</v>
      </c>
    </row>
    <row r="54">
      <c r="A54" s="6" t="s">
        <v>275</v>
      </c>
      <c r="B54" s="6" t="s">
        <v>439</v>
      </c>
      <c r="C54" s="6" t="s">
        <v>440</v>
      </c>
      <c r="D54" s="7" t="s">
        <v>441</v>
      </c>
      <c r="E54" s="19" t="s">
        <v>8841</v>
      </c>
      <c r="F54" s="52" t="s">
        <v>8846</v>
      </c>
      <c r="G54" s="10">
        <v>45925.0</v>
      </c>
      <c r="H54" s="53" t="s">
        <v>8843</v>
      </c>
    </row>
    <row r="55">
      <c r="A55" s="6" t="s">
        <v>275</v>
      </c>
      <c r="B55" s="6" t="s">
        <v>439</v>
      </c>
      <c r="C55" s="6" t="s">
        <v>440</v>
      </c>
      <c r="D55" s="7" t="s">
        <v>441</v>
      </c>
      <c r="E55" s="19" t="s">
        <v>8841</v>
      </c>
      <c r="F55" s="52" t="s">
        <v>8847</v>
      </c>
      <c r="G55" s="10">
        <v>45925.0</v>
      </c>
      <c r="H55" s="53" t="s">
        <v>8843</v>
      </c>
    </row>
    <row r="56">
      <c r="A56" s="6" t="s">
        <v>275</v>
      </c>
      <c r="B56" s="6" t="s">
        <v>170</v>
      </c>
      <c r="C56" s="6" t="s">
        <v>461</v>
      </c>
      <c r="D56" s="7" t="s">
        <v>462</v>
      </c>
      <c r="E56" s="19" t="s">
        <v>10090</v>
      </c>
      <c r="F56" s="52" t="s">
        <v>8849</v>
      </c>
      <c r="G56" s="10">
        <v>45925.0</v>
      </c>
      <c r="H56" s="53" t="s">
        <v>8850</v>
      </c>
    </row>
    <row r="57">
      <c r="A57" s="6" t="s">
        <v>470</v>
      </c>
      <c r="B57" s="6" t="s">
        <v>497</v>
      </c>
      <c r="C57" s="6" t="s">
        <v>498</v>
      </c>
      <c r="D57" s="7" t="s">
        <v>499</v>
      </c>
      <c r="E57" s="19" t="s">
        <v>8766</v>
      </c>
      <c r="F57" s="52" t="s">
        <v>8851</v>
      </c>
      <c r="G57" s="10">
        <v>45925.0</v>
      </c>
      <c r="H57" s="53" t="s">
        <v>8852</v>
      </c>
    </row>
    <row r="58">
      <c r="A58" s="6" t="s">
        <v>517</v>
      </c>
      <c r="B58" s="6" t="s">
        <v>571</v>
      </c>
      <c r="C58" s="6" t="s">
        <v>572</v>
      </c>
      <c r="D58" s="7" t="s">
        <v>573</v>
      </c>
      <c r="E58" s="19" t="s">
        <v>10091</v>
      </c>
      <c r="F58" s="52" t="s">
        <v>8854</v>
      </c>
      <c r="G58" s="10">
        <v>45925.0</v>
      </c>
      <c r="H58" s="53" t="s">
        <v>8855</v>
      </c>
    </row>
    <row r="59">
      <c r="A59" s="6" t="s">
        <v>517</v>
      </c>
      <c r="B59" s="6" t="s">
        <v>571</v>
      </c>
      <c r="C59" s="6" t="s">
        <v>572</v>
      </c>
      <c r="D59" s="7" t="s">
        <v>573</v>
      </c>
      <c r="E59" s="19" t="s">
        <v>10091</v>
      </c>
      <c r="F59" s="52" t="s">
        <v>8856</v>
      </c>
      <c r="G59" s="10">
        <v>45925.0</v>
      </c>
      <c r="H59" s="53" t="s">
        <v>8855</v>
      </c>
    </row>
    <row r="60">
      <c r="A60" s="6" t="s">
        <v>517</v>
      </c>
      <c r="B60" s="6" t="s">
        <v>571</v>
      </c>
      <c r="C60" s="6" t="s">
        <v>572</v>
      </c>
      <c r="D60" s="7" t="s">
        <v>573</v>
      </c>
      <c r="E60" s="19" t="s">
        <v>10091</v>
      </c>
      <c r="F60" s="52" t="s">
        <v>8857</v>
      </c>
      <c r="G60" s="10">
        <v>45925.0</v>
      </c>
      <c r="H60" s="53" t="s">
        <v>8855</v>
      </c>
    </row>
    <row r="61">
      <c r="A61" s="6" t="s">
        <v>517</v>
      </c>
      <c r="B61" s="6" t="s">
        <v>571</v>
      </c>
      <c r="C61" s="6" t="s">
        <v>572</v>
      </c>
      <c r="D61" s="7" t="s">
        <v>573</v>
      </c>
      <c r="E61" s="19" t="s">
        <v>10091</v>
      </c>
      <c r="F61" s="52" t="s">
        <v>8858</v>
      </c>
      <c r="G61" s="10">
        <v>45925.0</v>
      </c>
      <c r="H61" s="53" t="s">
        <v>8855</v>
      </c>
    </row>
    <row r="62">
      <c r="A62" s="6" t="s">
        <v>517</v>
      </c>
      <c r="B62" s="6" t="s">
        <v>571</v>
      </c>
      <c r="C62" s="6" t="s">
        <v>572</v>
      </c>
      <c r="D62" s="7" t="s">
        <v>573</v>
      </c>
      <c r="E62" s="19" t="s">
        <v>10091</v>
      </c>
      <c r="F62" s="52" t="s">
        <v>8859</v>
      </c>
      <c r="G62" s="10">
        <v>45925.0</v>
      </c>
      <c r="H62" s="53" t="s">
        <v>8860</v>
      </c>
    </row>
    <row r="63">
      <c r="A63" s="6" t="s">
        <v>517</v>
      </c>
      <c r="B63" s="6" t="s">
        <v>590</v>
      </c>
      <c r="C63" s="6" t="s">
        <v>591</v>
      </c>
      <c r="D63" s="7" t="s">
        <v>592</v>
      </c>
      <c r="E63" s="19" t="s">
        <v>8861</v>
      </c>
      <c r="F63" s="52" t="s">
        <v>8862</v>
      </c>
      <c r="G63" s="10">
        <v>45930.0</v>
      </c>
      <c r="H63" s="53" t="s">
        <v>8863</v>
      </c>
    </row>
    <row r="64">
      <c r="A64" s="6" t="s">
        <v>517</v>
      </c>
      <c r="B64" s="6" t="s">
        <v>590</v>
      </c>
      <c r="C64" s="6" t="s">
        <v>591</v>
      </c>
      <c r="D64" s="7" t="s">
        <v>592</v>
      </c>
      <c r="E64" s="19" t="s">
        <v>8861</v>
      </c>
      <c r="F64" s="52" t="s">
        <v>8864</v>
      </c>
      <c r="G64" s="10">
        <v>45930.0</v>
      </c>
      <c r="H64" s="53" t="s">
        <v>8863</v>
      </c>
    </row>
    <row r="65">
      <c r="A65" s="6" t="s">
        <v>517</v>
      </c>
      <c r="B65" s="6" t="s">
        <v>590</v>
      </c>
      <c r="C65" s="6" t="s">
        <v>591</v>
      </c>
      <c r="D65" s="7" t="s">
        <v>592</v>
      </c>
      <c r="E65" s="19" t="s">
        <v>8861</v>
      </c>
      <c r="F65" s="52" t="s">
        <v>8865</v>
      </c>
      <c r="G65" s="10">
        <v>45930.0</v>
      </c>
      <c r="H65" s="53" t="s">
        <v>8863</v>
      </c>
    </row>
    <row r="66">
      <c r="A66" s="6" t="s">
        <v>517</v>
      </c>
      <c r="B66" s="6" t="s">
        <v>590</v>
      </c>
      <c r="C66" s="6" t="s">
        <v>591</v>
      </c>
      <c r="D66" s="7" t="s">
        <v>592</v>
      </c>
      <c r="E66" s="19" t="s">
        <v>8861</v>
      </c>
      <c r="F66" s="52" t="s">
        <v>8866</v>
      </c>
      <c r="G66" s="10">
        <v>45930.0</v>
      </c>
      <c r="H66" s="53" t="s">
        <v>8863</v>
      </c>
    </row>
    <row r="67">
      <c r="A67" s="6" t="s">
        <v>517</v>
      </c>
      <c r="B67" s="6" t="s">
        <v>595</v>
      </c>
      <c r="C67" s="6" t="s">
        <v>596</v>
      </c>
      <c r="D67" s="7" t="s">
        <v>597</v>
      </c>
      <c r="E67" s="19" t="s">
        <v>8766</v>
      </c>
      <c r="F67" s="52" t="s">
        <v>8867</v>
      </c>
      <c r="G67" s="10">
        <v>45925.0</v>
      </c>
      <c r="H67" s="53" t="s">
        <v>8868</v>
      </c>
    </row>
    <row r="68">
      <c r="A68" s="6" t="s">
        <v>517</v>
      </c>
      <c r="B68" s="6" t="s">
        <v>595</v>
      </c>
      <c r="C68" s="6" t="s">
        <v>596</v>
      </c>
      <c r="D68" s="7" t="s">
        <v>597</v>
      </c>
      <c r="E68" s="19" t="s">
        <v>8766</v>
      </c>
      <c r="F68" s="52" t="s">
        <v>8869</v>
      </c>
      <c r="G68" s="10">
        <v>45925.0</v>
      </c>
      <c r="H68" s="53" t="s">
        <v>8868</v>
      </c>
    </row>
    <row r="69">
      <c r="A69" s="6" t="s">
        <v>517</v>
      </c>
      <c r="B69" s="6" t="s">
        <v>595</v>
      </c>
      <c r="C69" s="6" t="s">
        <v>596</v>
      </c>
      <c r="D69" s="7" t="s">
        <v>597</v>
      </c>
      <c r="E69" s="19" t="s">
        <v>8766</v>
      </c>
      <c r="F69" s="52" t="s">
        <v>8870</v>
      </c>
      <c r="G69" s="10">
        <v>45925.0</v>
      </c>
      <c r="H69" s="53" t="s">
        <v>8868</v>
      </c>
    </row>
    <row r="70">
      <c r="A70" s="6" t="s">
        <v>600</v>
      </c>
      <c r="B70" s="6" t="s">
        <v>606</v>
      </c>
      <c r="C70" s="6" t="s">
        <v>607</v>
      </c>
      <c r="D70" s="7" t="s">
        <v>608</v>
      </c>
      <c r="E70" s="19" t="s">
        <v>8874</v>
      </c>
      <c r="F70" s="52" t="s">
        <v>8875</v>
      </c>
      <c r="G70" s="10">
        <v>45922.0</v>
      </c>
      <c r="H70" s="18" t="s">
        <v>8872</v>
      </c>
    </row>
    <row r="71">
      <c r="A71" s="6" t="s">
        <v>600</v>
      </c>
      <c r="B71" s="6" t="s">
        <v>606</v>
      </c>
      <c r="C71" s="6" t="s">
        <v>607</v>
      </c>
      <c r="D71" s="7" t="s">
        <v>608</v>
      </c>
      <c r="E71" s="19" t="s">
        <v>8874</v>
      </c>
      <c r="F71" s="52" t="s">
        <v>8876</v>
      </c>
      <c r="G71" s="10">
        <v>45922.0</v>
      </c>
      <c r="H71" s="53" t="s">
        <v>8872</v>
      </c>
    </row>
    <row r="72">
      <c r="A72" s="6" t="s">
        <v>600</v>
      </c>
      <c r="B72" s="6" t="s">
        <v>606</v>
      </c>
      <c r="C72" s="6" t="s">
        <v>607</v>
      </c>
      <c r="D72" s="7" t="s">
        <v>608</v>
      </c>
      <c r="E72" s="19" t="s">
        <v>8874</v>
      </c>
      <c r="F72" s="52" t="s">
        <v>8877</v>
      </c>
      <c r="G72" s="10">
        <v>45922.0</v>
      </c>
      <c r="H72" s="53" t="s">
        <v>8872</v>
      </c>
    </row>
    <row r="73">
      <c r="A73" s="6" t="s">
        <v>600</v>
      </c>
      <c r="B73" s="6" t="s">
        <v>606</v>
      </c>
      <c r="C73" s="6" t="s">
        <v>607</v>
      </c>
      <c r="D73" s="7" t="s">
        <v>608</v>
      </c>
      <c r="E73" s="19" t="s">
        <v>8874</v>
      </c>
      <c r="F73" s="52" t="s">
        <v>8878</v>
      </c>
      <c r="G73" s="10">
        <v>45922.0</v>
      </c>
      <c r="H73" s="53" t="s">
        <v>8872</v>
      </c>
    </row>
    <row r="74">
      <c r="A74" s="6" t="s">
        <v>600</v>
      </c>
      <c r="B74" s="6" t="s">
        <v>606</v>
      </c>
      <c r="C74" s="6" t="s">
        <v>607</v>
      </c>
      <c r="D74" s="7" t="s">
        <v>608</v>
      </c>
      <c r="E74" s="19" t="s">
        <v>8874</v>
      </c>
      <c r="F74" s="52" t="s">
        <v>8879</v>
      </c>
      <c r="G74" s="10">
        <v>45922.0</v>
      </c>
      <c r="H74" s="53" t="s">
        <v>8872</v>
      </c>
    </row>
    <row r="75">
      <c r="A75" s="6" t="s">
        <v>600</v>
      </c>
      <c r="B75" s="6" t="s">
        <v>606</v>
      </c>
      <c r="C75" s="6" t="s">
        <v>607</v>
      </c>
      <c r="D75" s="7" t="s">
        <v>608</v>
      </c>
      <c r="E75" s="19" t="s">
        <v>8874</v>
      </c>
      <c r="F75" s="52" t="s">
        <v>8880</v>
      </c>
      <c r="G75" s="10">
        <v>45922.0</v>
      </c>
      <c r="H75" s="53" t="s">
        <v>8872</v>
      </c>
    </row>
    <row r="76">
      <c r="A76" s="6" t="s">
        <v>600</v>
      </c>
      <c r="B76" s="6" t="s">
        <v>606</v>
      </c>
      <c r="C76" s="6" t="s">
        <v>607</v>
      </c>
      <c r="D76" s="7" t="s">
        <v>608</v>
      </c>
      <c r="E76" s="19" t="s">
        <v>8874</v>
      </c>
      <c r="F76" s="52" t="s">
        <v>8881</v>
      </c>
      <c r="G76" s="10">
        <v>45922.0</v>
      </c>
      <c r="H76" s="53" t="s">
        <v>8872</v>
      </c>
    </row>
    <row r="77">
      <c r="A77" s="6" t="s">
        <v>600</v>
      </c>
      <c r="B77" s="6" t="s">
        <v>606</v>
      </c>
      <c r="C77" s="6" t="s">
        <v>607</v>
      </c>
      <c r="D77" s="7" t="s">
        <v>608</v>
      </c>
      <c r="E77" s="19" t="s">
        <v>8874</v>
      </c>
      <c r="F77" s="52" t="s">
        <v>8882</v>
      </c>
      <c r="G77" s="10">
        <v>45922.0</v>
      </c>
      <c r="H77" s="53" t="s">
        <v>8872</v>
      </c>
    </row>
    <row r="78">
      <c r="A78" s="6" t="s">
        <v>600</v>
      </c>
      <c r="B78" s="6" t="s">
        <v>606</v>
      </c>
      <c r="C78" s="6" t="s">
        <v>607</v>
      </c>
      <c r="D78" s="7" t="s">
        <v>608</v>
      </c>
      <c r="E78" s="19" t="s">
        <v>8874</v>
      </c>
      <c r="F78" s="52" t="s">
        <v>8883</v>
      </c>
      <c r="G78" s="10">
        <v>45922.0</v>
      </c>
      <c r="H78" s="53" t="s">
        <v>8872</v>
      </c>
    </row>
    <row r="79">
      <c r="A79" s="6" t="s">
        <v>600</v>
      </c>
      <c r="B79" s="6" t="s">
        <v>606</v>
      </c>
      <c r="C79" s="6" t="s">
        <v>607</v>
      </c>
      <c r="D79" s="7" t="s">
        <v>608</v>
      </c>
      <c r="E79" s="19" t="s">
        <v>8874</v>
      </c>
      <c r="F79" s="52" t="s">
        <v>8884</v>
      </c>
      <c r="G79" s="10">
        <v>45922.0</v>
      </c>
      <c r="H79" s="53" t="s">
        <v>8872</v>
      </c>
    </row>
    <row r="80">
      <c r="A80" s="6" t="s">
        <v>600</v>
      </c>
      <c r="B80" s="6" t="s">
        <v>606</v>
      </c>
      <c r="C80" s="6" t="s">
        <v>607</v>
      </c>
      <c r="D80" s="7" t="s">
        <v>608</v>
      </c>
      <c r="E80" s="19" t="s">
        <v>8874</v>
      </c>
      <c r="F80" s="52" t="s">
        <v>8885</v>
      </c>
      <c r="G80" s="10">
        <v>45922.0</v>
      </c>
      <c r="H80" s="53" t="s">
        <v>8872</v>
      </c>
    </row>
    <row r="81">
      <c r="A81" s="6" t="s">
        <v>600</v>
      </c>
      <c r="B81" s="6" t="s">
        <v>606</v>
      </c>
      <c r="C81" s="6" t="s">
        <v>607</v>
      </c>
      <c r="D81" s="7" t="s">
        <v>608</v>
      </c>
      <c r="E81" s="19" t="s">
        <v>8766</v>
      </c>
      <c r="F81" s="52" t="s">
        <v>8871</v>
      </c>
      <c r="G81" s="10">
        <v>45922.0</v>
      </c>
      <c r="H81" s="53" t="s">
        <v>8872</v>
      </c>
    </row>
    <row r="82">
      <c r="A82" s="6" t="s">
        <v>600</v>
      </c>
      <c r="B82" s="6" t="s">
        <v>606</v>
      </c>
      <c r="C82" s="6" t="s">
        <v>607</v>
      </c>
      <c r="D82" s="7" t="s">
        <v>608</v>
      </c>
      <c r="E82" s="19" t="s">
        <v>8766</v>
      </c>
      <c r="F82" s="52" t="s">
        <v>8873</v>
      </c>
      <c r="G82" s="10">
        <v>45922.0</v>
      </c>
      <c r="H82" s="53" t="s">
        <v>8872</v>
      </c>
    </row>
    <row r="83">
      <c r="A83" s="6" t="s">
        <v>600</v>
      </c>
      <c r="B83" s="6" t="s">
        <v>60</v>
      </c>
      <c r="C83" s="6" t="s">
        <v>660</v>
      </c>
      <c r="D83" s="7" t="s">
        <v>661</v>
      </c>
      <c r="E83" s="19" t="s">
        <v>8874</v>
      </c>
      <c r="F83" s="52" t="s">
        <v>8886</v>
      </c>
      <c r="G83" s="10">
        <v>45922.0</v>
      </c>
      <c r="H83" s="53" t="s">
        <v>8887</v>
      </c>
    </row>
    <row r="84">
      <c r="A84" s="6" t="s">
        <v>600</v>
      </c>
      <c r="B84" s="6" t="s">
        <v>60</v>
      </c>
      <c r="C84" s="6" t="s">
        <v>660</v>
      </c>
      <c r="D84" s="7" t="s">
        <v>661</v>
      </c>
      <c r="E84" s="19" t="s">
        <v>8874</v>
      </c>
      <c r="F84" s="52" t="s">
        <v>8888</v>
      </c>
      <c r="G84" s="10">
        <v>45922.0</v>
      </c>
      <c r="H84" s="53" t="s">
        <v>8887</v>
      </c>
    </row>
    <row r="85">
      <c r="A85" s="6" t="s">
        <v>600</v>
      </c>
      <c r="B85" s="6" t="s">
        <v>60</v>
      </c>
      <c r="C85" s="6" t="s">
        <v>660</v>
      </c>
      <c r="D85" s="7" t="s">
        <v>661</v>
      </c>
      <c r="E85" s="19" t="s">
        <v>8874</v>
      </c>
      <c r="F85" s="52" t="s">
        <v>8889</v>
      </c>
      <c r="G85" s="10">
        <v>45922.0</v>
      </c>
      <c r="H85" s="53" t="s">
        <v>8887</v>
      </c>
    </row>
    <row r="86">
      <c r="A86" s="6" t="s">
        <v>600</v>
      </c>
      <c r="B86" s="6" t="s">
        <v>60</v>
      </c>
      <c r="C86" s="6" t="s">
        <v>660</v>
      </c>
      <c r="D86" s="7" t="s">
        <v>661</v>
      </c>
      <c r="E86" s="19" t="s">
        <v>8874</v>
      </c>
      <c r="F86" s="52" t="s">
        <v>8890</v>
      </c>
      <c r="G86" s="10">
        <v>45922.0</v>
      </c>
      <c r="H86" s="53" t="s">
        <v>8887</v>
      </c>
    </row>
    <row r="87">
      <c r="A87" s="6" t="s">
        <v>600</v>
      </c>
      <c r="B87" s="6" t="s">
        <v>60</v>
      </c>
      <c r="C87" s="6" t="s">
        <v>660</v>
      </c>
      <c r="D87" s="7" t="s">
        <v>661</v>
      </c>
      <c r="E87" s="19" t="s">
        <v>8874</v>
      </c>
      <c r="F87" s="52" t="s">
        <v>8891</v>
      </c>
      <c r="G87" s="10">
        <v>45922.0</v>
      </c>
      <c r="H87" s="53" t="s">
        <v>8887</v>
      </c>
    </row>
    <row r="88">
      <c r="A88" s="6" t="s">
        <v>600</v>
      </c>
      <c r="B88" s="6" t="s">
        <v>60</v>
      </c>
      <c r="C88" s="6" t="s">
        <v>660</v>
      </c>
      <c r="D88" s="7" t="s">
        <v>661</v>
      </c>
      <c r="E88" s="19" t="s">
        <v>8874</v>
      </c>
      <c r="F88" s="52" t="s">
        <v>8892</v>
      </c>
      <c r="G88" s="10">
        <v>45922.0</v>
      </c>
      <c r="H88" s="53" t="s">
        <v>8887</v>
      </c>
    </row>
    <row r="89">
      <c r="A89" s="6" t="s">
        <v>600</v>
      </c>
      <c r="B89" s="6" t="s">
        <v>60</v>
      </c>
      <c r="C89" s="6" t="s">
        <v>660</v>
      </c>
      <c r="D89" s="7" t="s">
        <v>661</v>
      </c>
      <c r="E89" s="19" t="s">
        <v>8874</v>
      </c>
      <c r="F89" s="52" t="s">
        <v>8893</v>
      </c>
      <c r="G89" s="10">
        <v>45922.0</v>
      </c>
      <c r="H89" s="53" t="s">
        <v>8887</v>
      </c>
    </row>
    <row r="90">
      <c r="A90" s="6" t="s">
        <v>600</v>
      </c>
      <c r="B90" s="6" t="s">
        <v>60</v>
      </c>
      <c r="C90" s="6" t="s">
        <v>660</v>
      </c>
      <c r="D90" s="7" t="s">
        <v>661</v>
      </c>
      <c r="E90" s="19" t="s">
        <v>8874</v>
      </c>
      <c r="F90" s="52" t="s">
        <v>8894</v>
      </c>
      <c r="G90" s="10">
        <v>45922.0</v>
      </c>
      <c r="H90" s="53" t="s">
        <v>8887</v>
      </c>
    </row>
    <row r="91">
      <c r="A91" s="6" t="s">
        <v>600</v>
      </c>
      <c r="B91" s="6" t="s">
        <v>60</v>
      </c>
      <c r="C91" s="6" t="s">
        <v>660</v>
      </c>
      <c r="D91" s="7" t="s">
        <v>661</v>
      </c>
      <c r="E91" s="19" t="s">
        <v>8874</v>
      </c>
      <c r="F91" s="52" t="s">
        <v>8895</v>
      </c>
      <c r="G91" s="10">
        <v>45922.0</v>
      </c>
      <c r="H91" s="53" t="s">
        <v>8887</v>
      </c>
    </row>
    <row r="92">
      <c r="A92" s="6" t="s">
        <v>600</v>
      </c>
      <c r="B92" s="6" t="s">
        <v>60</v>
      </c>
      <c r="C92" s="6" t="s">
        <v>660</v>
      </c>
      <c r="D92" s="7" t="s">
        <v>661</v>
      </c>
      <c r="E92" s="19" t="s">
        <v>8874</v>
      </c>
      <c r="F92" s="52" t="s">
        <v>8896</v>
      </c>
      <c r="G92" s="10">
        <v>45922.0</v>
      </c>
      <c r="H92" s="53" t="s">
        <v>8887</v>
      </c>
    </row>
    <row r="93">
      <c r="A93" s="6" t="s">
        <v>600</v>
      </c>
      <c r="B93" s="6" t="s">
        <v>60</v>
      </c>
      <c r="C93" s="6" t="s">
        <v>660</v>
      </c>
      <c r="D93" s="7" t="s">
        <v>661</v>
      </c>
      <c r="E93" s="19" t="s">
        <v>8874</v>
      </c>
      <c r="F93" s="52" t="s">
        <v>8897</v>
      </c>
      <c r="G93" s="10">
        <v>45922.0</v>
      </c>
      <c r="H93" s="53" t="s">
        <v>8887</v>
      </c>
    </row>
    <row r="94">
      <c r="A94" s="6" t="s">
        <v>600</v>
      </c>
      <c r="B94" s="6" t="s">
        <v>60</v>
      </c>
      <c r="C94" s="6" t="s">
        <v>660</v>
      </c>
      <c r="D94" s="7" t="s">
        <v>661</v>
      </c>
      <c r="E94" s="19" t="s">
        <v>8874</v>
      </c>
      <c r="F94" s="52" t="s">
        <v>8898</v>
      </c>
      <c r="G94" s="10">
        <v>45922.0</v>
      </c>
      <c r="H94" s="53" t="s">
        <v>8887</v>
      </c>
    </row>
    <row r="95">
      <c r="A95" s="6" t="s">
        <v>600</v>
      </c>
      <c r="B95" s="6" t="s">
        <v>60</v>
      </c>
      <c r="C95" s="6" t="s">
        <v>660</v>
      </c>
      <c r="D95" s="7" t="s">
        <v>661</v>
      </c>
      <c r="E95" s="19" t="s">
        <v>8874</v>
      </c>
      <c r="F95" s="52" t="s">
        <v>8899</v>
      </c>
      <c r="G95" s="10">
        <v>45922.0</v>
      </c>
      <c r="H95" s="53" t="s">
        <v>8887</v>
      </c>
    </row>
    <row r="96">
      <c r="A96" s="6" t="s">
        <v>600</v>
      </c>
      <c r="B96" s="6" t="s">
        <v>60</v>
      </c>
      <c r="C96" s="6" t="s">
        <v>660</v>
      </c>
      <c r="D96" s="7" t="s">
        <v>661</v>
      </c>
      <c r="E96" s="19" t="s">
        <v>8874</v>
      </c>
      <c r="F96" s="52" t="s">
        <v>8900</v>
      </c>
      <c r="G96" s="10">
        <v>45922.0</v>
      </c>
      <c r="H96" s="53" t="s">
        <v>8887</v>
      </c>
    </row>
    <row r="97">
      <c r="A97" s="6" t="s">
        <v>600</v>
      </c>
      <c r="B97" s="6" t="s">
        <v>60</v>
      </c>
      <c r="C97" s="6" t="s">
        <v>660</v>
      </c>
      <c r="D97" s="7" t="s">
        <v>661</v>
      </c>
      <c r="E97" s="19" t="s">
        <v>8874</v>
      </c>
      <c r="F97" s="52" t="s">
        <v>8901</v>
      </c>
      <c r="G97" s="10">
        <v>45922.0</v>
      </c>
      <c r="H97" s="53" t="s">
        <v>8887</v>
      </c>
    </row>
    <row r="98">
      <c r="A98" s="6" t="s">
        <v>600</v>
      </c>
      <c r="B98" s="6" t="s">
        <v>706</v>
      </c>
      <c r="C98" s="6" t="s">
        <v>707</v>
      </c>
      <c r="D98" s="7" t="s">
        <v>708</v>
      </c>
      <c r="E98" s="19" t="s">
        <v>8874</v>
      </c>
      <c r="F98" s="52" t="s">
        <v>8902</v>
      </c>
      <c r="G98" s="10">
        <v>45926.0</v>
      </c>
      <c r="H98" s="53" t="s">
        <v>8903</v>
      </c>
    </row>
    <row r="99">
      <c r="A99" s="6" t="s">
        <v>600</v>
      </c>
      <c r="B99" s="6" t="s">
        <v>711</v>
      </c>
      <c r="C99" s="6" t="s">
        <v>712</v>
      </c>
      <c r="D99" s="7" t="s">
        <v>713</v>
      </c>
      <c r="E99" s="19" t="s">
        <v>8874</v>
      </c>
      <c r="F99" s="52" t="s">
        <v>8904</v>
      </c>
      <c r="G99" s="10">
        <v>45926.0</v>
      </c>
      <c r="H99" s="53" t="s">
        <v>8905</v>
      </c>
    </row>
    <row r="100">
      <c r="A100" s="6" t="s">
        <v>600</v>
      </c>
      <c r="B100" s="6" t="s">
        <v>711</v>
      </c>
      <c r="C100" s="6" t="s">
        <v>712</v>
      </c>
      <c r="D100" s="7" t="s">
        <v>713</v>
      </c>
      <c r="E100" s="19" t="s">
        <v>8874</v>
      </c>
      <c r="F100" s="52" t="s">
        <v>8906</v>
      </c>
      <c r="G100" s="10">
        <v>45926.0</v>
      </c>
      <c r="H100" s="53" t="s">
        <v>8905</v>
      </c>
    </row>
    <row r="101">
      <c r="A101" s="6" t="s">
        <v>600</v>
      </c>
      <c r="B101" s="6" t="s">
        <v>711</v>
      </c>
      <c r="C101" s="6" t="s">
        <v>712</v>
      </c>
      <c r="D101" s="7" t="s">
        <v>713</v>
      </c>
      <c r="E101" s="19" t="s">
        <v>8874</v>
      </c>
      <c r="F101" s="52" t="s">
        <v>8907</v>
      </c>
      <c r="G101" s="10">
        <v>45926.0</v>
      </c>
      <c r="H101" s="53" t="s">
        <v>8905</v>
      </c>
    </row>
    <row r="102">
      <c r="A102" s="6" t="s">
        <v>600</v>
      </c>
      <c r="B102" s="6" t="s">
        <v>711</v>
      </c>
      <c r="C102" s="6" t="s">
        <v>712</v>
      </c>
      <c r="D102" s="7" t="s">
        <v>713</v>
      </c>
      <c r="E102" s="19" t="s">
        <v>8874</v>
      </c>
      <c r="F102" s="52" t="s">
        <v>8908</v>
      </c>
      <c r="G102" s="10">
        <v>45926.0</v>
      </c>
      <c r="H102" s="53" t="s">
        <v>8905</v>
      </c>
    </row>
    <row r="103">
      <c r="A103" s="6" t="s">
        <v>600</v>
      </c>
      <c r="B103" s="6" t="s">
        <v>711</v>
      </c>
      <c r="C103" s="6" t="s">
        <v>712</v>
      </c>
      <c r="D103" s="7" t="s">
        <v>713</v>
      </c>
      <c r="E103" s="19" t="s">
        <v>8874</v>
      </c>
      <c r="F103" s="52" t="s">
        <v>8909</v>
      </c>
      <c r="G103" s="10">
        <v>45926.0</v>
      </c>
      <c r="H103" s="53" t="s">
        <v>8905</v>
      </c>
    </row>
    <row r="104">
      <c r="A104" s="6" t="s">
        <v>716</v>
      </c>
      <c r="B104" s="6" t="s">
        <v>779</v>
      </c>
      <c r="C104" s="6" t="s">
        <v>780</v>
      </c>
      <c r="D104" s="7" t="s">
        <v>781</v>
      </c>
      <c r="E104" s="19" t="s">
        <v>10078</v>
      </c>
      <c r="F104" s="52" t="s">
        <v>8910</v>
      </c>
      <c r="G104" s="10">
        <v>45924.0</v>
      </c>
      <c r="H104" s="53" t="s">
        <v>8911</v>
      </c>
    </row>
    <row r="105">
      <c r="A105" s="6" t="s">
        <v>716</v>
      </c>
      <c r="B105" s="6" t="s">
        <v>779</v>
      </c>
      <c r="C105" s="6" t="s">
        <v>780</v>
      </c>
      <c r="D105" s="7" t="s">
        <v>781</v>
      </c>
      <c r="E105" s="19" t="s">
        <v>10078</v>
      </c>
      <c r="F105" s="52" t="s">
        <v>8912</v>
      </c>
      <c r="G105" s="10">
        <v>45924.0</v>
      </c>
      <c r="H105" s="53" t="s">
        <v>8911</v>
      </c>
    </row>
    <row r="106">
      <c r="A106" s="6" t="s">
        <v>716</v>
      </c>
      <c r="B106" s="6" t="s">
        <v>779</v>
      </c>
      <c r="C106" s="6" t="s">
        <v>780</v>
      </c>
      <c r="D106" s="7" t="s">
        <v>781</v>
      </c>
      <c r="E106" s="19" t="s">
        <v>10078</v>
      </c>
      <c r="F106" s="54" t="s">
        <v>8913</v>
      </c>
      <c r="G106" s="10">
        <v>45924.0</v>
      </c>
      <c r="H106" s="53" t="s">
        <v>8911</v>
      </c>
    </row>
    <row r="107">
      <c r="A107" s="6" t="s">
        <v>716</v>
      </c>
      <c r="B107" s="6" t="s">
        <v>804</v>
      </c>
      <c r="C107" s="6" t="s">
        <v>26</v>
      </c>
      <c r="D107" s="7" t="s">
        <v>805</v>
      </c>
      <c r="E107" s="19" t="s">
        <v>8766</v>
      </c>
      <c r="F107" s="52" t="s">
        <v>8914</v>
      </c>
      <c r="G107" s="10">
        <v>45924.0</v>
      </c>
      <c r="H107" s="53" t="s">
        <v>8915</v>
      </c>
    </row>
    <row r="108">
      <c r="A108" s="6" t="s">
        <v>716</v>
      </c>
      <c r="B108" s="6" t="s">
        <v>804</v>
      </c>
      <c r="C108" s="6" t="s">
        <v>26</v>
      </c>
      <c r="D108" s="7" t="s">
        <v>805</v>
      </c>
      <c r="E108" s="19" t="s">
        <v>8766</v>
      </c>
      <c r="F108" s="52" t="s">
        <v>8916</v>
      </c>
      <c r="G108" s="10">
        <v>45924.0</v>
      </c>
      <c r="H108" s="53" t="s">
        <v>8915</v>
      </c>
    </row>
    <row r="109">
      <c r="A109" s="6" t="s">
        <v>716</v>
      </c>
      <c r="B109" s="6" t="s">
        <v>804</v>
      </c>
      <c r="C109" s="6" t="s">
        <v>26</v>
      </c>
      <c r="D109" s="7" t="s">
        <v>805</v>
      </c>
      <c r="E109" s="19" t="s">
        <v>8766</v>
      </c>
      <c r="F109" s="52" t="s">
        <v>8917</v>
      </c>
      <c r="G109" s="10">
        <v>45924.0</v>
      </c>
      <c r="H109" s="53" t="s">
        <v>8915</v>
      </c>
    </row>
    <row r="110">
      <c r="A110" s="6" t="s">
        <v>716</v>
      </c>
      <c r="B110" s="6" t="s">
        <v>804</v>
      </c>
      <c r="C110" s="6" t="s">
        <v>26</v>
      </c>
      <c r="D110" s="7" t="s">
        <v>805</v>
      </c>
      <c r="E110" s="19" t="s">
        <v>8766</v>
      </c>
      <c r="F110" s="52" t="s">
        <v>8918</v>
      </c>
      <c r="G110" s="10">
        <v>45924.0</v>
      </c>
      <c r="H110" s="53" t="s">
        <v>8915</v>
      </c>
    </row>
    <row r="111">
      <c r="A111" s="6" t="s">
        <v>716</v>
      </c>
      <c r="B111" s="6" t="s">
        <v>804</v>
      </c>
      <c r="C111" s="6" t="s">
        <v>26</v>
      </c>
      <c r="D111" s="7" t="s">
        <v>805</v>
      </c>
      <c r="E111" s="19" t="s">
        <v>8766</v>
      </c>
      <c r="F111" s="52" t="s">
        <v>8919</v>
      </c>
      <c r="G111" s="10">
        <v>45924.0</v>
      </c>
      <c r="H111" s="53" t="s">
        <v>8915</v>
      </c>
    </row>
    <row r="112">
      <c r="A112" s="6" t="s">
        <v>716</v>
      </c>
      <c r="B112" s="6" t="s">
        <v>804</v>
      </c>
      <c r="C112" s="6" t="s">
        <v>26</v>
      </c>
      <c r="D112" s="7" t="s">
        <v>805</v>
      </c>
      <c r="E112" s="19" t="s">
        <v>8766</v>
      </c>
      <c r="F112" s="52" t="s">
        <v>8920</v>
      </c>
      <c r="G112" s="10">
        <v>45924.0</v>
      </c>
      <c r="H112" s="53" t="s">
        <v>8915</v>
      </c>
    </row>
    <row r="113">
      <c r="A113" s="6" t="s">
        <v>716</v>
      </c>
      <c r="B113" s="6" t="s">
        <v>804</v>
      </c>
      <c r="C113" s="6" t="s">
        <v>26</v>
      </c>
      <c r="D113" s="7" t="s">
        <v>805</v>
      </c>
      <c r="E113" s="19" t="s">
        <v>8766</v>
      </c>
      <c r="F113" s="52" t="s">
        <v>8921</v>
      </c>
      <c r="G113" s="10">
        <v>45924.0</v>
      </c>
      <c r="H113" s="53" t="s">
        <v>8915</v>
      </c>
    </row>
    <row r="114">
      <c r="A114" s="6" t="s">
        <v>716</v>
      </c>
      <c r="B114" s="6" t="s">
        <v>804</v>
      </c>
      <c r="C114" s="6" t="s">
        <v>26</v>
      </c>
      <c r="D114" s="7" t="s">
        <v>805</v>
      </c>
      <c r="E114" s="19" t="s">
        <v>8766</v>
      </c>
      <c r="F114" s="52" t="s">
        <v>8922</v>
      </c>
      <c r="G114" s="10">
        <v>45924.0</v>
      </c>
      <c r="H114" s="53" t="s">
        <v>8915</v>
      </c>
    </row>
    <row r="115">
      <c r="A115" s="6" t="s">
        <v>974</v>
      </c>
      <c r="B115" s="6" t="s">
        <v>429</v>
      </c>
      <c r="C115" s="6" t="s">
        <v>989</v>
      </c>
      <c r="D115" s="7" t="s">
        <v>1018</v>
      </c>
      <c r="E115" s="19" t="s">
        <v>8853</v>
      </c>
      <c r="F115" s="52" t="s">
        <v>8923</v>
      </c>
      <c r="G115" s="10">
        <v>45926.0</v>
      </c>
      <c r="H115" s="53" t="s">
        <v>8924</v>
      </c>
    </row>
    <row r="116">
      <c r="A116" s="6" t="s">
        <v>974</v>
      </c>
      <c r="B116" s="6" t="s">
        <v>429</v>
      </c>
      <c r="C116" s="6" t="s">
        <v>989</v>
      </c>
      <c r="D116" s="7" t="s">
        <v>1018</v>
      </c>
      <c r="E116" s="19" t="s">
        <v>8853</v>
      </c>
      <c r="F116" s="52" t="s">
        <v>8925</v>
      </c>
      <c r="G116" s="10">
        <v>45926.0</v>
      </c>
      <c r="H116" s="53" t="s">
        <v>8924</v>
      </c>
    </row>
    <row r="117">
      <c r="A117" s="6" t="s">
        <v>974</v>
      </c>
      <c r="B117" s="6" t="s">
        <v>429</v>
      </c>
      <c r="C117" s="6" t="s">
        <v>989</v>
      </c>
      <c r="D117" s="7" t="s">
        <v>1018</v>
      </c>
      <c r="E117" s="19" t="s">
        <v>8766</v>
      </c>
      <c r="F117" s="52" t="s">
        <v>8926</v>
      </c>
      <c r="G117" s="10">
        <v>45926.0</v>
      </c>
      <c r="H117" s="53" t="s">
        <v>8924</v>
      </c>
    </row>
    <row r="118">
      <c r="A118" s="6" t="s">
        <v>974</v>
      </c>
      <c r="B118" s="6" t="s">
        <v>429</v>
      </c>
      <c r="C118" s="6" t="s">
        <v>989</v>
      </c>
      <c r="D118" s="7" t="s">
        <v>1018</v>
      </c>
      <c r="E118" s="19" t="s">
        <v>8766</v>
      </c>
      <c r="F118" s="52" t="s">
        <v>8927</v>
      </c>
      <c r="G118" s="10">
        <v>45926.0</v>
      </c>
      <c r="H118" s="53" t="s">
        <v>8924</v>
      </c>
    </row>
    <row r="119">
      <c r="A119" s="6" t="s">
        <v>974</v>
      </c>
      <c r="B119" s="6" t="s">
        <v>429</v>
      </c>
      <c r="C119" s="6" t="s">
        <v>989</v>
      </c>
      <c r="D119" s="7" t="s">
        <v>1018</v>
      </c>
      <c r="E119" s="19" t="s">
        <v>8766</v>
      </c>
      <c r="F119" s="52" t="s">
        <v>8927</v>
      </c>
      <c r="G119" s="10">
        <v>45926.0</v>
      </c>
      <c r="H119" s="53" t="s">
        <v>8924</v>
      </c>
    </row>
    <row r="120">
      <c r="A120" s="6" t="s">
        <v>1038</v>
      </c>
      <c r="B120" s="6" t="s">
        <v>1044</v>
      </c>
      <c r="C120" s="6" t="s">
        <v>1045</v>
      </c>
      <c r="D120" s="7" t="s">
        <v>1046</v>
      </c>
      <c r="E120" s="11" t="s">
        <v>8766</v>
      </c>
      <c r="F120" s="11" t="s">
        <v>8928</v>
      </c>
      <c r="G120" s="20">
        <v>45926.0</v>
      </c>
      <c r="H120" s="14" t="s">
        <v>8929</v>
      </c>
    </row>
    <row r="121">
      <c r="A121" s="6" t="s">
        <v>1038</v>
      </c>
      <c r="B121" s="6" t="s">
        <v>1044</v>
      </c>
      <c r="C121" s="6" t="s">
        <v>1045</v>
      </c>
      <c r="D121" s="7" t="s">
        <v>1046</v>
      </c>
      <c r="E121" s="19" t="s">
        <v>8766</v>
      </c>
      <c r="F121" s="52" t="s">
        <v>8930</v>
      </c>
      <c r="G121" s="20">
        <v>45926.0</v>
      </c>
      <c r="H121" s="18" t="s">
        <v>8929</v>
      </c>
    </row>
    <row r="122">
      <c r="A122" s="6" t="s">
        <v>1038</v>
      </c>
      <c r="B122" s="6" t="s">
        <v>1044</v>
      </c>
      <c r="C122" s="6" t="s">
        <v>1045</v>
      </c>
      <c r="D122" s="7" t="s">
        <v>1046</v>
      </c>
      <c r="E122" s="19" t="s">
        <v>8766</v>
      </c>
      <c r="F122" s="52" t="s">
        <v>8931</v>
      </c>
      <c r="G122" s="20">
        <v>45926.0</v>
      </c>
      <c r="H122" s="53" t="s">
        <v>8929</v>
      </c>
    </row>
    <row r="123">
      <c r="A123" s="6" t="s">
        <v>1038</v>
      </c>
      <c r="B123" s="6" t="s">
        <v>1044</v>
      </c>
      <c r="C123" s="6" t="s">
        <v>1045</v>
      </c>
      <c r="D123" s="7" t="s">
        <v>1046</v>
      </c>
      <c r="E123" s="19" t="s">
        <v>8766</v>
      </c>
      <c r="F123" s="52" t="s">
        <v>8932</v>
      </c>
      <c r="G123" s="20">
        <v>45926.0</v>
      </c>
      <c r="H123" s="53" t="s">
        <v>8929</v>
      </c>
    </row>
    <row r="124">
      <c r="A124" s="6" t="s">
        <v>1038</v>
      </c>
      <c r="B124" s="6" t="s">
        <v>1054</v>
      </c>
      <c r="C124" s="6" t="s">
        <v>1055</v>
      </c>
      <c r="D124" s="7" t="s">
        <v>1056</v>
      </c>
      <c r="E124" s="19" t="s">
        <v>8766</v>
      </c>
      <c r="F124" s="52" t="s">
        <v>8933</v>
      </c>
      <c r="G124" s="10">
        <v>45933.0</v>
      </c>
      <c r="H124" s="53" t="s">
        <v>8934</v>
      </c>
    </row>
    <row r="125">
      <c r="A125" s="6" t="s">
        <v>1038</v>
      </c>
      <c r="B125" s="6" t="s">
        <v>1054</v>
      </c>
      <c r="C125" s="6" t="s">
        <v>1055</v>
      </c>
      <c r="D125" s="7" t="s">
        <v>1056</v>
      </c>
      <c r="E125" s="19" t="s">
        <v>8766</v>
      </c>
      <c r="F125" s="52" t="s">
        <v>8935</v>
      </c>
      <c r="G125" s="10">
        <v>45933.0</v>
      </c>
      <c r="H125" s="53" t="s">
        <v>8934</v>
      </c>
    </row>
    <row r="126">
      <c r="A126" s="6" t="s">
        <v>1038</v>
      </c>
      <c r="B126" s="6" t="s">
        <v>1054</v>
      </c>
      <c r="C126" s="6" t="s">
        <v>1055</v>
      </c>
      <c r="D126" s="7" t="s">
        <v>1056</v>
      </c>
      <c r="E126" s="19" t="s">
        <v>8766</v>
      </c>
      <c r="F126" s="52" t="s">
        <v>8936</v>
      </c>
      <c r="G126" s="10">
        <v>45933.0</v>
      </c>
      <c r="H126" s="53" t="s">
        <v>8934</v>
      </c>
    </row>
    <row r="127">
      <c r="A127" s="6" t="s">
        <v>1038</v>
      </c>
      <c r="B127" s="6" t="s">
        <v>1054</v>
      </c>
      <c r="C127" s="6" t="s">
        <v>1055</v>
      </c>
      <c r="D127" s="7" t="s">
        <v>1056</v>
      </c>
      <c r="E127" s="19" t="s">
        <v>8766</v>
      </c>
      <c r="F127" s="52" t="s">
        <v>8937</v>
      </c>
      <c r="G127" s="10">
        <v>45933.0</v>
      </c>
      <c r="H127" s="53" t="s">
        <v>8934</v>
      </c>
    </row>
    <row r="128">
      <c r="A128" s="6" t="s">
        <v>1038</v>
      </c>
      <c r="B128" s="6" t="s">
        <v>1054</v>
      </c>
      <c r="C128" s="6" t="s">
        <v>1055</v>
      </c>
      <c r="D128" s="7" t="s">
        <v>1056</v>
      </c>
      <c r="E128" s="19" t="s">
        <v>8766</v>
      </c>
      <c r="F128" s="52" t="s">
        <v>8938</v>
      </c>
      <c r="G128" s="10">
        <v>45933.0</v>
      </c>
      <c r="H128" s="53" t="s">
        <v>8934</v>
      </c>
    </row>
    <row r="129">
      <c r="A129" s="6" t="s">
        <v>1038</v>
      </c>
      <c r="B129" s="6" t="s">
        <v>1054</v>
      </c>
      <c r="C129" s="6" t="s">
        <v>1055</v>
      </c>
      <c r="D129" s="7" t="s">
        <v>1056</v>
      </c>
      <c r="E129" s="19" t="s">
        <v>8766</v>
      </c>
      <c r="F129" s="52" t="s">
        <v>8939</v>
      </c>
      <c r="G129" s="10">
        <v>45933.0</v>
      </c>
      <c r="H129" s="53" t="s">
        <v>8934</v>
      </c>
    </row>
    <row r="130">
      <c r="A130" s="6" t="s">
        <v>1038</v>
      </c>
      <c r="B130" s="6" t="s">
        <v>1054</v>
      </c>
      <c r="C130" s="6" t="s">
        <v>1055</v>
      </c>
      <c r="D130" s="7" t="s">
        <v>1056</v>
      </c>
      <c r="E130" s="19" t="s">
        <v>8766</v>
      </c>
      <c r="F130" s="52" t="s">
        <v>8940</v>
      </c>
      <c r="G130" s="10">
        <v>45933.0</v>
      </c>
      <c r="H130" s="53" t="s">
        <v>8934</v>
      </c>
    </row>
    <row r="131">
      <c r="A131" s="6" t="s">
        <v>1038</v>
      </c>
      <c r="B131" s="6" t="s">
        <v>1054</v>
      </c>
      <c r="C131" s="6" t="s">
        <v>1055</v>
      </c>
      <c r="D131" s="7" t="s">
        <v>1056</v>
      </c>
      <c r="E131" s="19" t="s">
        <v>8766</v>
      </c>
      <c r="F131" s="52" t="s">
        <v>8941</v>
      </c>
      <c r="G131" s="10">
        <v>45933.0</v>
      </c>
      <c r="H131" s="53" t="s">
        <v>8934</v>
      </c>
    </row>
    <row r="132">
      <c r="A132" s="6" t="s">
        <v>1038</v>
      </c>
      <c r="B132" s="6" t="s">
        <v>1054</v>
      </c>
      <c r="C132" s="6" t="s">
        <v>1055</v>
      </c>
      <c r="D132" s="7" t="s">
        <v>1056</v>
      </c>
      <c r="E132" s="19" t="s">
        <v>8942</v>
      </c>
      <c r="F132" s="52" t="s">
        <v>8943</v>
      </c>
      <c r="G132" s="10">
        <v>45933.0</v>
      </c>
      <c r="H132" s="53" t="s">
        <v>8934</v>
      </c>
    </row>
    <row r="133">
      <c r="A133" s="6" t="s">
        <v>1038</v>
      </c>
      <c r="B133" s="6" t="s">
        <v>1054</v>
      </c>
      <c r="C133" s="6" t="s">
        <v>1055</v>
      </c>
      <c r="D133" s="7" t="s">
        <v>1056</v>
      </c>
      <c r="E133" s="19" t="s">
        <v>8942</v>
      </c>
      <c r="F133" s="52" t="s">
        <v>8944</v>
      </c>
      <c r="G133" s="10">
        <v>45933.0</v>
      </c>
      <c r="H133" s="53" t="s">
        <v>8934</v>
      </c>
    </row>
    <row r="134">
      <c r="A134" s="6" t="s">
        <v>1038</v>
      </c>
      <c r="B134" s="6" t="s">
        <v>1054</v>
      </c>
      <c r="C134" s="6" t="s">
        <v>1055</v>
      </c>
      <c r="D134" s="7" t="s">
        <v>1056</v>
      </c>
      <c r="E134" s="19" t="s">
        <v>8942</v>
      </c>
      <c r="F134" s="52" t="s">
        <v>8945</v>
      </c>
      <c r="G134" s="10">
        <v>45933.0</v>
      </c>
      <c r="H134" s="53" t="s">
        <v>8934</v>
      </c>
    </row>
    <row r="135">
      <c r="A135" s="6" t="s">
        <v>1038</v>
      </c>
      <c r="B135" s="6" t="s">
        <v>1054</v>
      </c>
      <c r="C135" s="6" t="s">
        <v>1055</v>
      </c>
      <c r="D135" s="7" t="s">
        <v>1056</v>
      </c>
      <c r="E135" s="19" t="s">
        <v>8942</v>
      </c>
      <c r="F135" s="52" t="s">
        <v>8946</v>
      </c>
      <c r="G135" s="10">
        <v>45933.0</v>
      </c>
      <c r="H135" s="53" t="s">
        <v>8934</v>
      </c>
    </row>
    <row r="136">
      <c r="A136" s="6" t="s">
        <v>1038</v>
      </c>
      <c r="B136" s="6" t="s">
        <v>1054</v>
      </c>
      <c r="C136" s="6" t="s">
        <v>1055</v>
      </c>
      <c r="D136" s="7" t="s">
        <v>1056</v>
      </c>
      <c r="E136" s="19" t="s">
        <v>8942</v>
      </c>
      <c r="F136" s="52" t="s">
        <v>8947</v>
      </c>
      <c r="G136" s="10">
        <v>45933.0</v>
      </c>
      <c r="H136" s="53" t="s">
        <v>8934</v>
      </c>
    </row>
    <row r="137" ht="15.75" customHeight="1">
      <c r="A137" s="6" t="s">
        <v>1038</v>
      </c>
      <c r="B137" s="6" t="s">
        <v>1054</v>
      </c>
      <c r="C137" s="6" t="s">
        <v>1055</v>
      </c>
      <c r="D137" s="7" t="s">
        <v>1056</v>
      </c>
      <c r="E137" s="19" t="s">
        <v>8942</v>
      </c>
      <c r="F137" s="52" t="s">
        <v>8948</v>
      </c>
      <c r="G137" s="10">
        <v>45933.0</v>
      </c>
      <c r="H137" s="53" t="s">
        <v>8934</v>
      </c>
    </row>
    <row r="138">
      <c r="A138" s="6" t="s">
        <v>1038</v>
      </c>
      <c r="B138" s="6" t="s">
        <v>1054</v>
      </c>
      <c r="C138" s="6" t="s">
        <v>1055</v>
      </c>
      <c r="D138" s="7" t="s">
        <v>1056</v>
      </c>
      <c r="E138" s="19" t="s">
        <v>8942</v>
      </c>
      <c r="F138" s="52" t="s">
        <v>8949</v>
      </c>
      <c r="G138" s="10">
        <v>45933.0</v>
      </c>
      <c r="H138" s="53" t="s">
        <v>8934</v>
      </c>
    </row>
    <row r="139">
      <c r="A139" s="6" t="s">
        <v>1038</v>
      </c>
      <c r="B139" s="6" t="s">
        <v>1054</v>
      </c>
      <c r="C139" s="6" t="s">
        <v>1055</v>
      </c>
      <c r="D139" s="7" t="s">
        <v>1056</v>
      </c>
      <c r="E139" s="19" t="s">
        <v>8942</v>
      </c>
      <c r="F139" s="52" t="s">
        <v>8950</v>
      </c>
      <c r="G139" s="10">
        <v>45933.0</v>
      </c>
      <c r="H139" s="53" t="s">
        <v>8934</v>
      </c>
    </row>
    <row r="140">
      <c r="A140" s="6" t="s">
        <v>1038</v>
      </c>
      <c r="B140" s="6" t="s">
        <v>1054</v>
      </c>
      <c r="C140" s="6" t="s">
        <v>1055</v>
      </c>
      <c r="D140" s="7" t="s">
        <v>1056</v>
      </c>
      <c r="E140" s="19" t="s">
        <v>8942</v>
      </c>
      <c r="F140" s="52" t="s">
        <v>8951</v>
      </c>
      <c r="G140" s="10">
        <v>45933.0</v>
      </c>
      <c r="H140" s="53" t="s">
        <v>8934</v>
      </c>
    </row>
    <row r="141">
      <c r="A141" s="6" t="s">
        <v>1038</v>
      </c>
      <c r="B141" s="6" t="s">
        <v>1054</v>
      </c>
      <c r="C141" s="6" t="s">
        <v>1055</v>
      </c>
      <c r="D141" s="7" t="s">
        <v>1056</v>
      </c>
      <c r="E141" s="19" t="s">
        <v>8942</v>
      </c>
      <c r="F141" s="52" t="s">
        <v>8952</v>
      </c>
      <c r="G141" s="10">
        <v>45933.0</v>
      </c>
      <c r="H141" s="53" t="s">
        <v>8934</v>
      </c>
    </row>
    <row r="142">
      <c r="A142" s="6" t="s">
        <v>1038</v>
      </c>
      <c r="B142" s="6" t="s">
        <v>1054</v>
      </c>
      <c r="C142" s="6" t="s">
        <v>1055</v>
      </c>
      <c r="D142" s="7" t="s">
        <v>1056</v>
      </c>
      <c r="E142" s="19" t="s">
        <v>8942</v>
      </c>
      <c r="F142" s="52" t="s">
        <v>8953</v>
      </c>
      <c r="G142" s="10">
        <v>45933.0</v>
      </c>
      <c r="H142" s="53" t="s">
        <v>8934</v>
      </c>
    </row>
    <row r="143">
      <c r="A143" s="6" t="s">
        <v>1038</v>
      </c>
      <c r="B143" s="6" t="s">
        <v>1054</v>
      </c>
      <c r="C143" s="6" t="s">
        <v>1055</v>
      </c>
      <c r="D143" s="7" t="s">
        <v>1056</v>
      </c>
      <c r="E143" s="19" t="s">
        <v>8942</v>
      </c>
      <c r="F143" s="52" t="s">
        <v>8954</v>
      </c>
      <c r="G143" s="10">
        <v>45933.0</v>
      </c>
      <c r="H143" s="53" t="s">
        <v>8934</v>
      </c>
    </row>
    <row r="144">
      <c r="A144" s="6" t="s">
        <v>1038</v>
      </c>
      <c r="B144" s="6" t="s">
        <v>1054</v>
      </c>
      <c r="C144" s="6" t="s">
        <v>1055</v>
      </c>
      <c r="D144" s="7" t="s">
        <v>1056</v>
      </c>
      <c r="E144" s="19" t="s">
        <v>8942</v>
      </c>
      <c r="F144" s="52" t="s">
        <v>8955</v>
      </c>
      <c r="G144" s="10">
        <v>45933.0</v>
      </c>
      <c r="H144" s="53" t="s">
        <v>8934</v>
      </c>
    </row>
    <row r="145">
      <c r="A145" s="6" t="s">
        <v>1038</v>
      </c>
      <c r="B145" s="6" t="s">
        <v>1054</v>
      </c>
      <c r="C145" s="6" t="s">
        <v>1055</v>
      </c>
      <c r="D145" s="7" t="s">
        <v>1056</v>
      </c>
      <c r="E145" s="19" t="s">
        <v>8942</v>
      </c>
      <c r="F145" s="52" t="s">
        <v>8956</v>
      </c>
      <c r="G145" s="10">
        <v>45933.0</v>
      </c>
      <c r="H145" s="53" t="s">
        <v>8934</v>
      </c>
    </row>
    <row r="146">
      <c r="A146" s="6" t="s">
        <v>1038</v>
      </c>
      <c r="B146" s="6" t="s">
        <v>1054</v>
      </c>
      <c r="C146" s="6" t="s">
        <v>1055</v>
      </c>
      <c r="D146" s="7" t="s">
        <v>1056</v>
      </c>
      <c r="E146" s="19" t="s">
        <v>8942</v>
      </c>
      <c r="F146" s="52" t="s">
        <v>8957</v>
      </c>
      <c r="G146" s="10">
        <v>45933.0</v>
      </c>
      <c r="H146" s="53" t="s">
        <v>8934</v>
      </c>
    </row>
    <row r="147">
      <c r="A147" s="6" t="s">
        <v>1038</v>
      </c>
      <c r="B147" s="6" t="s">
        <v>1054</v>
      </c>
      <c r="C147" s="6" t="s">
        <v>1055</v>
      </c>
      <c r="D147" s="7" t="s">
        <v>1056</v>
      </c>
      <c r="E147" s="19" t="s">
        <v>8942</v>
      </c>
      <c r="F147" s="52" t="s">
        <v>8958</v>
      </c>
      <c r="G147" s="10">
        <v>45933.0</v>
      </c>
      <c r="H147" s="53" t="s">
        <v>8934</v>
      </c>
    </row>
    <row r="148">
      <c r="A148" s="6" t="s">
        <v>1038</v>
      </c>
      <c r="B148" s="6" t="s">
        <v>1054</v>
      </c>
      <c r="C148" s="6" t="s">
        <v>1055</v>
      </c>
      <c r="D148" s="7" t="s">
        <v>1056</v>
      </c>
      <c r="E148" s="19" t="s">
        <v>8942</v>
      </c>
      <c r="F148" s="52" t="s">
        <v>8959</v>
      </c>
      <c r="G148" s="10">
        <v>45933.0</v>
      </c>
      <c r="H148" s="53" t="s">
        <v>8934</v>
      </c>
    </row>
    <row r="149">
      <c r="A149" s="6" t="s">
        <v>1038</v>
      </c>
      <c r="B149" s="6" t="s">
        <v>1054</v>
      </c>
      <c r="C149" s="6" t="s">
        <v>1055</v>
      </c>
      <c r="D149" s="7" t="s">
        <v>1056</v>
      </c>
      <c r="E149" s="19" t="s">
        <v>8942</v>
      </c>
      <c r="F149" s="52" t="s">
        <v>8960</v>
      </c>
      <c r="G149" s="10">
        <v>45933.0</v>
      </c>
      <c r="H149" s="53" t="s">
        <v>8934</v>
      </c>
    </row>
    <row r="150">
      <c r="A150" s="6" t="s">
        <v>1038</v>
      </c>
      <c r="B150" s="6" t="s">
        <v>1054</v>
      </c>
      <c r="C150" s="6" t="s">
        <v>1055</v>
      </c>
      <c r="D150" s="7" t="s">
        <v>1056</v>
      </c>
      <c r="E150" s="19" t="s">
        <v>8942</v>
      </c>
      <c r="F150" s="52" t="s">
        <v>8961</v>
      </c>
      <c r="G150" s="10">
        <v>45933.0</v>
      </c>
      <c r="H150" s="53" t="s">
        <v>8934</v>
      </c>
    </row>
    <row r="151">
      <c r="A151" s="6" t="s">
        <v>1038</v>
      </c>
      <c r="B151" s="6" t="s">
        <v>1054</v>
      </c>
      <c r="C151" s="6" t="s">
        <v>1055</v>
      </c>
      <c r="D151" s="7" t="s">
        <v>1056</v>
      </c>
      <c r="E151" s="19" t="s">
        <v>8942</v>
      </c>
      <c r="F151" s="52" t="s">
        <v>8962</v>
      </c>
      <c r="G151" s="10">
        <v>45933.0</v>
      </c>
      <c r="H151" s="53" t="s">
        <v>8934</v>
      </c>
    </row>
    <row r="152">
      <c r="A152" s="6" t="s">
        <v>1038</v>
      </c>
      <c r="B152" s="6" t="s">
        <v>1054</v>
      </c>
      <c r="C152" s="6" t="s">
        <v>1055</v>
      </c>
      <c r="D152" s="7" t="s">
        <v>1056</v>
      </c>
      <c r="E152" s="19" t="s">
        <v>8942</v>
      </c>
      <c r="F152" s="52" t="s">
        <v>8963</v>
      </c>
      <c r="G152" s="10">
        <v>45933.0</v>
      </c>
      <c r="H152" s="53" t="s">
        <v>8934</v>
      </c>
    </row>
    <row r="153">
      <c r="A153" s="6" t="s">
        <v>1038</v>
      </c>
      <c r="B153" s="6" t="s">
        <v>1054</v>
      </c>
      <c r="C153" s="6" t="s">
        <v>1055</v>
      </c>
      <c r="D153" s="7" t="s">
        <v>1056</v>
      </c>
      <c r="E153" s="19" t="s">
        <v>8942</v>
      </c>
      <c r="F153" s="52" t="s">
        <v>8964</v>
      </c>
      <c r="G153" s="10">
        <v>45933.0</v>
      </c>
      <c r="H153" s="53" t="s">
        <v>8934</v>
      </c>
    </row>
    <row r="154">
      <c r="A154" s="6" t="s">
        <v>1038</v>
      </c>
      <c r="B154" s="6" t="s">
        <v>1054</v>
      </c>
      <c r="C154" s="6" t="s">
        <v>1055</v>
      </c>
      <c r="D154" s="7" t="s">
        <v>1056</v>
      </c>
      <c r="E154" s="19" t="s">
        <v>8942</v>
      </c>
      <c r="F154" s="52" t="s">
        <v>8965</v>
      </c>
      <c r="G154" s="10">
        <v>45933.0</v>
      </c>
      <c r="H154" s="53" t="s">
        <v>8934</v>
      </c>
    </row>
    <row r="155">
      <c r="A155" s="6" t="s">
        <v>1038</v>
      </c>
      <c r="B155" s="6" t="s">
        <v>1078</v>
      </c>
      <c r="C155" s="6" t="s">
        <v>1079</v>
      </c>
      <c r="D155" s="7" t="s">
        <v>1080</v>
      </c>
      <c r="E155" s="19" t="s">
        <v>8766</v>
      </c>
      <c r="F155" s="52" t="s">
        <v>8966</v>
      </c>
      <c r="G155" s="10">
        <v>45926.0</v>
      </c>
      <c r="H155" s="53" t="s">
        <v>8967</v>
      </c>
    </row>
    <row r="156">
      <c r="A156" s="6" t="s">
        <v>1038</v>
      </c>
      <c r="B156" s="6" t="s">
        <v>1088</v>
      </c>
      <c r="C156" s="6" t="s">
        <v>1089</v>
      </c>
      <c r="D156" s="7" t="s">
        <v>1090</v>
      </c>
      <c r="E156" s="19" t="s">
        <v>8968</v>
      </c>
      <c r="F156" s="52" t="s">
        <v>8969</v>
      </c>
      <c r="G156" s="10">
        <v>45926.0</v>
      </c>
      <c r="H156" s="53" t="s">
        <v>8970</v>
      </c>
    </row>
    <row r="157">
      <c r="A157" s="6" t="s">
        <v>1038</v>
      </c>
      <c r="B157" s="6" t="s">
        <v>1092</v>
      </c>
      <c r="C157" s="6" t="s">
        <v>1093</v>
      </c>
      <c r="D157" s="7" t="s">
        <v>1094</v>
      </c>
      <c r="E157" s="19" t="s">
        <v>10080</v>
      </c>
      <c r="F157" s="52" t="s">
        <v>8971</v>
      </c>
      <c r="G157" s="10">
        <v>45926.0</v>
      </c>
      <c r="H157" s="53" t="s">
        <v>8972</v>
      </c>
    </row>
    <row r="158">
      <c r="A158" s="6" t="s">
        <v>1038</v>
      </c>
      <c r="B158" s="6" t="s">
        <v>1092</v>
      </c>
      <c r="C158" s="6" t="s">
        <v>1093</v>
      </c>
      <c r="D158" s="7" t="s">
        <v>1094</v>
      </c>
      <c r="E158" s="19" t="s">
        <v>10080</v>
      </c>
      <c r="F158" s="52" t="s">
        <v>8973</v>
      </c>
      <c r="G158" s="10">
        <v>45926.0</v>
      </c>
      <c r="H158" s="53" t="s">
        <v>8972</v>
      </c>
    </row>
    <row r="159">
      <c r="A159" s="6" t="s">
        <v>1038</v>
      </c>
      <c r="B159" s="6" t="s">
        <v>1092</v>
      </c>
      <c r="C159" s="6" t="s">
        <v>1093</v>
      </c>
      <c r="D159" s="7" t="s">
        <v>1094</v>
      </c>
      <c r="E159" s="19" t="s">
        <v>10080</v>
      </c>
      <c r="F159" s="52" t="s">
        <v>8974</v>
      </c>
      <c r="G159" s="10">
        <v>45926.0</v>
      </c>
      <c r="H159" s="53" t="s">
        <v>8972</v>
      </c>
    </row>
    <row r="160">
      <c r="A160" s="6" t="s">
        <v>1038</v>
      </c>
      <c r="B160" s="6" t="s">
        <v>1092</v>
      </c>
      <c r="C160" s="6" t="s">
        <v>1093</v>
      </c>
      <c r="D160" s="7" t="s">
        <v>1094</v>
      </c>
      <c r="E160" s="19" t="s">
        <v>10080</v>
      </c>
      <c r="F160" s="52" t="s">
        <v>8975</v>
      </c>
      <c r="G160" s="10">
        <v>45926.0</v>
      </c>
      <c r="H160" s="53" t="s">
        <v>8972</v>
      </c>
    </row>
    <row r="161">
      <c r="A161" s="6" t="s">
        <v>1038</v>
      </c>
      <c r="B161" s="6" t="s">
        <v>1092</v>
      </c>
      <c r="C161" s="6" t="s">
        <v>1093</v>
      </c>
      <c r="D161" s="7" t="s">
        <v>1094</v>
      </c>
      <c r="E161" s="19" t="s">
        <v>10080</v>
      </c>
      <c r="F161" s="52" t="s">
        <v>8976</v>
      </c>
      <c r="G161" s="10">
        <v>45926.0</v>
      </c>
      <c r="H161" s="53" t="s">
        <v>8972</v>
      </c>
    </row>
    <row r="162">
      <c r="A162" s="6" t="s">
        <v>1038</v>
      </c>
      <c r="B162" s="6" t="s">
        <v>1092</v>
      </c>
      <c r="C162" s="6" t="s">
        <v>1093</v>
      </c>
      <c r="D162" s="7" t="s">
        <v>1094</v>
      </c>
      <c r="E162" s="19" t="s">
        <v>10080</v>
      </c>
      <c r="F162" s="52" t="s">
        <v>8977</v>
      </c>
      <c r="G162" s="10">
        <v>45926.0</v>
      </c>
      <c r="H162" s="53" t="s">
        <v>8972</v>
      </c>
    </row>
    <row r="163">
      <c r="A163" s="6" t="s">
        <v>1038</v>
      </c>
      <c r="B163" s="6" t="s">
        <v>1092</v>
      </c>
      <c r="C163" s="6" t="s">
        <v>1093</v>
      </c>
      <c r="D163" s="7" t="s">
        <v>1094</v>
      </c>
      <c r="E163" s="19" t="s">
        <v>10080</v>
      </c>
      <c r="F163" s="52" t="s">
        <v>8978</v>
      </c>
      <c r="G163" s="10">
        <v>45926.0</v>
      </c>
      <c r="H163" s="53" t="s">
        <v>8972</v>
      </c>
    </row>
    <row r="164">
      <c r="A164" s="6" t="s">
        <v>1038</v>
      </c>
      <c r="B164" s="6" t="s">
        <v>1092</v>
      </c>
      <c r="C164" s="6" t="s">
        <v>1093</v>
      </c>
      <c r="D164" s="7" t="s">
        <v>1094</v>
      </c>
      <c r="E164" s="19" t="s">
        <v>10092</v>
      </c>
      <c r="F164" s="52" t="s">
        <v>8979</v>
      </c>
      <c r="G164" s="10">
        <v>45926.0</v>
      </c>
      <c r="H164" s="53" t="s">
        <v>8980</v>
      </c>
    </row>
    <row r="165">
      <c r="A165" s="6" t="s">
        <v>1038</v>
      </c>
      <c r="B165" s="6" t="s">
        <v>1092</v>
      </c>
      <c r="C165" s="6" t="s">
        <v>1093</v>
      </c>
      <c r="D165" s="7" t="s">
        <v>1094</v>
      </c>
      <c r="E165" s="19" t="s">
        <v>10092</v>
      </c>
      <c r="F165" s="52" t="s">
        <v>8981</v>
      </c>
      <c r="G165" s="10">
        <v>45926.0</v>
      </c>
      <c r="H165" s="53" t="s">
        <v>8980</v>
      </c>
    </row>
    <row r="166">
      <c r="A166" s="6" t="s">
        <v>1038</v>
      </c>
      <c r="B166" s="6" t="s">
        <v>1092</v>
      </c>
      <c r="C166" s="6" t="s">
        <v>1093</v>
      </c>
      <c r="D166" s="7" t="s">
        <v>1094</v>
      </c>
      <c r="E166" s="19" t="s">
        <v>10092</v>
      </c>
      <c r="F166" s="52" t="s">
        <v>8982</v>
      </c>
      <c r="G166" s="10">
        <v>45926.0</v>
      </c>
      <c r="H166" s="53" t="s">
        <v>8980</v>
      </c>
    </row>
    <row r="167">
      <c r="A167" s="6" t="s">
        <v>1038</v>
      </c>
      <c r="B167" s="6" t="s">
        <v>1092</v>
      </c>
      <c r="C167" s="6" t="s">
        <v>1093</v>
      </c>
      <c r="D167" s="7" t="s">
        <v>1094</v>
      </c>
      <c r="E167" s="19" t="s">
        <v>10092</v>
      </c>
      <c r="F167" s="52" t="s">
        <v>8983</v>
      </c>
      <c r="G167" s="10">
        <v>45926.0</v>
      </c>
      <c r="H167" s="53" t="s">
        <v>8980</v>
      </c>
    </row>
    <row r="168">
      <c r="A168" s="6" t="s">
        <v>1038</v>
      </c>
      <c r="B168" s="6" t="s">
        <v>1092</v>
      </c>
      <c r="C168" s="6" t="s">
        <v>1093</v>
      </c>
      <c r="D168" s="7" t="s">
        <v>1094</v>
      </c>
      <c r="E168" s="19" t="s">
        <v>10092</v>
      </c>
      <c r="F168" s="52" t="s">
        <v>8984</v>
      </c>
      <c r="G168" s="10">
        <v>45926.0</v>
      </c>
      <c r="H168" s="53" t="s">
        <v>8980</v>
      </c>
    </row>
    <row r="169">
      <c r="A169" s="6" t="s">
        <v>1038</v>
      </c>
      <c r="B169" s="6" t="s">
        <v>1092</v>
      </c>
      <c r="C169" s="6" t="s">
        <v>1093</v>
      </c>
      <c r="D169" s="7" t="s">
        <v>1094</v>
      </c>
      <c r="E169" s="19" t="s">
        <v>10092</v>
      </c>
      <c r="F169" s="52" t="s">
        <v>8985</v>
      </c>
      <c r="G169" s="10">
        <v>45926.0</v>
      </c>
      <c r="H169" s="53" t="s">
        <v>8980</v>
      </c>
    </row>
    <row r="170">
      <c r="A170" s="6" t="s">
        <v>1038</v>
      </c>
      <c r="B170" s="6" t="s">
        <v>1158</v>
      </c>
      <c r="C170" s="6" t="s">
        <v>1159</v>
      </c>
      <c r="D170" s="17" t="s">
        <v>1160</v>
      </c>
      <c r="E170" s="19" t="s">
        <v>8986</v>
      </c>
      <c r="F170" s="52" t="s">
        <v>8987</v>
      </c>
      <c r="G170" s="10">
        <v>45926.0</v>
      </c>
      <c r="H170" s="53" t="s">
        <v>8988</v>
      </c>
    </row>
    <row r="171">
      <c r="A171" s="6" t="s">
        <v>1200</v>
      </c>
      <c r="B171" s="6" t="s">
        <v>1273</v>
      </c>
      <c r="C171" s="6" t="s">
        <v>1274</v>
      </c>
      <c r="D171" s="7" t="s">
        <v>1275</v>
      </c>
      <c r="E171" s="19" t="s">
        <v>10093</v>
      </c>
      <c r="F171" s="52" t="s">
        <v>8990</v>
      </c>
      <c r="G171" s="10">
        <v>45928.0</v>
      </c>
      <c r="H171" s="53" t="s">
        <v>8991</v>
      </c>
    </row>
    <row r="172">
      <c r="A172" s="6" t="s">
        <v>1200</v>
      </c>
      <c r="B172" s="6" t="s">
        <v>1273</v>
      </c>
      <c r="C172" s="6" t="s">
        <v>1274</v>
      </c>
      <c r="D172" s="7" t="s">
        <v>1275</v>
      </c>
      <c r="E172" s="19" t="s">
        <v>10093</v>
      </c>
      <c r="F172" s="52" t="s">
        <v>8992</v>
      </c>
      <c r="G172" s="10">
        <v>45928.0</v>
      </c>
      <c r="H172" s="53" t="s">
        <v>8991</v>
      </c>
    </row>
    <row r="173">
      <c r="A173" s="6" t="s">
        <v>1200</v>
      </c>
      <c r="B173" s="6" t="s">
        <v>1273</v>
      </c>
      <c r="C173" s="6" t="s">
        <v>1274</v>
      </c>
      <c r="D173" s="7" t="s">
        <v>1275</v>
      </c>
      <c r="E173" s="19" t="s">
        <v>10093</v>
      </c>
      <c r="F173" s="52" t="s">
        <v>8993</v>
      </c>
      <c r="G173" s="10">
        <v>45928.0</v>
      </c>
      <c r="H173" s="53" t="s">
        <v>8991</v>
      </c>
    </row>
    <row r="174">
      <c r="A174" s="6" t="s">
        <v>1200</v>
      </c>
      <c r="B174" s="6" t="s">
        <v>1273</v>
      </c>
      <c r="C174" s="6" t="s">
        <v>1274</v>
      </c>
      <c r="D174" s="7" t="s">
        <v>1275</v>
      </c>
      <c r="E174" s="19" t="s">
        <v>10093</v>
      </c>
      <c r="F174" s="52" t="s">
        <v>8994</v>
      </c>
      <c r="G174" s="10">
        <v>45928.0</v>
      </c>
      <c r="H174" s="53" t="s">
        <v>8991</v>
      </c>
    </row>
    <row r="175">
      <c r="A175" s="6" t="s">
        <v>1200</v>
      </c>
      <c r="B175" s="6" t="s">
        <v>1302</v>
      </c>
      <c r="C175" s="6" t="s">
        <v>1303</v>
      </c>
      <c r="D175" s="7" t="s">
        <v>1304</v>
      </c>
      <c r="E175" s="19" t="s">
        <v>8766</v>
      </c>
      <c r="F175" s="56" t="s">
        <v>8995</v>
      </c>
      <c r="G175" s="10">
        <v>45926.0</v>
      </c>
      <c r="H175" s="53" t="s">
        <v>8996</v>
      </c>
    </row>
    <row r="176">
      <c r="A176" s="6" t="s">
        <v>1200</v>
      </c>
      <c r="B176" s="6" t="s">
        <v>1302</v>
      </c>
      <c r="C176" s="6" t="s">
        <v>1303</v>
      </c>
      <c r="D176" s="7" t="s">
        <v>1304</v>
      </c>
      <c r="E176" s="19" t="s">
        <v>8766</v>
      </c>
      <c r="F176" s="52" t="s">
        <v>8997</v>
      </c>
      <c r="G176" s="10">
        <v>45926.0</v>
      </c>
      <c r="H176" s="53" t="s">
        <v>8996</v>
      </c>
    </row>
    <row r="177">
      <c r="A177" s="6" t="s">
        <v>1200</v>
      </c>
      <c r="B177" s="6" t="s">
        <v>1302</v>
      </c>
      <c r="C177" s="6" t="s">
        <v>1303</v>
      </c>
      <c r="D177" s="7" t="s">
        <v>1304</v>
      </c>
      <c r="E177" s="19" t="s">
        <v>8766</v>
      </c>
      <c r="F177" s="52" t="s">
        <v>8998</v>
      </c>
      <c r="G177" s="10">
        <v>45926.0</v>
      </c>
      <c r="H177" s="53" t="s">
        <v>8996</v>
      </c>
    </row>
    <row r="178">
      <c r="A178" s="6" t="s">
        <v>1200</v>
      </c>
      <c r="B178" s="6" t="s">
        <v>1302</v>
      </c>
      <c r="C178" s="6" t="s">
        <v>1303</v>
      </c>
      <c r="D178" s="7" t="s">
        <v>1304</v>
      </c>
      <c r="E178" s="19" t="s">
        <v>8766</v>
      </c>
      <c r="F178" s="52" t="s">
        <v>8999</v>
      </c>
      <c r="G178" s="10">
        <v>45926.0</v>
      </c>
      <c r="H178" s="53" t="s">
        <v>8996</v>
      </c>
    </row>
    <row r="179">
      <c r="A179" s="6" t="s">
        <v>1200</v>
      </c>
      <c r="B179" s="6" t="s">
        <v>1302</v>
      </c>
      <c r="C179" s="6" t="s">
        <v>1303</v>
      </c>
      <c r="D179" s="7" t="s">
        <v>1304</v>
      </c>
      <c r="E179" s="19" t="s">
        <v>8766</v>
      </c>
      <c r="F179" s="52" t="s">
        <v>9000</v>
      </c>
      <c r="G179" s="10">
        <v>45926.0</v>
      </c>
      <c r="H179" s="53" t="s">
        <v>8996</v>
      </c>
    </row>
    <row r="180">
      <c r="A180" s="6" t="s">
        <v>1200</v>
      </c>
      <c r="B180" s="6" t="s">
        <v>1302</v>
      </c>
      <c r="C180" s="6" t="s">
        <v>1303</v>
      </c>
      <c r="D180" s="7" t="s">
        <v>1304</v>
      </c>
      <c r="E180" s="19" t="s">
        <v>8766</v>
      </c>
      <c r="F180" s="52" t="s">
        <v>9001</v>
      </c>
      <c r="G180" s="10">
        <v>45926.0</v>
      </c>
      <c r="H180" s="53" t="s">
        <v>8996</v>
      </c>
    </row>
    <row r="181">
      <c r="A181" s="6" t="s">
        <v>1315</v>
      </c>
      <c r="B181" s="6" t="s">
        <v>1462</v>
      </c>
      <c r="C181" s="6" t="s">
        <v>1463</v>
      </c>
      <c r="D181" s="7" t="s">
        <v>1464</v>
      </c>
      <c r="E181" s="19" t="s">
        <v>10094</v>
      </c>
      <c r="F181" s="52" t="s">
        <v>9003</v>
      </c>
      <c r="G181" s="10">
        <v>45928.0</v>
      </c>
      <c r="H181" s="53" t="s">
        <v>9004</v>
      </c>
    </row>
    <row r="182" ht="16.5" customHeight="1">
      <c r="A182" s="6" t="s">
        <v>1511</v>
      </c>
      <c r="B182" s="6" t="s">
        <v>1522</v>
      </c>
      <c r="C182" s="6" t="s">
        <v>1523</v>
      </c>
      <c r="D182" s="7" t="s">
        <v>1524</v>
      </c>
      <c r="E182" s="19" t="s">
        <v>8874</v>
      </c>
      <c r="F182" s="52" t="s">
        <v>9005</v>
      </c>
      <c r="G182" s="10">
        <v>45926.0</v>
      </c>
      <c r="H182" s="53" t="s">
        <v>9006</v>
      </c>
    </row>
    <row r="183">
      <c r="A183" s="6" t="s">
        <v>1511</v>
      </c>
      <c r="B183" s="6" t="s">
        <v>1522</v>
      </c>
      <c r="C183" s="6" t="s">
        <v>1523</v>
      </c>
      <c r="D183" s="7" t="s">
        <v>1524</v>
      </c>
      <c r="E183" s="19" t="s">
        <v>8874</v>
      </c>
      <c r="F183" s="52" t="s">
        <v>9007</v>
      </c>
      <c r="G183" s="10">
        <v>45926.0</v>
      </c>
      <c r="H183" s="53" t="s">
        <v>9006</v>
      </c>
    </row>
    <row r="184">
      <c r="A184" s="6" t="s">
        <v>1511</v>
      </c>
      <c r="B184" s="6" t="s">
        <v>1522</v>
      </c>
      <c r="C184" s="6" t="s">
        <v>1523</v>
      </c>
      <c r="D184" s="7" t="s">
        <v>1524</v>
      </c>
      <c r="E184" s="19" t="s">
        <v>8874</v>
      </c>
      <c r="F184" s="52" t="s">
        <v>9008</v>
      </c>
      <c r="G184" s="10">
        <v>45926.0</v>
      </c>
      <c r="H184" s="53" t="s">
        <v>9006</v>
      </c>
    </row>
    <row r="185">
      <c r="A185" s="6" t="s">
        <v>1511</v>
      </c>
      <c r="B185" s="6" t="s">
        <v>1522</v>
      </c>
      <c r="C185" s="6" t="s">
        <v>1523</v>
      </c>
      <c r="D185" s="7" t="s">
        <v>1524</v>
      </c>
      <c r="E185" s="19" t="s">
        <v>8874</v>
      </c>
      <c r="F185" s="52" t="s">
        <v>9009</v>
      </c>
      <c r="G185" s="10">
        <v>45926.0</v>
      </c>
      <c r="H185" s="53" t="s">
        <v>9006</v>
      </c>
    </row>
    <row r="186">
      <c r="A186" s="6" t="s">
        <v>1511</v>
      </c>
      <c r="B186" s="6" t="s">
        <v>1522</v>
      </c>
      <c r="C186" s="6" t="s">
        <v>1523</v>
      </c>
      <c r="D186" s="7" t="s">
        <v>1524</v>
      </c>
      <c r="E186" s="19" t="s">
        <v>8874</v>
      </c>
      <c r="F186" s="52" t="s">
        <v>9010</v>
      </c>
      <c r="G186" s="10">
        <v>45926.0</v>
      </c>
      <c r="H186" s="53" t="s">
        <v>9006</v>
      </c>
    </row>
    <row r="187">
      <c r="A187" s="6" t="s">
        <v>1511</v>
      </c>
      <c r="B187" s="6" t="s">
        <v>1522</v>
      </c>
      <c r="C187" s="6" t="s">
        <v>1523</v>
      </c>
      <c r="D187" s="7" t="s">
        <v>1524</v>
      </c>
      <c r="E187" s="19" t="s">
        <v>8874</v>
      </c>
      <c r="F187" s="52" t="s">
        <v>9011</v>
      </c>
      <c r="G187" s="10">
        <v>45926.0</v>
      </c>
      <c r="H187" s="53" t="s">
        <v>9006</v>
      </c>
    </row>
    <row r="188">
      <c r="A188" s="6" t="s">
        <v>1511</v>
      </c>
      <c r="B188" s="6" t="s">
        <v>1522</v>
      </c>
      <c r="C188" s="6" t="s">
        <v>1523</v>
      </c>
      <c r="D188" s="7" t="s">
        <v>1524</v>
      </c>
      <c r="E188" s="19" t="s">
        <v>8874</v>
      </c>
      <c r="F188" s="52" t="s">
        <v>9012</v>
      </c>
      <c r="G188" s="10">
        <v>45926.0</v>
      </c>
      <c r="H188" s="53" t="s">
        <v>9006</v>
      </c>
    </row>
    <row r="189">
      <c r="A189" s="6" t="s">
        <v>1511</v>
      </c>
      <c r="B189" s="6" t="s">
        <v>1522</v>
      </c>
      <c r="C189" s="6" t="s">
        <v>1523</v>
      </c>
      <c r="D189" s="7" t="s">
        <v>1524</v>
      </c>
      <c r="E189" s="19" t="s">
        <v>8874</v>
      </c>
      <c r="F189" s="52" t="s">
        <v>9013</v>
      </c>
      <c r="G189" s="10">
        <v>45926.0</v>
      </c>
      <c r="H189" s="53" t="s">
        <v>9006</v>
      </c>
    </row>
    <row r="190">
      <c r="A190" s="6" t="s">
        <v>1511</v>
      </c>
      <c r="B190" s="6" t="s">
        <v>1522</v>
      </c>
      <c r="C190" s="6" t="s">
        <v>1523</v>
      </c>
      <c r="D190" s="7" t="s">
        <v>1524</v>
      </c>
      <c r="E190" s="19" t="s">
        <v>8874</v>
      </c>
      <c r="F190" s="52" t="s">
        <v>9014</v>
      </c>
      <c r="G190" s="10">
        <v>45926.0</v>
      </c>
      <c r="H190" s="53" t="s">
        <v>9006</v>
      </c>
    </row>
    <row r="191">
      <c r="A191" s="6" t="s">
        <v>1511</v>
      </c>
      <c r="B191" s="6" t="s">
        <v>1538</v>
      </c>
      <c r="C191" s="6" t="s">
        <v>1539</v>
      </c>
      <c r="D191" s="7" t="s">
        <v>1540</v>
      </c>
      <c r="E191" s="19" t="s">
        <v>10095</v>
      </c>
      <c r="F191" s="57" t="s">
        <v>9015</v>
      </c>
      <c r="G191" s="10">
        <v>45926.0</v>
      </c>
      <c r="H191" s="53" t="s">
        <v>9016</v>
      </c>
    </row>
    <row r="192">
      <c r="A192" s="6" t="s">
        <v>1511</v>
      </c>
      <c r="B192" s="6" t="s">
        <v>1538</v>
      </c>
      <c r="C192" s="6" t="s">
        <v>1539</v>
      </c>
      <c r="D192" s="7" t="s">
        <v>1540</v>
      </c>
      <c r="E192" s="19" t="s">
        <v>10095</v>
      </c>
      <c r="F192" s="57" t="s">
        <v>9017</v>
      </c>
      <c r="G192" s="10">
        <v>45926.0</v>
      </c>
      <c r="H192" s="53" t="s">
        <v>9016</v>
      </c>
    </row>
    <row r="193">
      <c r="A193" s="6" t="s">
        <v>1511</v>
      </c>
      <c r="B193" s="6" t="s">
        <v>1538</v>
      </c>
      <c r="C193" s="6" t="s">
        <v>1539</v>
      </c>
      <c r="D193" s="7" t="s">
        <v>1540</v>
      </c>
      <c r="E193" s="19" t="s">
        <v>10095</v>
      </c>
      <c r="F193" s="57" t="s">
        <v>9018</v>
      </c>
      <c r="G193" s="10">
        <v>45926.0</v>
      </c>
      <c r="H193" s="53" t="s">
        <v>9016</v>
      </c>
    </row>
    <row r="194">
      <c r="A194" s="6" t="s">
        <v>1511</v>
      </c>
      <c r="B194" s="6" t="s">
        <v>1538</v>
      </c>
      <c r="C194" s="6" t="s">
        <v>1539</v>
      </c>
      <c r="D194" s="7" t="s">
        <v>1540</v>
      </c>
      <c r="E194" s="19" t="s">
        <v>10095</v>
      </c>
      <c r="F194" s="57" t="s">
        <v>9019</v>
      </c>
      <c r="G194" s="10">
        <v>45926.0</v>
      </c>
      <c r="H194" s="53" t="s">
        <v>9016</v>
      </c>
    </row>
    <row r="195">
      <c r="A195" s="6" t="s">
        <v>1511</v>
      </c>
      <c r="B195" s="6" t="s">
        <v>1538</v>
      </c>
      <c r="C195" s="6" t="s">
        <v>1539</v>
      </c>
      <c r="D195" s="7" t="s">
        <v>1540</v>
      </c>
      <c r="E195" s="19" t="s">
        <v>10095</v>
      </c>
      <c r="F195" s="57" t="s">
        <v>9020</v>
      </c>
      <c r="G195" s="10">
        <v>45926.0</v>
      </c>
      <c r="H195" s="53" t="s">
        <v>9016</v>
      </c>
    </row>
    <row r="196">
      <c r="A196" s="6" t="s">
        <v>1511</v>
      </c>
      <c r="B196" s="6" t="s">
        <v>1538</v>
      </c>
      <c r="C196" s="6" t="s">
        <v>1539</v>
      </c>
      <c r="D196" s="7" t="s">
        <v>1540</v>
      </c>
      <c r="E196" s="19" t="s">
        <v>10095</v>
      </c>
      <c r="F196" s="57" t="s">
        <v>9021</v>
      </c>
      <c r="G196" s="10">
        <v>45926.0</v>
      </c>
      <c r="H196" s="53" t="s">
        <v>9016</v>
      </c>
    </row>
    <row r="197">
      <c r="A197" s="6" t="s">
        <v>1592</v>
      </c>
      <c r="B197" s="6" t="s">
        <v>1593</v>
      </c>
      <c r="C197" s="6" t="s">
        <v>1594</v>
      </c>
      <c r="D197" s="7" t="s">
        <v>1595</v>
      </c>
      <c r="E197" s="19" t="s">
        <v>10096</v>
      </c>
      <c r="F197" s="52" t="s">
        <v>10097</v>
      </c>
      <c r="G197" s="10">
        <v>45924.0</v>
      </c>
      <c r="H197" s="53" t="s">
        <v>10098</v>
      </c>
    </row>
    <row r="198">
      <c r="A198" s="6" t="s">
        <v>1592</v>
      </c>
      <c r="B198" s="6" t="s">
        <v>1598</v>
      </c>
      <c r="C198" s="6" t="s">
        <v>1599</v>
      </c>
      <c r="D198" s="7" t="s">
        <v>1600</v>
      </c>
      <c r="E198" s="19" t="s">
        <v>10099</v>
      </c>
      <c r="F198" s="52" t="s">
        <v>9023</v>
      </c>
      <c r="G198" s="10">
        <v>45924.0</v>
      </c>
      <c r="H198" s="18" t="s">
        <v>9024</v>
      </c>
    </row>
    <row r="199">
      <c r="A199" s="6" t="s">
        <v>1592</v>
      </c>
      <c r="B199" s="6" t="s">
        <v>1598</v>
      </c>
      <c r="C199" s="6" t="s">
        <v>1599</v>
      </c>
      <c r="D199" s="7" t="s">
        <v>1600</v>
      </c>
      <c r="E199" s="19" t="s">
        <v>10100</v>
      </c>
      <c r="F199" s="52" t="s">
        <v>9025</v>
      </c>
      <c r="G199" s="10">
        <v>45924.0</v>
      </c>
      <c r="H199" s="18" t="s">
        <v>9024</v>
      </c>
    </row>
    <row r="200">
      <c r="A200" s="6" t="s">
        <v>1592</v>
      </c>
      <c r="B200" s="6" t="s">
        <v>1598</v>
      </c>
      <c r="C200" s="6" t="s">
        <v>1599</v>
      </c>
      <c r="D200" s="7" t="s">
        <v>1600</v>
      </c>
      <c r="E200" s="19" t="s">
        <v>9026</v>
      </c>
      <c r="F200" s="52" t="s">
        <v>9027</v>
      </c>
      <c r="G200" s="10">
        <v>45924.0</v>
      </c>
      <c r="H200" s="18" t="s">
        <v>9024</v>
      </c>
    </row>
    <row r="201">
      <c r="A201" s="6" t="s">
        <v>1592</v>
      </c>
      <c r="B201" s="6" t="s">
        <v>1598</v>
      </c>
      <c r="C201" s="6" t="s">
        <v>1599</v>
      </c>
      <c r="D201" s="7" t="s">
        <v>1600</v>
      </c>
      <c r="E201" s="19" t="s">
        <v>10101</v>
      </c>
      <c r="F201" s="52" t="s">
        <v>9028</v>
      </c>
      <c r="G201" s="10">
        <v>45924.0</v>
      </c>
      <c r="H201" s="18" t="s">
        <v>9024</v>
      </c>
    </row>
    <row r="202">
      <c r="A202" s="6" t="s">
        <v>1592</v>
      </c>
      <c r="B202" s="6" t="s">
        <v>1598</v>
      </c>
      <c r="C202" s="6" t="s">
        <v>1599</v>
      </c>
      <c r="D202" s="7" t="s">
        <v>1600</v>
      </c>
      <c r="E202" s="19" t="s">
        <v>10101</v>
      </c>
      <c r="F202" s="52" t="s">
        <v>9025</v>
      </c>
      <c r="G202" s="10">
        <v>45924.0</v>
      </c>
      <c r="H202" s="18" t="s">
        <v>9024</v>
      </c>
    </row>
    <row r="203">
      <c r="A203" s="6" t="s">
        <v>1592</v>
      </c>
      <c r="B203" s="6" t="s">
        <v>1598</v>
      </c>
      <c r="C203" s="6" t="s">
        <v>1599</v>
      </c>
      <c r="D203" s="7" t="s">
        <v>1600</v>
      </c>
      <c r="E203" s="19" t="s">
        <v>10101</v>
      </c>
      <c r="F203" s="52" t="s">
        <v>9029</v>
      </c>
      <c r="G203" s="10">
        <v>45924.0</v>
      </c>
      <c r="H203" s="18" t="s">
        <v>9024</v>
      </c>
    </row>
    <row r="204">
      <c r="A204" s="6" t="s">
        <v>1592</v>
      </c>
      <c r="B204" s="6" t="s">
        <v>1598</v>
      </c>
      <c r="C204" s="6" t="s">
        <v>1599</v>
      </c>
      <c r="D204" s="7" t="s">
        <v>1600</v>
      </c>
      <c r="E204" s="19" t="s">
        <v>10101</v>
      </c>
      <c r="F204" s="52" t="s">
        <v>9030</v>
      </c>
      <c r="G204" s="10">
        <v>45924.0</v>
      </c>
      <c r="H204" s="18" t="s">
        <v>9024</v>
      </c>
    </row>
    <row r="205">
      <c r="A205" s="6" t="s">
        <v>1592</v>
      </c>
      <c r="B205" s="6" t="s">
        <v>290</v>
      </c>
      <c r="C205" s="6" t="s">
        <v>1613</v>
      </c>
      <c r="D205" s="7" t="s">
        <v>1614</v>
      </c>
      <c r="E205" s="19" t="s">
        <v>10102</v>
      </c>
      <c r="F205" s="52" t="s">
        <v>9032</v>
      </c>
      <c r="G205" s="10">
        <v>45924.0</v>
      </c>
      <c r="H205" s="18" t="s">
        <v>9033</v>
      </c>
    </row>
    <row r="206">
      <c r="A206" s="6" t="s">
        <v>1592</v>
      </c>
      <c r="B206" s="6" t="s">
        <v>1617</v>
      </c>
      <c r="C206" s="6" t="s">
        <v>26</v>
      </c>
      <c r="D206" s="7" t="s">
        <v>1618</v>
      </c>
      <c r="E206" s="19" t="s">
        <v>10103</v>
      </c>
      <c r="F206" s="52" t="s">
        <v>9034</v>
      </c>
      <c r="G206" s="10">
        <v>45924.0</v>
      </c>
      <c r="H206" s="18" t="s">
        <v>9035</v>
      </c>
    </row>
    <row r="207">
      <c r="A207" s="72" t="s">
        <v>1592</v>
      </c>
      <c r="B207" s="11" t="s">
        <v>123</v>
      </c>
      <c r="C207" s="73" t="s">
        <v>1621</v>
      </c>
      <c r="D207" s="18" t="s">
        <v>1622</v>
      </c>
      <c r="E207" s="19" t="s">
        <v>10104</v>
      </c>
      <c r="F207" s="52" t="s">
        <v>10105</v>
      </c>
      <c r="G207" s="10">
        <v>45924.0</v>
      </c>
      <c r="H207" s="18" t="s">
        <v>10106</v>
      </c>
    </row>
    <row r="208">
      <c r="A208" s="6" t="s">
        <v>1592</v>
      </c>
      <c r="B208" s="6" t="s">
        <v>1625</v>
      </c>
      <c r="C208" s="6" t="s">
        <v>1626</v>
      </c>
      <c r="D208" s="7" t="s">
        <v>1627</v>
      </c>
      <c r="E208" s="19" t="s">
        <v>10107</v>
      </c>
      <c r="F208" s="52" t="s">
        <v>10108</v>
      </c>
      <c r="G208" s="10">
        <v>45924.0</v>
      </c>
      <c r="H208" s="18" t="s">
        <v>10109</v>
      </c>
    </row>
    <row r="209">
      <c r="A209" s="6" t="s">
        <v>1592</v>
      </c>
      <c r="B209" s="6" t="s">
        <v>1625</v>
      </c>
      <c r="C209" s="6" t="s">
        <v>1626</v>
      </c>
      <c r="D209" s="7" t="s">
        <v>1627</v>
      </c>
      <c r="E209" s="19" t="s">
        <v>10107</v>
      </c>
      <c r="F209" s="52" t="s">
        <v>10110</v>
      </c>
      <c r="G209" s="10">
        <v>45924.0</v>
      </c>
      <c r="H209" s="18" t="s">
        <v>10109</v>
      </c>
    </row>
    <row r="210">
      <c r="A210" s="6" t="s">
        <v>1592</v>
      </c>
      <c r="B210" s="6" t="s">
        <v>1625</v>
      </c>
      <c r="C210" s="6" t="s">
        <v>1626</v>
      </c>
      <c r="D210" s="7" t="s">
        <v>1627</v>
      </c>
      <c r="E210" s="19" t="s">
        <v>10107</v>
      </c>
      <c r="F210" s="52" t="s">
        <v>10111</v>
      </c>
      <c r="G210" s="10">
        <v>45924.0</v>
      </c>
      <c r="H210" s="18" t="s">
        <v>10109</v>
      </c>
    </row>
    <row r="211">
      <c r="A211" s="6" t="s">
        <v>1592</v>
      </c>
      <c r="B211" s="6" t="s">
        <v>1625</v>
      </c>
      <c r="C211" s="6" t="s">
        <v>1626</v>
      </c>
      <c r="D211" s="7" t="s">
        <v>1627</v>
      </c>
      <c r="E211" s="19" t="s">
        <v>10107</v>
      </c>
      <c r="F211" s="52" t="s">
        <v>10112</v>
      </c>
      <c r="G211" s="10">
        <v>45924.0</v>
      </c>
      <c r="H211" s="18" t="s">
        <v>10109</v>
      </c>
    </row>
    <row r="212">
      <c r="A212" s="6" t="s">
        <v>1592</v>
      </c>
      <c r="B212" s="6" t="s">
        <v>1629</v>
      </c>
      <c r="C212" s="6" t="s">
        <v>1630</v>
      </c>
      <c r="D212" s="7" t="s">
        <v>1631</v>
      </c>
      <c r="E212" s="19" t="s">
        <v>10113</v>
      </c>
      <c r="F212" s="52" t="s">
        <v>9041</v>
      </c>
      <c r="G212" s="10">
        <v>45924.0</v>
      </c>
      <c r="H212" s="18" t="s">
        <v>9037</v>
      </c>
    </row>
    <row r="213">
      <c r="A213" s="6" t="s">
        <v>1592</v>
      </c>
      <c r="B213" s="6" t="s">
        <v>1629</v>
      </c>
      <c r="C213" s="6" t="s">
        <v>1630</v>
      </c>
      <c r="D213" s="7" t="s">
        <v>1631</v>
      </c>
      <c r="E213" s="19" t="s">
        <v>10113</v>
      </c>
      <c r="F213" s="52" t="s">
        <v>9042</v>
      </c>
      <c r="G213" s="10">
        <v>45924.0</v>
      </c>
      <c r="H213" s="18" t="s">
        <v>9037</v>
      </c>
    </row>
    <row r="214">
      <c r="A214" s="6" t="s">
        <v>1592</v>
      </c>
      <c r="B214" s="6" t="s">
        <v>1629</v>
      </c>
      <c r="C214" s="6" t="s">
        <v>1630</v>
      </c>
      <c r="D214" s="7" t="s">
        <v>1631</v>
      </c>
      <c r="E214" s="19" t="s">
        <v>10113</v>
      </c>
      <c r="F214" s="52" t="s">
        <v>9043</v>
      </c>
      <c r="G214" s="10">
        <v>45924.0</v>
      </c>
      <c r="H214" s="18" t="s">
        <v>9037</v>
      </c>
    </row>
    <row r="215">
      <c r="A215" s="6" t="s">
        <v>1592</v>
      </c>
      <c r="B215" s="6" t="s">
        <v>1629</v>
      </c>
      <c r="C215" s="6" t="s">
        <v>1630</v>
      </c>
      <c r="D215" s="7" t="s">
        <v>1631</v>
      </c>
      <c r="E215" s="19" t="s">
        <v>10113</v>
      </c>
      <c r="F215" s="52" t="s">
        <v>9044</v>
      </c>
      <c r="G215" s="10">
        <v>45924.0</v>
      </c>
      <c r="H215" s="18" t="s">
        <v>9037</v>
      </c>
    </row>
    <row r="216">
      <c r="A216" s="6" t="s">
        <v>1592</v>
      </c>
      <c r="B216" s="6" t="s">
        <v>1629</v>
      </c>
      <c r="C216" s="6" t="s">
        <v>1630</v>
      </c>
      <c r="D216" s="7" t="s">
        <v>1631</v>
      </c>
      <c r="E216" s="19" t="s">
        <v>10113</v>
      </c>
      <c r="F216" s="52" t="s">
        <v>9045</v>
      </c>
      <c r="G216" s="10">
        <v>45924.0</v>
      </c>
      <c r="H216" s="18" t="s">
        <v>9037</v>
      </c>
    </row>
    <row r="217">
      <c r="A217" s="6" t="s">
        <v>1592</v>
      </c>
      <c r="B217" s="6" t="s">
        <v>1629</v>
      </c>
      <c r="C217" s="6" t="s">
        <v>1630</v>
      </c>
      <c r="D217" s="7" t="s">
        <v>1631</v>
      </c>
      <c r="E217" s="19" t="s">
        <v>8766</v>
      </c>
      <c r="F217" s="52" t="s">
        <v>9036</v>
      </c>
      <c r="G217" s="10">
        <v>45924.0</v>
      </c>
      <c r="H217" s="18" t="s">
        <v>9037</v>
      </c>
    </row>
    <row r="218">
      <c r="A218" s="6" t="s">
        <v>1592</v>
      </c>
      <c r="B218" s="6" t="s">
        <v>1629</v>
      </c>
      <c r="C218" s="6" t="s">
        <v>1630</v>
      </c>
      <c r="D218" s="7" t="s">
        <v>1631</v>
      </c>
      <c r="E218" s="19" t="s">
        <v>8766</v>
      </c>
      <c r="F218" s="52" t="s">
        <v>9038</v>
      </c>
      <c r="G218" s="10">
        <v>45924.0</v>
      </c>
      <c r="H218" s="18" t="s">
        <v>9037</v>
      </c>
    </row>
    <row r="219">
      <c r="A219" s="6" t="s">
        <v>1592</v>
      </c>
      <c r="B219" s="6" t="s">
        <v>1629</v>
      </c>
      <c r="C219" s="6" t="s">
        <v>1630</v>
      </c>
      <c r="D219" s="7" t="s">
        <v>1631</v>
      </c>
      <c r="E219" s="19" t="s">
        <v>8766</v>
      </c>
      <c r="F219" s="52" t="s">
        <v>9039</v>
      </c>
      <c r="G219" s="10">
        <v>45924.0</v>
      </c>
      <c r="H219" s="18" t="s">
        <v>9037</v>
      </c>
    </row>
    <row r="220">
      <c r="A220" s="6" t="s">
        <v>1592</v>
      </c>
      <c r="B220" s="6" t="s">
        <v>1629</v>
      </c>
      <c r="C220" s="6" t="s">
        <v>1630</v>
      </c>
      <c r="D220" s="7" t="s">
        <v>1631</v>
      </c>
      <c r="E220" s="19" t="s">
        <v>8766</v>
      </c>
      <c r="F220" s="52" t="s">
        <v>9040</v>
      </c>
      <c r="G220" s="10">
        <v>45924.0</v>
      </c>
      <c r="H220" s="18" t="s">
        <v>9037</v>
      </c>
    </row>
    <row r="221">
      <c r="A221" s="6" t="s">
        <v>1592</v>
      </c>
      <c r="B221" s="6" t="s">
        <v>1634</v>
      </c>
      <c r="C221" s="6" t="s">
        <v>1635</v>
      </c>
      <c r="D221" s="7" t="s">
        <v>1636</v>
      </c>
      <c r="E221" s="19" t="s">
        <v>10114</v>
      </c>
      <c r="F221" s="52" t="s">
        <v>9047</v>
      </c>
      <c r="G221" s="10">
        <v>45924.0</v>
      </c>
      <c r="H221" s="18" t="s">
        <v>9048</v>
      </c>
    </row>
    <row r="222">
      <c r="A222" s="6" t="s">
        <v>1592</v>
      </c>
      <c r="B222" s="6" t="s">
        <v>1639</v>
      </c>
      <c r="C222" s="6" t="s">
        <v>1640</v>
      </c>
      <c r="D222" s="7" t="s">
        <v>1641</v>
      </c>
      <c r="E222" s="19" t="s">
        <v>10115</v>
      </c>
      <c r="F222" s="52" t="s">
        <v>9049</v>
      </c>
      <c r="G222" s="10">
        <v>45924.0</v>
      </c>
      <c r="H222" s="18" t="s">
        <v>9050</v>
      </c>
    </row>
    <row r="223">
      <c r="A223" s="6" t="s">
        <v>1592</v>
      </c>
      <c r="B223" s="6" t="s">
        <v>1651</v>
      </c>
      <c r="C223" s="6" t="s">
        <v>1652</v>
      </c>
      <c r="D223" s="7" t="s">
        <v>1653</v>
      </c>
      <c r="E223" s="19" t="s">
        <v>8853</v>
      </c>
      <c r="F223" s="52" t="s">
        <v>9051</v>
      </c>
      <c r="G223" s="10">
        <v>45924.0</v>
      </c>
      <c r="H223" s="18" t="s">
        <v>9052</v>
      </c>
    </row>
    <row r="224">
      <c r="A224" s="6" t="s">
        <v>1592</v>
      </c>
      <c r="B224" s="6" t="s">
        <v>1651</v>
      </c>
      <c r="C224" s="6" t="s">
        <v>1652</v>
      </c>
      <c r="D224" s="7" t="s">
        <v>1653</v>
      </c>
      <c r="E224" s="19" t="s">
        <v>8853</v>
      </c>
      <c r="F224" s="52" t="s">
        <v>9053</v>
      </c>
      <c r="G224" s="10">
        <v>45924.0</v>
      </c>
      <c r="H224" s="18" t="s">
        <v>9052</v>
      </c>
    </row>
    <row r="225">
      <c r="A225" s="6" t="s">
        <v>1592</v>
      </c>
      <c r="B225" s="6" t="s">
        <v>1651</v>
      </c>
      <c r="C225" s="6" t="s">
        <v>1652</v>
      </c>
      <c r="D225" s="7" t="s">
        <v>1653</v>
      </c>
      <c r="E225" s="19" t="s">
        <v>8853</v>
      </c>
      <c r="F225" s="52" t="s">
        <v>9054</v>
      </c>
      <c r="G225" s="10">
        <v>45924.0</v>
      </c>
      <c r="H225" s="18" t="s">
        <v>9052</v>
      </c>
    </row>
    <row r="226">
      <c r="A226" s="6" t="s">
        <v>1592</v>
      </c>
      <c r="B226" s="6" t="s">
        <v>1651</v>
      </c>
      <c r="C226" s="6" t="s">
        <v>1652</v>
      </c>
      <c r="D226" s="7" t="s">
        <v>1653</v>
      </c>
      <c r="E226" s="19" t="s">
        <v>8853</v>
      </c>
      <c r="F226" s="52" t="s">
        <v>9055</v>
      </c>
      <c r="G226" s="10">
        <v>45924.0</v>
      </c>
      <c r="H226" s="18" t="s">
        <v>9052</v>
      </c>
    </row>
    <row r="227">
      <c r="A227" s="6" t="s">
        <v>1592</v>
      </c>
      <c r="B227" s="6" t="s">
        <v>429</v>
      </c>
      <c r="C227" s="6" t="s">
        <v>1675</v>
      </c>
      <c r="D227" s="7" t="s">
        <v>1676</v>
      </c>
      <c r="E227" s="19" t="s">
        <v>9058</v>
      </c>
      <c r="F227" s="52" t="s">
        <v>9059</v>
      </c>
      <c r="G227" s="10">
        <v>45924.0</v>
      </c>
      <c r="H227" s="18" t="s">
        <v>9060</v>
      </c>
    </row>
    <row r="228">
      <c r="A228" s="6" t="s">
        <v>1592</v>
      </c>
      <c r="B228" s="6" t="s">
        <v>429</v>
      </c>
      <c r="C228" s="6" t="s">
        <v>1675</v>
      </c>
      <c r="D228" s="7" t="s">
        <v>1676</v>
      </c>
      <c r="E228" s="19" t="s">
        <v>9058</v>
      </c>
      <c r="F228" s="52" t="s">
        <v>9061</v>
      </c>
      <c r="G228" s="10">
        <v>45924.0</v>
      </c>
      <c r="H228" s="53" t="s">
        <v>9060</v>
      </c>
    </row>
    <row r="229">
      <c r="A229" s="6" t="s">
        <v>1592</v>
      </c>
      <c r="B229" s="6" t="s">
        <v>429</v>
      </c>
      <c r="C229" s="6" t="s">
        <v>1675</v>
      </c>
      <c r="D229" s="7" t="s">
        <v>1676</v>
      </c>
      <c r="E229" s="19" t="s">
        <v>9058</v>
      </c>
      <c r="F229" s="52" t="s">
        <v>9062</v>
      </c>
      <c r="G229" s="10">
        <v>45924.0</v>
      </c>
      <c r="H229" s="53" t="s">
        <v>9060</v>
      </c>
    </row>
    <row r="230">
      <c r="A230" s="6" t="s">
        <v>1592</v>
      </c>
      <c r="B230" s="6" t="s">
        <v>429</v>
      </c>
      <c r="C230" s="6" t="s">
        <v>1675</v>
      </c>
      <c r="D230" s="7" t="s">
        <v>1676</v>
      </c>
      <c r="E230" s="19" t="s">
        <v>9058</v>
      </c>
      <c r="F230" s="52" t="s">
        <v>9063</v>
      </c>
      <c r="G230" s="10">
        <v>45924.0</v>
      </c>
      <c r="H230" s="53" t="s">
        <v>9060</v>
      </c>
    </row>
    <row r="231">
      <c r="A231" s="6" t="s">
        <v>1592</v>
      </c>
      <c r="B231" s="6" t="s">
        <v>429</v>
      </c>
      <c r="C231" s="6" t="s">
        <v>1675</v>
      </c>
      <c r="D231" s="7" t="s">
        <v>1676</v>
      </c>
      <c r="E231" s="19" t="s">
        <v>9058</v>
      </c>
      <c r="F231" s="52" t="s">
        <v>9064</v>
      </c>
      <c r="G231" s="10">
        <v>45924.0</v>
      </c>
      <c r="H231" s="53" t="s">
        <v>9060</v>
      </c>
    </row>
    <row r="232">
      <c r="A232" s="6" t="s">
        <v>1592</v>
      </c>
      <c r="B232" s="6" t="s">
        <v>429</v>
      </c>
      <c r="C232" s="6" t="s">
        <v>1675</v>
      </c>
      <c r="D232" s="7" t="s">
        <v>1676</v>
      </c>
      <c r="E232" s="19" t="s">
        <v>9058</v>
      </c>
      <c r="F232" s="52" t="s">
        <v>9065</v>
      </c>
      <c r="G232" s="10">
        <v>45924.0</v>
      </c>
      <c r="H232" s="53" t="s">
        <v>9060</v>
      </c>
    </row>
    <row r="233">
      <c r="A233" s="6" t="s">
        <v>1592</v>
      </c>
      <c r="B233" s="6" t="s">
        <v>429</v>
      </c>
      <c r="C233" s="6" t="s">
        <v>1675</v>
      </c>
      <c r="D233" s="7" t="s">
        <v>1676</v>
      </c>
      <c r="E233" s="19" t="s">
        <v>9058</v>
      </c>
      <c r="F233" s="52" t="s">
        <v>9066</v>
      </c>
      <c r="G233" s="10">
        <v>45924.0</v>
      </c>
      <c r="H233" s="53" t="s">
        <v>9060</v>
      </c>
    </row>
    <row r="234">
      <c r="A234" s="6" t="s">
        <v>1592</v>
      </c>
      <c r="B234" s="6" t="s">
        <v>429</v>
      </c>
      <c r="C234" s="6" t="s">
        <v>1675</v>
      </c>
      <c r="D234" s="7" t="s">
        <v>1676</v>
      </c>
      <c r="E234" s="19" t="s">
        <v>9058</v>
      </c>
      <c r="F234" s="52" t="s">
        <v>9067</v>
      </c>
      <c r="G234" s="10">
        <v>45924.0</v>
      </c>
      <c r="H234" s="53" t="s">
        <v>9060</v>
      </c>
    </row>
    <row r="235">
      <c r="A235" s="6" t="s">
        <v>1592</v>
      </c>
      <c r="B235" s="6" t="s">
        <v>429</v>
      </c>
      <c r="C235" s="6" t="s">
        <v>1675</v>
      </c>
      <c r="D235" s="7" t="s">
        <v>1676</v>
      </c>
      <c r="E235" s="19" t="s">
        <v>9058</v>
      </c>
      <c r="F235" s="52" t="s">
        <v>9068</v>
      </c>
      <c r="G235" s="10">
        <v>45924.0</v>
      </c>
      <c r="H235" s="53" t="s">
        <v>9060</v>
      </c>
    </row>
    <row r="236">
      <c r="A236" s="6" t="s">
        <v>1592</v>
      </c>
      <c r="B236" s="6" t="s">
        <v>1684</v>
      </c>
      <c r="C236" s="6" t="s">
        <v>1685</v>
      </c>
      <c r="D236" s="7" t="s">
        <v>1686</v>
      </c>
      <c r="E236" s="19" t="s">
        <v>10080</v>
      </c>
      <c r="F236" s="52" t="s">
        <v>9069</v>
      </c>
      <c r="G236" s="10">
        <v>45924.0</v>
      </c>
      <c r="H236" s="18" t="s">
        <v>9070</v>
      </c>
    </row>
    <row r="237">
      <c r="A237" s="6" t="s">
        <v>1592</v>
      </c>
      <c r="B237" s="6" t="s">
        <v>1684</v>
      </c>
      <c r="C237" s="6" t="s">
        <v>1685</v>
      </c>
      <c r="D237" s="7" t="s">
        <v>1686</v>
      </c>
      <c r="E237" s="19" t="s">
        <v>10080</v>
      </c>
      <c r="F237" s="52" t="s">
        <v>9071</v>
      </c>
      <c r="G237" s="10">
        <v>45924.0</v>
      </c>
      <c r="H237" s="18" t="s">
        <v>9070</v>
      </c>
    </row>
    <row r="238">
      <c r="A238" s="6" t="s">
        <v>1592</v>
      </c>
      <c r="B238" s="6" t="s">
        <v>1684</v>
      </c>
      <c r="C238" s="6" t="s">
        <v>1685</v>
      </c>
      <c r="D238" s="7" t="s">
        <v>1686</v>
      </c>
      <c r="E238" s="19" t="s">
        <v>10080</v>
      </c>
      <c r="F238" s="52" t="s">
        <v>9072</v>
      </c>
      <c r="G238" s="10">
        <v>45924.0</v>
      </c>
      <c r="H238" s="18" t="s">
        <v>9070</v>
      </c>
    </row>
    <row r="239">
      <c r="A239" s="6" t="s">
        <v>1592</v>
      </c>
      <c r="B239" s="6" t="s">
        <v>1684</v>
      </c>
      <c r="C239" s="6" t="s">
        <v>1685</v>
      </c>
      <c r="D239" s="7" t="s">
        <v>1686</v>
      </c>
      <c r="E239" s="19" t="s">
        <v>10080</v>
      </c>
      <c r="F239" s="52" t="s">
        <v>9073</v>
      </c>
      <c r="G239" s="10">
        <v>45924.0</v>
      </c>
      <c r="H239" s="18" t="s">
        <v>9070</v>
      </c>
    </row>
    <row r="240">
      <c r="A240" s="6" t="s">
        <v>1592</v>
      </c>
      <c r="B240" s="6" t="s">
        <v>1684</v>
      </c>
      <c r="C240" s="6" t="s">
        <v>1685</v>
      </c>
      <c r="D240" s="7" t="s">
        <v>1686</v>
      </c>
      <c r="E240" s="19" t="s">
        <v>10080</v>
      </c>
      <c r="F240" s="52" t="s">
        <v>9074</v>
      </c>
      <c r="G240" s="10">
        <v>45924.0</v>
      </c>
      <c r="H240" s="18" t="s">
        <v>9070</v>
      </c>
    </row>
    <row r="241">
      <c r="A241" s="6" t="s">
        <v>1592</v>
      </c>
      <c r="B241" s="6" t="s">
        <v>1684</v>
      </c>
      <c r="C241" s="6" t="s">
        <v>1685</v>
      </c>
      <c r="D241" s="7" t="s">
        <v>1686</v>
      </c>
      <c r="E241" s="19" t="s">
        <v>10080</v>
      </c>
      <c r="F241" s="52" t="s">
        <v>9075</v>
      </c>
      <c r="G241" s="10">
        <v>45924.0</v>
      </c>
      <c r="H241" s="18" t="s">
        <v>9070</v>
      </c>
    </row>
    <row r="242">
      <c r="A242" s="6" t="s">
        <v>1592</v>
      </c>
      <c r="B242" s="6" t="s">
        <v>1684</v>
      </c>
      <c r="C242" s="6" t="s">
        <v>1685</v>
      </c>
      <c r="D242" s="7" t="s">
        <v>1686</v>
      </c>
      <c r="E242" s="19" t="s">
        <v>10080</v>
      </c>
      <c r="F242" s="52" t="s">
        <v>9076</v>
      </c>
      <c r="G242" s="10">
        <v>45924.0</v>
      </c>
      <c r="H242" s="18" t="s">
        <v>9070</v>
      </c>
    </row>
    <row r="243">
      <c r="A243" s="6" t="s">
        <v>1592</v>
      </c>
      <c r="B243" s="6" t="s">
        <v>1684</v>
      </c>
      <c r="C243" s="6" t="s">
        <v>1685</v>
      </c>
      <c r="D243" s="7" t="s">
        <v>1686</v>
      </c>
      <c r="E243" s="19" t="s">
        <v>10080</v>
      </c>
      <c r="F243" s="52" t="s">
        <v>9077</v>
      </c>
      <c r="G243" s="10">
        <v>45924.0</v>
      </c>
      <c r="H243" s="18" t="s">
        <v>9070</v>
      </c>
    </row>
    <row r="244">
      <c r="A244" s="6" t="s">
        <v>1592</v>
      </c>
      <c r="B244" s="6" t="s">
        <v>1684</v>
      </c>
      <c r="C244" s="6" t="s">
        <v>1685</v>
      </c>
      <c r="D244" s="7" t="s">
        <v>1686</v>
      </c>
      <c r="E244" s="19" t="s">
        <v>10080</v>
      </c>
      <c r="F244" s="52" t="s">
        <v>9078</v>
      </c>
      <c r="G244" s="10">
        <v>45924.0</v>
      </c>
      <c r="H244" s="18" t="s">
        <v>9070</v>
      </c>
    </row>
    <row r="245">
      <c r="A245" s="6" t="s">
        <v>1704</v>
      </c>
      <c r="B245" s="6" t="s">
        <v>1593</v>
      </c>
      <c r="C245" s="6" t="s">
        <v>1710</v>
      </c>
      <c r="D245" s="7" t="s">
        <v>1711</v>
      </c>
      <c r="E245" s="19" t="s">
        <v>8766</v>
      </c>
      <c r="F245" s="52" t="s">
        <v>9079</v>
      </c>
      <c r="G245" s="10">
        <v>45925.0</v>
      </c>
      <c r="H245" s="53" t="s">
        <v>9080</v>
      </c>
    </row>
    <row r="246">
      <c r="A246" s="6" t="s">
        <v>1704</v>
      </c>
      <c r="B246" s="6" t="s">
        <v>1593</v>
      </c>
      <c r="C246" s="6" t="s">
        <v>1710</v>
      </c>
      <c r="D246" s="7" t="s">
        <v>1711</v>
      </c>
      <c r="E246" s="19" t="s">
        <v>8766</v>
      </c>
      <c r="F246" s="52" t="s">
        <v>9081</v>
      </c>
      <c r="G246" s="10">
        <v>45925.0</v>
      </c>
      <c r="H246" s="53" t="s">
        <v>9080</v>
      </c>
    </row>
    <row r="247">
      <c r="A247" s="6" t="s">
        <v>1704</v>
      </c>
      <c r="B247" s="6" t="s">
        <v>1593</v>
      </c>
      <c r="C247" s="6" t="s">
        <v>1710</v>
      </c>
      <c r="D247" s="7" t="s">
        <v>1711</v>
      </c>
      <c r="E247" s="19" t="s">
        <v>8766</v>
      </c>
      <c r="F247" s="52" t="s">
        <v>9082</v>
      </c>
      <c r="G247" s="10">
        <v>45925.0</v>
      </c>
      <c r="H247" s="53" t="s">
        <v>9080</v>
      </c>
    </row>
    <row r="248">
      <c r="A248" s="6" t="s">
        <v>1704</v>
      </c>
      <c r="B248" s="6" t="s">
        <v>1593</v>
      </c>
      <c r="C248" s="6" t="s">
        <v>1710</v>
      </c>
      <c r="D248" s="7" t="s">
        <v>1711</v>
      </c>
      <c r="E248" s="19" t="s">
        <v>8766</v>
      </c>
      <c r="F248" s="52" t="s">
        <v>9083</v>
      </c>
      <c r="G248" s="10">
        <v>45925.0</v>
      </c>
      <c r="H248" s="53" t="s">
        <v>9080</v>
      </c>
    </row>
    <row r="249">
      <c r="A249" s="6" t="s">
        <v>1704</v>
      </c>
      <c r="B249" s="6" t="s">
        <v>1745</v>
      </c>
      <c r="C249" s="6" t="s">
        <v>1746</v>
      </c>
      <c r="D249" s="7" t="s">
        <v>1747</v>
      </c>
      <c r="E249" s="19" t="s">
        <v>10116</v>
      </c>
      <c r="F249" s="52" t="s">
        <v>9084</v>
      </c>
      <c r="G249" s="10">
        <v>45925.0</v>
      </c>
      <c r="H249" s="53" t="s">
        <v>9085</v>
      </c>
    </row>
    <row r="250">
      <c r="A250" s="6" t="s">
        <v>1704</v>
      </c>
      <c r="B250" s="6" t="s">
        <v>1745</v>
      </c>
      <c r="C250" s="6" t="s">
        <v>1746</v>
      </c>
      <c r="D250" s="7" t="s">
        <v>1747</v>
      </c>
      <c r="E250" s="19" t="s">
        <v>10116</v>
      </c>
      <c r="F250" s="52" t="s">
        <v>9086</v>
      </c>
      <c r="G250" s="10">
        <v>45925.0</v>
      </c>
      <c r="H250" s="53" t="s">
        <v>9085</v>
      </c>
    </row>
    <row r="251">
      <c r="A251" s="6" t="s">
        <v>1704</v>
      </c>
      <c r="B251" s="6" t="s">
        <v>1745</v>
      </c>
      <c r="C251" s="6" t="s">
        <v>1746</v>
      </c>
      <c r="D251" s="7" t="s">
        <v>1747</v>
      </c>
      <c r="E251" s="19" t="s">
        <v>10116</v>
      </c>
      <c r="F251" s="52" t="s">
        <v>9087</v>
      </c>
      <c r="G251" s="10">
        <v>45925.0</v>
      </c>
      <c r="H251" s="53" t="s">
        <v>9085</v>
      </c>
    </row>
    <row r="252">
      <c r="A252" s="6" t="s">
        <v>1704</v>
      </c>
      <c r="B252" s="6" t="s">
        <v>1755</v>
      </c>
      <c r="C252" s="6" t="s">
        <v>1756</v>
      </c>
      <c r="D252" s="7" t="s">
        <v>1757</v>
      </c>
      <c r="E252" s="19" t="s">
        <v>10117</v>
      </c>
      <c r="F252" s="52" t="s">
        <v>9089</v>
      </c>
      <c r="G252" s="10">
        <v>45925.0</v>
      </c>
      <c r="H252" s="53" t="s">
        <v>9090</v>
      </c>
    </row>
    <row r="253">
      <c r="A253" s="6" t="s">
        <v>1704</v>
      </c>
      <c r="B253" s="6" t="s">
        <v>1755</v>
      </c>
      <c r="C253" s="6" t="s">
        <v>1756</v>
      </c>
      <c r="D253" s="7" t="s">
        <v>1757</v>
      </c>
      <c r="E253" s="19" t="s">
        <v>10117</v>
      </c>
      <c r="F253" s="52" t="s">
        <v>9091</v>
      </c>
      <c r="G253" s="10">
        <v>45925.0</v>
      </c>
      <c r="H253" s="18" t="s">
        <v>9090</v>
      </c>
    </row>
    <row r="254">
      <c r="A254" s="6" t="s">
        <v>1704</v>
      </c>
      <c r="B254" s="6" t="s">
        <v>934</v>
      </c>
      <c r="C254" s="6" t="s">
        <v>1769</v>
      </c>
      <c r="D254" s="7" t="s">
        <v>1770</v>
      </c>
      <c r="E254" s="19" t="s">
        <v>8766</v>
      </c>
      <c r="F254" s="52" t="s">
        <v>9092</v>
      </c>
      <c r="G254" s="10">
        <v>45925.0</v>
      </c>
      <c r="H254" s="53" t="s">
        <v>9093</v>
      </c>
    </row>
    <row r="255">
      <c r="A255" s="6" t="s">
        <v>1704</v>
      </c>
      <c r="B255" s="6" t="s">
        <v>934</v>
      </c>
      <c r="C255" s="6" t="s">
        <v>1769</v>
      </c>
      <c r="D255" s="7" t="s">
        <v>1770</v>
      </c>
      <c r="E255" s="19" t="s">
        <v>8766</v>
      </c>
      <c r="F255" s="52" t="s">
        <v>9094</v>
      </c>
      <c r="G255" s="10">
        <v>45925.0</v>
      </c>
      <c r="H255" s="53" t="s">
        <v>9093</v>
      </c>
    </row>
    <row r="256">
      <c r="A256" s="6" t="s">
        <v>1704</v>
      </c>
      <c r="B256" s="6" t="s">
        <v>934</v>
      </c>
      <c r="C256" s="6" t="s">
        <v>1769</v>
      </c>
      <c r="D256" s="7" t="s">
        <v>1770</v>
      </c>
      <c r="E256" s="19" t="s">
        <v>8766</v>
      </c>
      <c r="F256" s="52" t="s">
        <v>9095</v>
      </c>
      <c r="G256" s="10">
        <v>45925.0</v>
      </c>
      <c r="H256" s="53" t="s">
        <v>9093</v>
      </c>
    </row>
    <row r="257">
      <c r="A257" s="6" t="s">
        <v>1704</v>
      </c>
      <c r="B257" s="6" t="s">
        <v>934</v>
      </c>
      <c r="C257" s="6" t="s">
        <v>1769</v>
      </c>
      <c r="D257" s="7" t="s">
        <v>1770</v>
      </c>
      <c r="E257" s="19" t="s">
        <v>8766</v>
      </c>
      <c r="F257" s="52" t="s">
        <v>9096</v>
      </c>
      <c r="G257" s="10">
        <v>45925.0</v>
      </c>
      <c r="H257" s="53" t="s">
        <v>9093</v>
      </c>
    </row>
    <row r="258">
      <c r="A258" s="6" t="s">
        <v>1704</v>
      </c>
      <c r="B258" s="6" t="s">
        <v>934</v>
      </c>
      <c r="C258" s="6" t="s">
        <v>1769</v>
      </c>
      <c r="D258" s="7" t="s">
        <v>1770</v>
      </c>
      <c r="E258" s="19" t="s">
        <v>8766</v>
      </c>
      <c r="F258" s="52" t="s">
        <v>9097</v>
      </c>
      <c r="G258" s="10">
        <v>45925.0</v>
      </c>
      <c r="H258" s="53" t="s">
        <v>9093</v>
      </c>
    </row>
    <row r="259">
      <c r="A259" s="6" t="s">
        <v>1704</v>
      </c>
      <c r="B259" s="6" t="s">
        <v>934</v>
      </c>
      <c r="C259" s="6" t="s">
        <v>1769</v>
      </c>
      <c r="D259" s="7" t="s">
        <v>1770</v>
      </c>
      <c r="E259" s="19" t="s">
        <v>8766</v>
      </c>
      <c r="F259" s="52" t="s">
        <v>9098</v>
      </c>
      <c r="G259" s="10">
        <v>45925.0</v>
      </c>
      <c r="H259" s="53" t="s">
        <v>9093</v>
      </c>
    </row>
    <row r="260">
      <c r="A260" s="6" t="s">
        <v>1704</v>
      </c>
      <c r="B260" s="6" t="s">
        <v>934</v>
      </c>
      <c r="C260" s="6" t="s">
        <v>1769</v>
      </c>
      <c r="D260" s="7" t="s">
        <v>1770</v>
      </c>
      <c r="E260" s="19" t="s">
        <v>8766</v>
      </c>
      <c r="F260" s="52" t="s">
        <v>9099</v>
      </c>
      <c r="G260" s="10">
        <v>45925.0</v>
      </c>
      <c r="H260" s="53" t="s">
        <v>9093</v>
      </c>
    </row>
    <row r="261">
      <c r="A261" s="6" t="s">
        <v>1704</v>
      </c>
      <c r="B261" s="6" t="s">
        <v>934</v>
      </c>
      <c r="C261" s="6" t="s">
        <v>1769</v>
      </c>
      <c r="D261" s="7" t="s">
        <v>1770</v>
      </c>
      <c r="E261" s="19" t="s">
        <v>8766</v>
      </c>
      <c r="F261" s="52" t="s">
        <v>9100</v>
      </c>
      <c r="G261" s="10">
        <v>45925.0</v>
      </c>
      <c r="H261" s="53" t="s">
        <v>9093</v>
      </c>
    </row>
    <row r="262">
      <c r="A262" s="6" t="s">
        <v>1704</v>
      </c>
      <c r="B262" s="6" t="s">
        <v>934</v>
      </c>
      <c r="C262" s="6" t="s">
        <v>1769</v>
      </c>
      <c r="D262" s="7" t="s">
        <v>1770</v>
      </c>
      <c r="E262" s="19" t="s">
        <v>8766</v>
      </c>
      <c r="F262" s="52" t="s">
        <v>9101</v>
      </c>
      <c r="G262" s="10">
        <v>45925.0</v>
      </c>
      <c r="H262" s="53" t="s">
        <v>9093</v>
      </c>
    </row>
    <row r="263">
      <c r="A263" s="6" t="s">
        <v>1782</v>
      </c>
      <c r="B263" s="6" t="s">
        <v>1788</v>
      </c>
      <c r="C263" s="6" t="s">
        <v>1789</v>
      </c>
      <c r="D263" s="7" t="s">
        <v>1790</v>
      </c>
      <c r="E263" s="19" t="s">
        <v>10118</v>
      </c>
      <c r="F263" s="52" t="s">
        <v>9105</v>
      </c>
      <c r="G263" s="10">
        <v>45926.0</v>
      </c>
      <c r="H263" s="18" t="s">
        <v>9104</v>
      </c>
    </row>
    <row r="264">
      <c r="A264" s="6" t="s">
        <v>1782</v>
      </c>
      <c r="B264" s="6" t="s">
        <v>1788</v>
      </c>
      <c r="C264" s="6" t="s">
        <v>1789</v>
      </c>
      <c r="D264" s="7" t="s">
        <v>1790</v>
      </c>
      <c r="E264" s="19" t="s">
        <v>10119</v>
      </c>
      <c r="F264" s="52" t="s">
        <v>9103</v>
      </c>
      <c r="G264" s="10">
        <v>45926.0</v>
      </c>
      <c r="H264" s="18" t="s">
        <v>9104</v>
      </c>
    </row>
    <row r="265">
      <c r="A265" s="6" t="s">
        <v>1782</v>
      </c>
      <c r="B265" s="6" t="s">
        <v>290</v>
      </c>
      <c r="C265" s="6" t="s">
        <v>1806</v>
      </c>
      <c r="D265" s="7" t="s">
        <v>1807</v>
      </c>
      <c r="E265" s="19" t="s">
        <v>10120</v>
      </c>
      <c r="F265" s="52" t="s">
        <v>10121</v>
      </c>
      <c r="G265" s="10">
        <v>45926.0</v>
      </c>
      <c r="H265" s="53" t="s">
        <v>10122</v>
      </c>
    </row>
    <row r="266">
      <c r="A266" s="6" t="s">
        <v>1782</v>
      </c>
      <c r="B266" s="6" t="s">
        <v>32</v>
      </c>
      <c r="C266" s="6" t="s">
        <v>1824</v>
      </c>
      <c r="D266" s="7" t="s">
        <v>1825</v>
      </c>
      <c r="E266" s="19" t="s">
        <v>10123</v>
      </c>
      <c r="F266" s="52" t="s">
        <v>9106</v>
      </c>
      <c r="G266" s="10">
        <v>45926.0</v>
      </c>
      <c r="H266" s="53" t="s">
        <v>9107</v>
      </c>
    </row>
    <row r="267">
      <c r="A267" s="6" t="s">
        <v>1782</v>
      </c>
      <c r="B267" s="6" t="s">
        <v>32</v>
      </c>
      <c r="C267" s="6" t="s">
        <v>1824</v>
      </c>
      <c r="D267" s="7" t="s">
        <v>1825</v>
      </c>
      <c r="E267" s="19" t="s">
        <v>10124</v>
      </c>
      <c r="F267" s="52" t="s">
        <v>9109</v>
      </c>
      <c r="G267" s="10">
        <v>45926.0</v>
      </c>
      <c r="H267" s="53" t="s">
        <v>9107</v>
      </c>
    </row>
    <row r="268">
      <c r="A268" s="6" t="s">
        <v>1782</v>
      </c>
      <c r="B268" s="6" t="s">
        <v>32</v>
      </c>
      <c r="C268" s="6" t="s">
        <v>1824</v>
      </c>
      <c r="D268" s="7" t="s">
        <v>1825</v>
      </c>
      <c r="E268" s="19" t="s">
        <v>10125</v>
      </c>
      <c r="F268" s="52" t="s">
        <v>9111</v>
      </c>
      <c r="G268" s="10">
        <v>45926.0</v>
      </c>
      <c r="H268" s="53" t="s">
        <v>9107</v>
      </c>
    </row>
    <row r="269">
      <c r="A269" s="6" t="s">
        <v>1925</v>
      </c>
      <c r="B269" s="6" t="s">
        <v>1955</v>
      </c>
      <c r="C269" s="6" t="s">
        <v>1956</v>
      </c>
      <c r="D269" s="7" t="s">
        <v>1957</v>
      </c>
      <c r="E269" s="19" t="s">
        <v>9112</v>
      </c>
      <c r="F269" s="52" t="s">
        <v>9113</v>
      </c>
      <c r="G269" s="10">
        <v>45926.0</v>
      </c>
      <c r="H269" s="53" t="s">
        <v>9114</v>
      </c>
    </row>
    <row r="270">
      <c r="A270" s="6" t="s">
        <v>1990</v>
      </c>
      <c r="B270" s="6" t="s">
        <v>123</v>
      </c>
      <c r="C270" s="6" t="s">
        <v>1995</v>
      </c>
      <c r="D270" s="7" t="s">
        <v>1996</v>
      </c>
      <c r="E270" s="19" t="s">
        <v>9002</v>
      </c>
      <c r="F270" s="52" t="s">
        <v>9115</v>
      </c>
      <c r="G270" s="10">
        <v>45928.0</v>
      </c>
      <c r="H270" s="53" t="s">
        <v>9116</v>
      </c>
    </row>
    <row r="271">
      <c r="A271" s="6" t="s">
        <v>1990</v>
      </c>
      <c r="B271" s="6" t="s">
        <v>1999</v>
      </c>
      <c r="C271" s="6" t="s">
        <v>2000</v>
      </c>
      <c r="D271" s="7" t="s">
        <v>2001</v>
      </c>
      <c r="E271" s="19" t="s">
        <v>10126</v>
      </c>
      <c r="F271" s="52" t="s">
        <v>9118</v>
      </c>
      <c r="G271" s="10">
        <v>45927.0</v>
      </c>
      <c r="H271" s="53" t="s">
        <v>9119</v>
      </c>
    </row>
    <row r="272">
      <c r="A272" s="6" t="s">
        <v>1990</v>
      </c>
      <c r="B272" s="6" t="s">
        <v>348</v>
      </c>
      <c r="C272" s="6" t="s">
        <v>2013</v>
      </c>
      <c r="D272" s="7" t="s">
        <v>2014</v>
      </c>
      <c r="E272" s="19" t="s">
        <v>10127</v>
      </c>
      <c r="F272" s="52" t="s">
        <v>9120</v>
      </c>
      <c r="G272" s="10">
        <v>45927.0</v>
      </c>
      <c r="H272" s="53" t="s">
        <v>9121</v>
      </c>
    </row>
    <row r="273">
      <c r="A273" s="6" t="s">
        <v>1990</v>
      </c>
      <c r="B273" s="6" t="s">
        <v>2043</v>
      </c>
      <c r="C273" s="6" t="s">
        <v>2044</v>
      </c>
      <c r="D273" s="7" t="s">
        <v>2045</v>
      </c>
      <c r="E273" s="19" t="s">
        <v>10128</v>
      </c>
      <c r="F273" s="52" t="s">
        <v>10129</v>
      </c>
      <c r="G273" s="10">
        <v>45927.0</v>
      </c>
      <c r="H273" s="53" t="s">
        <v>10130</v>
      </c>
    </row>
    <row r="274">
      <c r="A274" s="6" t="s">
        <v>2190</v>
      </c>
      <c r="B274" s="6" t="s">
        <v>2332</v>
      </c>
      <c r="C274" s="6" t="s">
        <v>2333</v>
      </c>
      <c r="D274" s="7" t="s">
        <v>2334</v>
      </c>
      <c r="E274" s="19" t="s">
        <v>8766</v>
      </c>
      <c r="F274" s="52" t="s">
        <v>9122</v>
      </c>
      <c r="G274" s="10">
        <v>45927.0</v>
      </c>
      <c r="H274" s="53" t="s">
        <v>9123</v>
      </c>
    </row>
    <row r="275">
      <c r="A275" s="6" t="s">
        <v>2190</v>
      </c>
      <c r="B275" s="6" t="s">
        <v>2332</v>
      </c>
      <c r="C275" s="6" t="s">
        <v>2333</v>
      </c>
      <c r="D275" s="7" t="s">
        <v>2334</v>
      </c>
      <c r="E275" s="19" t="s">
        <v>8766</v>
      </c>
      <c r="F275" s="52" t="s">
        <v>9124</v>
      </c>
      <c r="G275" s="10">
        <v>45927.0</v>
      </c>
      <c r="H275" s="53" t="s">
        <v>9123</v>
      </c>
    </row>
    <row r="276">
      <c r="A276" s="6" t="s">
        <v>2190</v>
      </c>
      <c r="B276" s="6" t="s">
        <v>2332</v>
      </c>
      <c r="C276" s="6" t="s">
        <v>2333</v>
      </c>
      <c r="D276" s="7" t="s">
        <v>2334</v>
      </c>
      <c r="E276" s="19" t="s">
        <v>8766</v>
      </c>
      <c r="F276" s="52" t="s">
        <v>9125</v>
      </c>
      <c r="G276" s="10">
        <v>45927.0</v>
      </c>
      <c r="H276" s="53" t="s">
        <v>9123</v>
      </c>
    </row>
    <row r="277">
      <c r="A277" s="6" t="s">
        <v>2190</v>
      </c>
      <c r="B277" s="6" t="s">
        <v>2332</v>
      </c>
      <c r="C277" s="6" t="s">
        <v>2333</v>
      </c>
      <c r="D277" s="7" t="s">
        <v>2334</v>
      </c>
      <c r="E277" s="19" t="s">
        <v>8766</v>
      </c>
      <c r="F277" s="52" t="s">
        <v>9126</v>
      </c>
      <c r="G277" s="10">
        <v>45927.0</v>
      </c>
      <c r="H277" s="53" t="s">
        <v>9123</v>
      </c>
    </row>
    <row r="278">
      <c r="A278" s="6" t="s">
        <v>2190</v>
      </c>
      <c r="B278" s="6" t="s">
        <v>2332</v>
      </c>
      <c r="C278" s="6" t="s">
        <v>2333</v>
      </c>
      <c r="D278" s="7" t="s">
        <v>2334</v>
      </c>
      <c r="E278" s="19" t="s">
        <v>8766</v>
      </c>
      <c r="F278" s="52" t="s">
        <v>9127</v>
      </c>
      <c r="G278" s="10">
        <v>45927.0</v>
      </c>
      <c r="H278" s="53" t="s">
        <v>9123</v>
      </c>
    </row>
    <row r="279">
      <c r="A279" s="6" t="s">
        <v>2190</v>
      </c>
      <c r="B279" s="6" t="s">
        <v>2332</v>
      </c>
      <c r="C279" s="6" t="s">
        <v>2333</v>
      </c>
      <c r="D279" s="7" t="s">
        <v>2334</v>
      </c>
      <c r="E279" s="19" t="s">
        <v>8766</v>
      </c>
      <c r="F279" s="52" t="s">
        <v>9128</v>
      </c>
      <c r="G279" s="10">
        <v>45927.0</v>
      </c>
      <c r="H279" s="53" t="s">
        <v>9123</v>
      </c>
    </row>
    <row r="280">
      <c r="A280" s="6" t="s">
        <v>2190</v>
      </c>
      <c r="B280" s="6" t="s">
        <v>2332</v>
      </c>
      <c r="C280" s="6" t="s">
        <v>2333</v>
      </c>
      <c r="D280" s="7" t="s">
        <v>2334</v>
      </c>
      <c r="E280" s="19" t="s">
        <v>8766</v>
      </c>
      <c r="F280" s="52" t="s">
        <v>9129</v>
      </c>
      <c r="G280" s="10">
        <v>45927.0</v>
      </c>
      <c r="H280" s="53" t="s">
        <v>9123</v>
      </c>
    </row>
    <row r="281">
      <c r="A281" s="6" t="s">
        <v>2574</v>
      </c>
      <c r="B281" s="6" t="s">
        <v>2579</v>
      </c>
      <c r="C281" s="6" t="s">
        <v>2580</v>
      </c>
      <c r="D281" s="7" t="s">
        <v>2581</v>
      </c>
      <c r="E281" s="19" t="s">
        <v>10126</v>
      </c>
      <c r="F281" s="52" t="s">
        <v>9130</v>
      </c>
      <c r="G281" s="10">
        <v>45926.0</v>
      </c>
      <c r="H281" s="53" t="s">
        <v>9131</v>
      </c>
    </row>
    <row r="282">
      <c r="A282" s="6" t="s">
        <v>2574</v>
      </c>
      <c r="B282" s="6" t="s">
        <v>1726</v>
      </c>
      <c r="C282" s="6" t="s">
        <v>2584</v>
      </c>
      <c r="D282" s="7" t="s">
        <v>2585</v>
      </c>
      <c r="E282" s="19" t="s">
        <v>9102</v>
      </c>
      <c r="F282" s="52" t="s">
        <v>9132</v>
      </c>
      <c r="G282" s="10">
        <v>45926.0</v>
      </c>
      <c r="H282" s="53" t="s">
        <v>9133</v>
      </c>
    </row>
    <row r="283">
      <c r="A283" s="6" t="s">
        <v>2574</v>
      </c>
      <c r="B283" s="6" t="s">
        <v>1726</v>
      </c>
      <c r="C283" s="6" t="s">
        <v>2584</v>
      </c>
      <c r="D283" s="7" t="s">
        <v>2585</v>
      </c>
      <c r="E283" s="19" t="s">
        <v>9102</v>
      </c>
      <c r="F283" s="52" t="s">
        <v>9134</v>
      </c>
      <c r="G283" s="10">
        <v>45926.0</v>
      </c>
      <c r="H283" s="53" t="s">
        <v>9133</v>
      </c>
    </row>
    <row r="284">
      <c r="A284" s="6" t="s">
        <v>2574</v>
      </c>
      <c r="B284" s="6" t="s">
        <v>1726</v>
      </c>
      <c r="C284" s="6" t="s">
        <v>2584</v>
      </c>
      <c r="D284" s="7" t="s">
        <v>2585</v>
      </c>
      <c r="E284" s="19" t="s">
        <v>9102</v>
      </c>
      <c r="F284" s="52" t="s">
        <v>9135</v>
      </c>
      <c r="G284" s="10">
        <v>45926.0</v>
      </c>
      <c r="H284" s="53" t="s">
        <v>9133</v>
      </c>
    </row>
    <row r="285">
      <c r="A285" s="6" t="s">
        <v>2574</v>
      </c>
      <c r="B285" s="6" t="s">
        <v>1726</v>
      </c>
      <c r="C285" s="6" t="s">
        <v>2584</v>
      </c>
      <c r="D285" s="7" t="s">
        <v>2585</v>
      </c>
      <c r="E285" s="19" t="s">
        <v>9102</v>
      </c>
      <c r="F285" s="52" t="s">
        <v>9136</v>
      </c>
      <c r="G285" s="10">
        <v>45926.0</v>
      </c>
      <c r="H285" s="53" t="s">
        <v>9133</v>
      </c>
    </row>
    <row r="286">
      <c r="A286" s="6" t="s">
        <v>2574</v>
      </c>
      <c r="B286" s="6" t="s">
        <v>1726</v>
      </c>
      <c r="C286" s="6" t="s">
        <v>2584</v>
      </c>
      <c r="D286" s="7" t="s">
        <v>2585</v>
      </c>
      <c r="E286" s="19" t="s">
        <v>9102</v>
      </c>
      <c r="F286" s="52" t="s">
        <v>9137</v>
      </c>
      <c r="G286" s="10">
        <v>45926.0</v>
      </c>
      <c r="H286" s="53" t="s">
        <v>9133</v>
      </c>
    </row>
    <row r="287">
      <c r="A287" s="6" t="s">
        <v>2574</v>
      </c>
      <c r="B287" s="6" t="s">
        <v>1726</v>
      </c>
      <c r="C287" s="6" t="s">
        <v>2584</v>
      </c>
      <c r="D287" s="7" t="s">
        <v>2585</v>
      </c>
      <c r="E287" s="19" t="s">
        <v>9102</v>
      </c>
      <c r="F287" s="52" t="s">
        <v>9138</v>
      </c>
      <c r="G287" s="10">
        <v>45926.0</v>
      </c>
      <c r="H287" s="53" t="s">
        <v>9133</v>
      </c>
    </row>
    <row r="288">
      <c r="A288" s="6" t="s">
        <v>2574</v>
      </c>
      <c r="B288" s="6" t="s">
        <v>1726</v>
      </c>
      <c r="C288" s="6" t="s">
        <v>2584</v>
      </c>
      <c r="D288" s="7" t="s">
        <v>2585</v>
      </c>
      <c r="E288" s="19" t="s">
        <v>9102</v>
      </c>
      <c r="F288" s="52" t="s">
        <v>9139</v>
      </c>
      <c r="G288" s="10">
        <v>45926.0</v>
      </c>
      <c r="H288" s="53" t="s">
        <v>9133</v>
      </c>
    </row>
    <row r="289">
      <c r="A289" s="6" t="s">
        <v>2574</v>
      </c>
      <c r="B289" s="6" t="s">
        <v>1726</v>
      </c>
      <c r="C289" s="6" t="s">
        <v>2584</v>
      </c>
      <c r="D289" s="7" t="s">
        <v>2585</v>
      </c>
      <c r="E289" s="19" t="s">
        <v>9102</v>
      </c>
      <c r="F289" s="52" t="s">
        <v>9140</v>
      </c>
      <c r="G289" s="10">
        <v>45926.0</v>
      </c>
      <c r="H289" s="53" t="s">
        <v>9133</v>
      </c>
    </row>
    <row r="290">
      <c r="A290" s="6" t="s">
        <v>2574</v>
      </c>
      <c r="B290" s="6" t="s">
        <v>1726</v>
      </c>
      <c r="C290" s="6" t="s">
        <v>2584</v>
      </c>
      <c r="D290" s="7" t="s">
        <v>2585</v>
      </c>
      <c r="E290" s="19" t="s">
        <v>9102</v>
      </c>
      <c r="F290" s="52" t="s">
        <v>9075</v>
      </c>
      <c r="G290" s="10">
        <v>45926.0</v>
      </c>
      <c r="H290" s="53" t="s">
        <v>9133</v>
      </c>
    </row>
    <row r="291">
      <c r="A291" s="6" t="s">
        <v>2574</v>
      </c>
      <c r="B291" s="6" t="s">
        <v>1726</v>
      </c>
      <c r="C291" s="6" t="s">
        <v>2584</v>
      </c>
      <c r="D291" s="7" t="s">
        <v>2585</v>
      </c>
      <c r="E291" s="19" t="s">
        <v>9102</v>
      </c>
      <c r="F291" s="52" t="s">
        <v>9141</v>
      </c>
      <c r="G291" s="10">
        <v>45926.0</v>
      </c>
      <c r="H291" s="53" t="s">
        <v>9133</v>
      </c>
    </row>
    <row r="292">
      <c r="A292" s="6" t="s">
        <v>2574</v>
      </c>
      <c r="B292" s="6" t="s">
        <v>1726</v>
      </c>
      <c r="C292" s="6" t="s">
        <v>2584</v>
      </c>
      <c r="D292" s="7" t="s">
        <v>2585</v>
      </c>
      <c r="E292" s="19" t="s">
        <v>9102</v>
      </c>
      <c r="F292" s="52" t="s">
        <v>9142</v>
      </c>
      <c r="G292" s="10">
        <v>45926.0</v>
      </c>
      <c r="H292" s="53" t="s">
        <v>9133</v>
      </c>
    </row>
    <row r="293">
      <c r="A293" s="6" t="s">
        <v>2574</v>
      </c>
      <c r="B293" s="6" t="s">
        <v>1253</v>
      </c>
      <c r="C293" s="6" t="s">
        <v>2620</v>
      </c>
      <c r="D293" s="7" t="s">
        <v>2621</v>
      </c>
      <c r="E293" s="19" t="s">
        <v>8766</v>
      </c>
      <c r="F293" s="52" t="s">
        <v>9150</v>
      </c>
      <c r="G293" s="10">
        <v>45926.0</v>
      </c>
      <c r="H293" s="53" t="s">
        <v>9145</v>
      </c>
    </row>
    <row r="294">
      <c r="A294" s="6" t="s">
        <v>2574</v>
      </c>
      <c r="B294" s="6" t="s">
        <v>1253</v>
      </c>
      <c r="C294" s="6" t="s">
        <v>2620</v>
      </c>
      <c r="D294" s="7" t="s">
        <v>2621</v>
      </c>
      <c r="E294" s="19" t="s">
        <v>8766</v>
      </c>
      <c r="F294" s="52" t="s">
        <v>9151</v>
      </c>
      <c r="G294" s="10">
        <v>45926.0</v>
      </c>
      <c r="H294" s="53" t="s">
        <v>9145</v>
      </c>
    </row>
    <row r="295">
      <c r="A295" s="6" t="s">
        <v>2574</v>
      </c>
      <c r="B295" s="6" t="s">
        <v>1253</v>
      </c>
      <c r="C295" s="6" t="s">
        <v>2620</v>
      </c>
      <c r="D295" s="7" t="s">
        <v>2621</v>
      </c>
      <c r="E295" s="19" t="s">
        <v>8766</v>
      </c>
      <c r="F295" s="52" t="s">
        <v>9149</v>
      </c>
      <c r="G295" s="10">
        <v>45926.0</v>
      </c>
      <c r="H295" s="53" t="s">
        <v>9145</v>
      </c>
    </row>
    <row r="296">
      <c r="A296" s="6" t="s">
        <v>2574</v>
      </c>
      <c r="B296" s="6" t="s">
        <v>1253</v>
      </c>
      <c r="C296" s="6" t="s">
        <v>2620</v>
      </c>
      <c r="D296" s="7" t="s">
        <v>2621</v>
      </c>
      <c r="E296" s="19" t="s">
        <v>8766</v>
      </c>
      <c r="F296" s="52" t="s">
        <v>9152</v>
      </c>
      <c r="G296" s="10">
        <v>45926.0</v>
      </c>
      <c r="H296" s="53" t="s">
        <v>9145</v>
      </c>
    </row>
    <row r="297">
      <c r="A297" s="6" t="s">
        <v>2574</v>
      </c>
      <c r="B297" s="6" t="s">
        <v>1253</v>
      </c>
      <c r="C297" s="6" t="s">
        <v>2620</v>
      </c>
      <c r="D297" s="7" t="s">
        <v>2621</v>
      </c>
      <c r="E297" s="19" t="s">
        <v>10131</v>
      </c>
      <c r="F297" s="52" t="s">
        <v>9144</v>
      </c>
      <c r="G297" s="10">
        <v>45926.0</v>
      </c>
      <c r="H297" s="53" t="s">
        <v>9145</v>
      </c>
    </row>
    <row r="298">
      <c r="A298" s="6" t="s">
        <v>2574</v>
      </c>
      <c r="B298" s="6" t="s">
        <v>1253</v>
      </c>
      <c r="C298" s="6" t="s">
        <v>2620</v>
      </c>
      <c r="D298" s="7" t="s">
        <v>2621</v>
      </c>
      <c r="E298" s="19" t="s">
        <v>10131</v>
      </c>
      <c r="F298" s="52" t="s">
        <v>9146</v>
      </c>
      <c r="G298" s="10">
        <v>45926.0</v>
      </c>
      <c r="H298" s="53" t="s">
        <v>9145</v>
      </c>
    </row>
    <row r="299">
      <c r="A299" s="6" t="s">
        <v>2574</v>
      </c>
      <c r="B299" s="6" t="s">
        <v>1253</v>
      </c>
      <c r="C299" s="6" t="s">
        <v>2620</v>
      </c>
      <c r="D299" s="7" t="s">
        <v>2621</v>
      </c>
      <c r="E299" s="19" t="s">
        <v>10131</v>
      </c>
      <c r="F299" s="52" t="s">
        <v>9147</v>
      </c>
      <c r="G299" s="10">
        <v>45926.0</v>
      </c>
      <c r="H299" s="53" t="s">
        <v>9145</v>
      </c>
    </row>
    <row r="300">
      <c r="A300" s="6" t="s">
        <v>2574</v>
      </c>
      <c r="B300" s="6" t="s">
        <v>1253</v>
      </c>
      <c r="C300" s="6" t="s">
        <v>2620</v>
      </c>
      <c r="D300" s="7" t="s">
        <v>2621</v>
      </c>
      <c r="E300" s="19" t="s">
        <v>10131</v>
      </c>
      <c r="F300" s="52" t="s">
        <v>9148</v>
      </c>
      <c r="G300" s="10">
        <v>45926.0</v>
      </c>
      <c r="H300" s="53" t="s">
        <v>9145</v>
      </c>
    </row>
    <row r="301">
      <c r="A301" s="6" t="s">
        <v>2574</v>
      </c>
      <c r="B301" s="6" t="s">
        <v>1253</v>
      </c>
      <c r="C301" s="6" t="s">
        <v>2620</v>
      </c>
      <c r="D301" s="7" t="s">
        <v>2621</v>
      </c>
      <c r="E301" s="19" t="s">
        <v>10131</v>
      </c>
      <c r="F301" s="52" t="s">
        <v>9149</v>
      </c>
      <c r="G301" s="10">
        <v>45926.0</v>
      </c>
      <c r="H301" s="53" t="s">
        <v>9145</v>
      </c>
    </row>
    <row r="302">
      <c r="A302" s="6" t="s">
        <v>2655</v>
      </c>
      <c r="B302" s="6" t="s">
        <v>2720</v>
      </c>
      <c r="C302" s="6" t="s">
        <v>2721</v>
      </c>
      <c r="D302" s="7" t="s">
        <v>2722</v>
      </c>
      <c r="E302" s="19" t="s">
        <v>8789</v>
      </c>
      <c r="F302" s="52" t="s">
        <v>9158</v>
      </c>
      <c r="G302" s="10">
        <v>45927.0</v>
      </c>
      <c r="H302" s="53" t="s">
        <v>9154</v>
      </c>
    </row>
    <row r="303">
      <c r="A303" s="6" t="s">
        <v>2655</v>
      </c>
      <c r="B303" s="6" t="s">
        <v>2720</v>
      </c>
      <c r="C303" s="6" t="s">
        <v>2721</v>
      </c>
      <c r="D303" s="7" t="s">
        <v>2722</v>
      </c>
      <c r="E303" s="19" t="s">
        <v>8766</v>
      </c>
      <c r="F303" s="52" t="s">
        <v>9153</v>
      </c>
      <c r="G303" s="10">
        <v>45927.0</v>
      </c>
      <c r="H303" s="53" t="s">
        <v>9154</v>
      </c>
    </row>
    <row r="304">
      <c r="A304" s="6" t="s">
        <v>2655</v>
      </c>
      <c r="B304" s="6" t="s">
        <v>2720</v>
      </c>
      <c r="C304" s="6" t="s">
        <v>2721</v>
      </c>
      <c r="D304" s="7" t="s">
        <v>2722</v>
      </c>
      <c r="E304" s="19" t="s">
        <v>8766</v>
      </c>
      <c r="F304" s="52" t="s">
        <v>9155</v>
      </c>
      <c r="G304" s="10">
        <v>45927.0</v>
      </c>
      <c r="H304" s="53" t="s">
        <v>9154</v>
      </c>
    </row>
    <row r="305">
      <c r="A305" s="6" t="s">
        <v>2655</v>
      </c>
      <c r="B305" s="6" t="s">
        <v>2720</v>
      </c>
      <c r="C305" s="6" t="s">
        <v>2721</v>
      </c>
      <c r="D305" s="7" t="s">
        <v>2722</v>
      </c>
      <c r="E305" s="19" t="s">
        <v>8766</v>
      </c>
      <c r="F305" s="52" t="s">
        <v>9156</v>
      </c>
      <c r="G305" s="10">
        <v>45927.0</v>
      </c>
      <c r="H305" s="53" t="s">
        <v>9154</v>
      </c>
    </row>
    <row r="306">
      <c r="A306" s="6" t="s">
        <v>2655</v>
      </c>
      <c r="B306" s="6" t="s">
        <v>2720</v>
      </c>
      <c r="C306" s="6" t="s">
        <v>2721</v>
      </c>
      <c r="D306" s="7" t="s">
        <v>2722</v>
      </c>
      <c r="E306" s="19" t="s">
        <v>8766</v>
      </c>
      <c r="F306" s="52" t="s">
        <v>9157</v>
      </c>
      <c r="G306" s="10">
        <v>45927.0</v>
      </c>
      <c r="H306" s="53" t="s">
        <v>9154</v>
      </c>
    </row>
    <row r="307">
      <c r="A307" s="6" t="s">
        <v>2655</v>
      </c>
      <c r="B307" s="6" t="s">
        <v>2737</v>
      </c>
      <c r="C307" s="6" t="s">
        <v>2738</v>
      </c>
      <c r="D307" s="7" t="s">
        <v>2739</v>
      </c>
      <c r="E307" s="19" t="s">
        <v>10132</v>
      </c>
      <c r="F307" s="52" t="s">
        <v>9167</v>
      </c>
      <c r="G307" s="10">
        <v>45927.0</v>
      </c>
      <c r="H307" s="53" t="s">
        <v>9160</v>
      </c>
    </row>
    <row r="308">
      <c r="A308" s="6" t="s">
        <v>2655</v>
      </c>
      <c r="B308" s="6" t="s">
        <v>2737</v>
      </c>
      <c r="C308" s="6" t="s">
        <v>2738</v>
      </c>
      <c r="D308" s="7" t="s">
        <v>2739</v>
      </c>
      <c r="E308" s="19" t="s">
        <v>10133</v>
      </c>
      <c r="F308" s="52" t="s">
        <v>9169</v>
      </c>
      <c r="G308" s="10">
        <v>45927.0</v>
      </c>
      <c r="H308" s="53" t="s">
        <v>9160</v>
      </c>
    </row>
    <row r="309">
      <c r="A309" s="6" t="s">
        <v>2655</v>
      </c>
      <c r="B309" s="6" t="s">
        <v>2737</v>
      </c>
      <c r="C309" s="6" t="s">
        <v>2738</v>
      </c>
      <c r="D309" s="7" t="s">
        <v>2739</v>
      </c>
      <c r="E309" s="19" t="s">
        <v>8766</v>
      </c>
      <c r="F309" s="52" t="s">
        <v>9159</v>
      </c>
      <c r="G309" s="10">
        <v>45927.0</v>
      </c>
      <c r="H309" s="53" t="s">
        <v>9160</v>
      </c>
    </row>
    <row r="310">
      <c r="A310" s="6" t="s">
        <v>2655</v>
      </c>
      <c r="B310" s="6" t="s">
        <v>2737</v>
      </c>
      <c r="C310" s="6" t="s">
        <v>2738</v>
      </c>
      <c r="D310" s="7" t="s">
        <v>2739</v>
      </c>
      <c r="E310" s="19" t="s">
        <v>8766</v>
      </c>
      <c r="F310" s="52" t="s">
        <v>9161</v>
      </c>
      <c r="G310" s="10">
        <v>45927.0</v>
      </c>
      <c r="H310" s="53" t="s">
        <v>9160</v>
      </c>
    </row>
    <row r="311">
      <c r="A311" s="6" t="s">
        <v>2655</v>
      </c>
      <c r="B311" s="6" t="s">
        <v>2737</v>
      </c>
      <c r="C311" s="6" t="s">
        <v>2738</v>
      </c>
      <c r="D311" s="7" t="s">
        <v>2739</v>
      </c>
      <c r="E311" s="19" t="s">
        <v>8766</v>
      </c>
      <c r="F311" s="52" t="s">
        <v>9162</v>
      </c>
      <c r="G311" s="10">
        <v>45927.0</v>
      </c>
      <c r="H311" s="53" t="s">
        <v>9160</v>
      </c>
    </row>
    <row r="312">
      <c r="A312" s="6" t="s">
        <v>2655</v>
      </c>
      <c r="B312" s="6" t="s">
        <v>2737</v>
      </c>
      <c r="C312" s="6" t="s">
        <v>2738</v>
      </c>
      <c r="D312" s="7" t="s">
        <v>2739</v>
      </c>
      <c r="E312" s="19" t="s">
        <v>8766</v>
      </c>
      <c r="F312" s="52" t="s">
        <v>9163</v>
      </c>
      <c r="G312" s="10">
        <v>45927.0</v>
      </c>
      <c r="H312" s="53" t="s">
        <v>9160</v>
      </c>
    </row>
    <row r="313">
      <c r="A313" s="6" t="s">
        <v>2655</v>
      </c>
      <c r="B313" s="6" t="s">
        <v>2737</v>
      </c>
      <c r="C313" s="6" t="s">
        <v>2738</v>
      </c>
      <c r="D313" s="7" t="s">
        <v>2739</v>
      </c>
      <c r="E313" s="19" t="s">
        <v>8766</v>
      </c>
      <c r="F313" s="52" t="s">
        <v>9164</v>
      </c>
      <c r="G313" s="10">
        <v>45927.0</v>
      </c>
      <c r="H313" s="53" t="s">
        <v>9160</v>
      </c>
    </row>
    <row r="314">
      <c r="A314" s="6" t="s">
        <v>2655</v>
      </c>
      <c r="B314" s="6" t="s">
        <v>2737</v>
      </c>
      <c r="C314" s="6" t="s">
        <v>2738</v>
      </c>
      <c r="D314" s="7" t="s">
        <v>2739</v>
      </c>
      <c r="E314" s="19" t="s">
        <v>8766</v>
      </c>
      <c r="F314" s="52" t="s">
        <v>9165</v>
      </c>
      <c r="G314" s="10">
        <v>45927.0</v>
      </c>
      <c r="H314" s="53" t="s">
        <v>9160</v>
      </c>
    </row>
    <row r="315">
      <c r="A315" s="6" t="s">
        <v>2773</v>
      </c>
      <c r="B315" s="6" t="s">
        <v>290</v>
      </c>
      <c r="C315" s="6" t="s">
        <v>2779</v>
      </c>
      <c r="D315" s="7" t="s">
        <v>2780</v>
      </c>
      <c r="E315" s="19" t="s">
        <v>8968</v>
      </c>
      <c r="F315" s="52" t="s">
        <v>9177</v>
      </c>
      <c r="G315" s="10">
        <v>45927.0</v>
      </c>
      <c r="H315" s="53" t="s">
        <v>9171</v>
      </c>
    </row>
    <row r="316">
      <c r="A316" s="6" t="s">
        <v>2773</v>
      </c>
      <c r="B316" s="6" t="s">
        <v>290</v>
      </c>
      <c r="C316" s="6" t="s">
        <v>2779</v>
      </c>
      <c r="D316" s="7" t="s">
        <v>2780</v>
      </c>
      <c r="E316" s="19" t="s">
        <v>8766</v>
      </c>
      <c r="F316" s="52" t="s">
        <v>9170</v>
      </c>
      <c r="G316" s="10">
        <v>45927.0</v>
      </c>
      <c r="H316" s="53" t="s">
        <v>9171</v>
      </c>
    </row>
    <row r="317">
      <c r="A317" s="6" t="s">
        <v>2773</v>
      </c>
      <c r="B317" s="6" t="s">
        <v>290</v>
      </c>
      <c r="C317" s="6" t="s">
        <v>2779</v>
      </c>
      <c r="D317" s="7" t="s">
        <v>2780</v>
      </c>
      <c r="E317" s="19" t="s">
        <v>8766</v>
      </c>
      <c r="F317" s="52" t="s">
        <v>9172</v>
      </c>
      <c r="G317" s="10">
        <v>45927.0</v>
      </c>
      <c r="H317" s="53" t="s">
        <v>9171</v>
      </c>
    </row>
    <row r="318">
      <c r="A318" s="6" t="s">
        <v>2773</v>
      </c>
      <c r="B318" s="6" t="s">
        <v>290</v>
      </c>
      <c r="C318" s="6" t="s">
        <v>2779</v>
      </c>
      <c r="D318" s="7" t="s">
        <v>2780</v>
      </c>
      <c r="E318" s="19" t="s">
        <v>8766</v>
      </c>
      <c r="F318" s="52" t="s">
        <v>9173</v>
      </c>
      <c r="G318" s="10">
        <v>45927.0</v>
      </c>
      <c r="H318" s="53" t="s">
        <v>9171</v>
      </c>
    </row>
    <row r="319">
      <c r="A319" s="6" t="s">
        <v>2773</v>
      </c>
      <c r="B319" s="6" t="s">
        <v>290</v>
      </c>
      <c r="C319" s="6" t="s">
        <v>2779</v>
      </c>
      <c r="D319" s="7" t="s">
        <v>2780</v>
      </c>
      <c r="E319" s="19" t="s">
        <v>8766</v>
      </c>
      <c r="F319" s="52" t="s">
        <v>9174</v>
      </c>
      <c r="G319" s="10">
        <v>45927.0</v>
      </c>
      <c r="H319" s="53" t="s">
        <v>9171</v>
      </c>
    </row>
    <row r="320">
      <c r="A320" s="6" t="s">
        <v>2773</v>
      </c>
      <c r="B320" s="6" t="s">
        <v>290</v>
      </c>
      <c r="C320" s="6" t="s">
        <v>2779</v>
      </c>
      <c r="D320" s="7" t="s">
        <v>2780</v>
      </c>
      <c r="E320" s="19" t="s">
        <v>8766</v>
      </c>
      <c r="F320" s="52" t="s">
        <v>9175</v>
      </c>
      <c r="G320" s="10">
        <v>45927.0</v>
      </c>
      <c r="H320" s="53" t="s">
        <v>9171</v>
      </c>
    </row>
    <row r="321">
      <c r="A321" s="6" t="s">
        <v>2773</v>
      </c>
      <c r="B321" s="6" t="s">
        <v>290</v>
      </c>
      <c r="C321" s="6" t="s">
        <v>2779</v>
      </c>
      <c r="D321" s="7" t="s">
        <v>2780</v>
      </c>
      <c r="E321" s="19" t="s">
        <v>8766</v>
      </c>
      <c r="F321" s="52" t="s">
        <v>9176</v>
      </c>
      <c r="G321" s="10">
        <v>45927.0</v>
      </c>
      <c r="H321" s="53" t="s">
        <v>9171</v>
      </c>
    </row>
    <row r="322">
      <c r="A322" s="6" t="s">
        <v>2773</v>
      </c>
      <c r="B322" s="6" t="s">
        <v>2847</v>
      </c>
      <c r="C322" s="6" t="s">
        <v>2848</v>
      </c>
      <c r="D322" s="7" t="s">
        <v>2849</v>
      </c>
      <c r="E322" s="19" t="s">
        <v>10134</v>
      </c>
      <c r="F322" s="52" t="s">
        <v>10135</v>
      </c>
      <c r="G322" s="10">
        <v>45927.0</v>
      </c>
      <c r="H322" s="53" t="s">
        <v>10136</v>
      </c>
    </row>
    <row r="323">
      <c r="A323" s="6" t="s">
        <v>2870</v>
      </c>
      <c r="B323" s="6" t="s">
        <v>2871</v>
      </c>
      <c r="C323" s="6" t="s">
        <v>2872</v>
      </c>
      <c r="D323" s="7" t="s">
        <v>2873</v>
      </c>
      <c r="E323" s="19" t="s">
        <v>10137</v>
      </c>
      <c r="F323" s="52" t="s">
        <v>9182</v>
      </c>
      <c r="G323" s="10">
        <v>45924.0</v>
      </c>
      <c r="H323" s="53" t="s">
        <v>9183</v>
      </c>
    </row>
    <row r="324">
      <c r="A324" s="6" t="s">
        <v>2870</v>
      </c>
      <c r="B324" s="6" t="s">
        <v>2871</v>
      </c>
      <c r="C324" s="6" t="s">
        <v>2872</v>
      </c>
      <c r="D324" s="7" t="s">
        <v>2873</v>
      </c>
      <c r="E324" s="19" t="s">
        <v>10138</v>
      </c>
      <c r="F324" s="52" t="s">
        <v>9184</v>
      </c>
      <c r="G324" s="10">
        <v>45924.0</v>
      </c>
      <c r="H324" s="53" t="s">
        <v>9183</v>
      </c>
    </row>
    <row r="325">
      <c r="A325" s="6" t="s">
        <v>2870</v>
      </c>
      <c r="B325" s="6" t="s">
        <v>2871</v>
      </c>
      <c r="C325" s="6" t="s">
        <v>2872</v>
      </c>
      <c r="D325" s="7" t="s">
        <v>2873</v>
      </c>
      <c r="E325" s="19" t="s">
        <v>10139</v>
      </c>
      <c r="F325" s="52" t="s">
        <v>9186</v>
      </c>
      <c r="G325" s="10">
        <v>45924.0</v>
      </c>
      <c r="H325" s="53" t="s">
        <v>9183</v>
      </c>
    </row>
    <row r="326">
      <c r="A326" s="6" t="s">
        <v>2870</v>
      </c>
      <c r="B326" s="6" t="s">
        <v>2876</v>
      </c>
      <c r="C326" s="6" t="s">
        <v>2877</v>
      </c>
      <c r="D326" s="7" t="s">
        <v>2878</v>
      </c>
      <c r="E326" s="19" t="s">
        <v>10140</v>
      </c>
      <c r="F326" s="52" t="s">
        <v>9187</v>
      </c>
      <c r="G326" s="10">
        <v>45924.0</v>
      </c>
      <c r="H326" s="53" t="s">
        <v>9188</v>
      </c>
    </row>
    <row r="327">
      <c r="A327" s="6" t="s">
        <v>2870</v>
      </c>
      <c r="B327" s="6" t="s">
        <v>2876</v>
      </c>
      <c r="C327" s="6" t="s">
        <v>2877</v>
      </c>
      <c r="D327" s="7" t="s">
        <v>2878</v>
      </c>
      <c r="E327" s="19" t="s">
        <v>10141</v>
      </c>
      <c r="F327" s="52" t="s">
        <v>9189</v>
      </c>
      <c r="G327" s="10">
        <v>45924.0</v>
      </c>
      <c r="H327" s="53" t="s">
        <v>9188</v>
      </c>
    </row>
    <row r="328">
      <c r="A328" s="6" t="s">
        <v>2870</v>
      </c>
      <c r="B328" s="6" t="s">
        <v>123</v>
      </c>
      <c r="C328" s="6" t="s">
        <v>2885</v>
      </c>
      <c r="D328" s="7" t="s">
        <v>2886</v>
      </c>
      <c r="E328" s="19" t="s">
        <v>10142</v>
      </c>
      <c r="F328" s="52" t="s">
        <v>9193</v>
      </c>
      <c r="G328" s="10">
        <v>45924.0</v>
      </c>
      <c r="H328" s="53" t="s">
        <v>9194</v>
      </c>
    </row>
    <row r="329">
      <c r="A329" s="6" t="s">
        <v>2870</v>
      </c>
      <c r="B329" s="6" t="s">
        <v>2897</v>
      </c>
      <c r="C329" s="6" t="s">
        <v>2898</v>
      </c>
      <c r="D329" s="7" t="s">
        <v>2899</v>
      </c>
      <c r="E329" s="19" t="s">
        <v>8804</v>
      </c>
      <c r="F329" s="52" t="s">
        <v>9199</v>
      </c>
      <c r="G329" s="10">
        <v>45924.0</v>
      </c>
      <c r="H329" s="53" t="s">
        <v>9197</v>
      </c>
    </row>
    <row r="330">
      <c r="A330" s="6" t="s">
        <v>2870</v>
      </c>
      <c r="B330" s="6" t="s">
        <v>2897</v>
      </c>
      <c r="C330" s="6" t="s">
        <v>2898</v>
      </c>
      <c r="D330" s="7" t="s">
        <v>2899</v>
      </c>
      <c r="E330" s="19" t="s">
        <v>10143</v>
      </c>
      <c r="F330" s="52" t="s">
        <v>9196</v>
      </c>
      <c r="G330" s="10">
        <v>45924.0</v>
      </c>
      <c r="H330" s="53" t="s">
        <v>9197</v>
      </c>
    </row>
    <row r="331">
      <c r="A331" s="6" t="s">
        <v>2870</v>
      </c>
      <c r="B331" s="6" t="s">
        <v>2897</v>
      </c>
      <c r="C331" s="6" t="s">
        <v>2898</v>
      </c>
      <c r="D331" s="7" t="s">
        <v>2899</v>
      </c>
      <c r="E331" s="19" t="s">
        <v>8797</v>
      </c>
      <c r="F331" s="52" t="s">
        <v>9198</v>
      </c>
      <c r="G331" s="10">
        <v>45924.0</v>
      </c>
      <c r="H331" s="53" t="s">
        <v>9197</v>
      </c>
    </row>
    <row r="332">
      <c r="A332" s="6" t="s">
        <v>2870</v>
      </c>
      <c r="B332" s="6" t="s">
        <v>2897</v>
      </c>
      <c r="C332" s="6" t="s">
        <v>2898</v>
      </c>
      <c r="D332" s="7" t="s">
        <v>2899</v>
      </c>
      <c r="E332" s="19" t="s">
        <v>9143</v>
      </c>
      <c r="F332" s="52" t="s">
        <v>9200</v>
      </c>
      <c r="G332" s="10">
        <v>45924.0</v>
      </c>
      <c r="H332" s="53" t="s">
        <v>9197</v>
      </c>
    </row>
    <row r="333">
      <c r="A333" s="6" t="s">
        <v>2870</v>
      </c>
      <c r="B333" s="6" t="s">
        <v>2897</v>
      </c>
      <c r="C333" s="6" t="s">
        <v>2898</v>
      </c>
      <c r="D333" s="7" t="s">
        <v>2899</v>
      </c>
      <c r="E333" s="19" t="s">
        <v>9143</v>
      </c>
      <c r="F333" s="52" t="s">
        <v>9201</v>
      </c>
      <c r="G333" s="10">
        <v>45924.0</v>
      </c>
      <c r="H333" s="53" t="s">
        <v>9197</v>
      </c>
    </row>
    <row r="334">
      <c r="A334" s="6" t="s">
        <v>2870</v>
      </c>
      <c r="B334" s="6" t="s">
        <v>2897</v>
      </c>
      <c r="C334" s="6" t="s">
        <v>2898</v>
      </c>
      <c r="D334" s="7" t="s">
        <v>2899</v>
      </c>
      <c r="E334" s="19" t="s">
        <v>9143</v>
      </c>
      <c r="F334" s="52" t="s">
        <v>9202</v>
      </c>
      <c r="G334" s="10">
        <v>45924.0</v>
      </c>
      <c r="H334" s="53" t="s">
        <v>9197</v>
      </c>
    </row>
    <row r="335">
      <c r="A335" s="6" t="s">
        <v>2870</v>
      </c>
      <c r="B335" s="6" t="s">
        <v>2897</v>
      </c>
      <c r="C335" s="6" t="s">
        <v>2898</v>
      </c>
      <c r="D335" s="7" t="s">
        <v>2899</v>
      </c>
      <c r="E335" s="19" t="s">
        <v>9143</v>
      </c>
      <c r="F335" s="52" t="s">
        <v>9203</v>
      </c>
      <c r="G335" s="10">
        <v>45924.0</v>
      </c>
      <c r="H335" s="53" t="s">
        <v>9197</v>
      </c>
    </row>
    <row r="336">
      <c r="A336" s="6" t="s">
        <v>2870</v>
      </c>
      <c r="B336" s="6" t="s">
        <v>2897</v>
      </c>
      <c r="C336" s="6" t="s">
        <v>2898</v>
      </c>
      <c r="D336" s="7" t="s">
        <v>2899</v>
      </c>
      <c r="E336" s="19" t="s">
        <v>9143</v>
      </c>
      <c r="F336" s="52" t="s">
        <v>9204</v>
      </c>
      <c r="G336" s="10">
        <v>45924.0</v>
      </c>
      <c r="H336" s="53" t="s">
        <v>9197</v>
      </c>
    </row>
    <row r="337">
      <c r="A337" s="6" t="s">
        <v>2870</v>
      </c>
      <c r="B337" s="6" t="s">
        <v>2897</v>
      </c>
      <c r="C337" s="6" t="s">
        <v>2898</v>
      </c>
      <c r="D337" s="7" t="s">
        <v>2899</v>
      </c>
      <c r="E337" s="19" t="s">
        <v>9143</v>
      </c>
      <c r="F337" s="52" t="s">
        <v>9205</v>
      </c>
      <c r="G337" s="10">
        <v>45924.0</v>
      </c>
      <c r="H337" s="53" t="s">
        <v>9197</v>
      </c>
    </row>
    <row r="338">
      <c r="A338" s="6" t="s">
        <v>2870</v>
      </c>
      <c r="B338" s="6" t="s">
        <v>2897</v>
      </c>
      <c r="C338" s="6" t="s">
        <v>2898</v>
      </c>
      <c r="D338" s="7" t="s">
        <v>2899</v>
      </c>
      <c r="E338" s="19" t="s">
        <v>9143</v>
      </c>
      <c r="F338" s="52" t="s">
        <v>9206</v>
      </c>
      <c r="G338" s="10">
        <v>45924.0</v>
      </c>
      <c r="H338" s="53" t="s">
        <v>9197</v>
      </c>
    </row>
    <row r="339">
      <c r="A339" s="6" t="s">
        <v>2870</v>
      </c>
      <c r="B339" s="6" t="s">
        <v>51</v>
      </c>
      <c r="C339" s="6" t="s">
        <v>2909</v>
      </c>
      <c r="D339" s="7" t="s">
        <v>2910</v>
      </c>
      <c r="E339" s="19" t="s">
        <v>8766</v>
      </c>
      <c r="F339" s="52" t="s">
        <v>9207</v>
      </c>
      <c r="G339" s="10">
        <v>45924.0</v>
      </c>
      <c r="H339" s="53" t="s">
        <v>9208</v>
      </c>
    </row>
    <row r="340">
      <c r="A340" s="6" t="s">
        <v>2870</v>
      </c>
      <c r="B340" s="6" t="s">
        <v>51</v>
      </c>
      <c r="C340" s="6" t="s">
        <v>2909</v>
      </c>
      <c r="D340" s="7" t="s">
        <v>2910</v>
      </c>
      <c r="E340" s="19" t="s">
        <v>8766</v>
      </c>
      <c r="F340" s="52" t="s">
        <v>9209</v>
      </c>
      <c r="G340" s="10">
        <v>45924.0</v>
      </c>
      <c r="H340" s="53" t="s">
        <v>9208</v>
      </c>
    </row>
    <row r="341">
      <c r="A341" s="6" t="s">
        <v>2870</v>
      </c>
      <c r="B341" s="6" t="s">
        <v>51</v>
      </c>
      <c r="C341" s="6" t="s">
        <v>2909</v>
      </c>
      <c r="D341" s="7" t="s">
        <v>2910</v>
      </c>
      <c r="E341" s="19" t="s">
        <v>8766</v>
      </c>
      <c r="F341" s="52" t="s">
        <v>9210</v>
      </c>
      <c r="G341" s="10">
        <v>45924.0</v>
      </c>
      <c r="H341" s="53" t="s">
        <v>9208</v>
      </c>
    </row>
    <row r="342">
      <c r="A342" s="6" t="s">
        <v>3042</v>
      </c>
      <c r="B342" s="6" t="s">
        <v>2277</v>
      </c>
      <c r="C342" s="6" t="s">
        <v>3100</v>
      </c>
      <c r="D342" s="7" t="s">
        <v>3101</v>
      </c>
      <c r="E342" s="19" t="s">
        <v>8766</v>
      </c>
      <c r="F342" s="52" t="s">
        <v>9211</v>
      </c>
      <c r="G342" s="10">
        <v>45927.0</v>
      </c>
      <c r="H342" s="53" t="s">
        <v>9212</v>
      </c>
    </row>
    <row r="343">
      <c r="A343" s="6" t="s">
        <v>3042</v>
      </c>
      <c r="B343" s="6" t="s">
        <v>2277</v>
      </c>
      <c r="C343" s="6" t="s">
        <v>3100</v>
      </c>
      <c r="D343" s="7" t="s">
        <v>3101</v>
      </c>
      <c r="E343" s="19" t="s">
        <v>8766</v>
      </c>
      <c r="F343" s="52" t="s">
        <v>9213</v>
      </c>
      <c r="G343" s="10">
        <v>45927.0</v>
      </c>
      <c r="H343" s="53" t="s">
        <v>9212</v>
      </c>
    </row>
    <row r="344">
      <c r="A344" s="6" t="s">
        <v>3042</v>
      </c>
      <c r="B344" s="6" t="s">
        <v>3128</v>
      </c>
      <c r="C344" s="6" t="s">
        <v>3129</v>
      </c>
      <c r="D344" s="7" t="s">
        <v>3130</v>
      </c>
      <c r="E344" s="19" t="s">
        <v>8766</v>
      </c>
      <c r="F344" s="52" t="s">
        <v>9214</v>
      </c>
      <c r="G344" s="10">
        <v>45927.0</v>
      </c>
      <c r="H344" s="53" t="s">
        <v>9215</v>
      </c>
    </row>
    <row r="345">
      <c r="A345" s="6" t="s">
        <v>3042</v>
      </c>
      <c r="B345" s="6" t="s">
        <v>3128</v>
      </c>
      <c r="C345" s="6" t="s">
        <v>3129</v>
      </c>
      <c r="D345" s="7" t="s">
        <v>3130</v>
      </c>
      <c r="E345" s="19" t="s">
        <v>8766</v>
      </c>
      <c r="F345" s="52" t="s">
        <v>9216</v>
      </c>
      <c r="G345" s="10">
        <v>45927.0</v>
      </c>
      <c r="H345" s="53" t="s">
        <v>9215</v>
      </c>
    </row>
    <row r="346">
      <c r="A346" s="6" t="s">
        <v>4077</v>
      </c>
      <c r="B346" s="11" t="s">
        <v>4133</v>
      </c>
      <c r="C346" s="6" t="s">
        <v>26</v>
      </c>
      <c r="D346" s="14" t="s">
        <v>9217</v>
      </c>
      <c r="E346" s="19" t="s">
        <v>9218</v>
      </c>
      <c r="F346" s="52" t="s">
        <v>9219</v>
      </c>
      <c r="G346" s="10">
        <v>45927.0</v>
      </c>
      <c r="H346" s="18" t="s">
        <v>9220</v>
      </c>
    </row>
    <row r="347">
      <c r="A347" s="6" t="s">
        <v>4077</v>
      </c>
      <c r="B347" s="6" t="s">
        <v>4081</v>
      </c>
      <c r="C347" s="6" t="s">
        <v>4082</v>
      </c>
      <c r="D347" s="7" t="s">
        <v>4083</v>
      </c>
      <c r="E347" s="19" t="s">
        <v>10144</v>
      </c>
      <c r="F347" s="52" t="s">
        <v>9221</v>
      </c>
      <c r="G347" s="10">
        <v>45924.0</v>
      </c>
      <c r="H347" s="53" t="s">
        <v>9222</v>
      </c>
    </row>
    <row r="348">
      <c r="A348" s="6" t="s">
        <v>4077</v>
      </c>
      <c r="B348" s="6" t="s">
        <v>4081</v>
      </c>
      <c r="C348" s="6" t="s">
        <v>4082</v>
      </c>
      <c r="D348" s="7" t="s">
        <v>4083</v>
      </c>
      <c r="E348" s="19" t="s">
        <v>10144</v>
      </c>
      <c r="F348" s="52" t="s">
        <v>9223</v>
      </c>
      <c r="G348" s="10">
        <v>45924.0</v>
      </c>
      <c r="H348" s="53" t="s">
        <v>9222</v>
      </c>
    </row>
    <row r="349">
      <c r="A349" s="6" t="s">
        <v>4077</v>
      </c>
      <c r="B349" s="6" t="s">
        <v>4081</v>
      </c>
      <c r="C349" s="6" t="s">
        <v>4082</v>
      </c>
      <c r="D349" s="7" t="s">
        <v>4083</v>
      </c>
      <c r="E349" s="19" t="s">
        <v>10144</v>
      </c>
      <c r="F349" s="52" t="s">
        <v>9224</v>
      </c>
      <c r="G349" s="10">
        <v>45924.0</v>
      </c>
      <c r="H349" s="53" t="s">
        <v>9222</v>
      </c>
    </row>
    <row r="350">
      <c r="A350" s="6" t="s">
        <v>4077</v>
      </c>
      <c r="B350" s="6" t="s">
        <v>4081</v>
      </c>
      <c r="C350" s="6" t="s">
        <v>4082</v>
      </c>
      <c r="D350" s="7" t="s">
        <v>4083</v>
      </c>
      <c r="E350" s="19" t="s">
        <v>10144</v>
      </c>
      <c r="F350" s="52" t="s">
        <v>9225</v>
      </c>
      <c r="G350" s="10">
        <v>45924.0</v>
      </c>
      <c r="H350" s="53" t="s">
        <v>9222</v>
      </c>
    </row>
    <row r="351">
      <c r="A351" s="6" t="s">
        <v>4077</v>
      </c>
      <c r="B351" s="6" t="s">
        <v>4081</v>
      </c>
      <c r="C351" s="6" t="s">
        <v>4082</v>
      </c>
      <c r="D351" s="7" t="s">
        <v>4083</v>
      </c>
      <c r="E351" s="19" t="s">
        <v>10144</v>
      </c>
      <c r="F351" s="52" t="s">
        <v>9226</v>
      </c>
      <c r="G351" s="10">
        <v>45924.0</v>
      </c>
      <c r="H351" s="53" t="s">
        <v>9222</v>
      </c>
    </row>
    <row r="352">
      <c r="A352" s="6" t="s">
        <v>4077</v>
      </c>
      <c r="B352" s="6" t="s">
        <v>4081</v>
      </c>
      <c r="C352" s="6" t="s">
        <v>4082</v>
      </c>
      <c r="D352" s="7" t="s">
        <v>4083</v>
      </c>
      <c r="E352" s="19" t="s">
        <v>10144</v>
      </c>
      <c r="F352" s="52" t="s">
        <v>9227</v>
      </c>
      <c r="G352" s="10">
        <v>45924.0</v>
      </c>
      <c r="H352" s="53" t="s">
        <v>9222</v>
      </c>
    </row>
    <row r="353">
      <c r="A353" s="6" t="s">
        <v>4077</v>
      </c>
      <c r="B353" s="6" t="s">
        <v>4081</v>
      </c>
      <c r="C353" s="6" t="s">
        <v>4082</v>
      </c>
      <c r="D353" s="7" t="s">
        <v>4083</v>
      </c>
      <c r="E353" s="19" t="s">
        <v>10144</v>
      </c>
      <c r="F353" s="52" t="s">
        <v>9228</v>
      </c>
      <c r="G353" s="10">
        <v>45924.0</v>
      </c>
      <c r="H353" s="53" t="s">
        <v>9222</v>
      </c>
    </row>
    <row r="354">
      <c r="A354" s="6" t="s">
        <v>4077</v>
      </c>
      <c r="B354" s="6" t="s">
        <v>4081</v>
      </c>
      <c r="C354" s="6" t="s">
        <v>4082</v>
      </c>
      <c r="D354" s="7" t="s">
        <v>4083</v>
      </c>
      <c r="E354" s="19" t="s">
        <v>10144</v>
      </c>
      <c r="F354" s="52" t="s">
        <v>9229</v>
      </c>
      <c r="G354" s="10">
        <v>45924.0</v>
      </c>
      <c r="H354" s="18" t="s">
        <v>9222</v>
      </c>
    </row>
    <row r="355">
      <c r="A355" s="6" t="s">
        <v>4077</v>
      </c>
      <c r="B355" s="6" t="s">
        <v>4081</v>
      </c>
      <c r="C355" s="6" t="s">
        <v>4082</v>
      </c>
      <c r="D355" s="7" t="s">
        <v>4083</v>
      </c>
      <c r="E355" s="19" t="s">
        <v>8810</v>
      </c>
      <c r="F355" s="52" t="s">
        <v>9230</v>
      </c>
      <c r="G355" s="10">
        <v>45924.0</v>
      </c>
      <c r="H355" s="53" t="s">
        <v>9222</v>
      </c>
    </row>
    <row r="356">
      <c r="A356" s="6" t="s">
        <v>4077</v>
      </c>
      <c r="B356" s="6" t="s">
        <v>4081</v>
      </c>
      <c r="C356" s="6" t="s">
        <v>4082</v>
      </c>
      <c r="D356" s="7" t="s">
        <v>4083</v>
      </c>
      <c r="E356" s="19" t="s">
        <v>8810</v>
      </c>
      <c r="F356" s="52" t="s">
        <v>9231</v>
      </c>
      <c r="G356" s="10">
        <v>45924.0</v>
      </c>
      <c r="H356" s="53" t="s">
        <v>9222</v>
      </c>
    </row>
    <row r="357">
      <c r="A357" s="6" t="s">
        <v>4077</v>
      </c>
      <c r="B357" s="6" t="s">
        <v>4081</v>
      </c>
      <c r="C357" s="6" t="s">
        <v>4082</v>
      </c>
      <c r="D357" s="7" t="s">
        <v>4083</v>
      </c>
      <c r="E357" s="19" t="s">
        <v>8810</v>
      </c>
      <c r="F357" s="58" t="s">
        <v>9232</v>
      </c>
      <c r="G357" s="10">
        <v>45924.0</v>
      </c>
      <c r="H357" s="53" t="s">
        <v>9222</v>
      </c>
    </row>
    <row r="358">
      <c r="A358" s="6" t="s">
        <v>4077</v>
      </c>
      <c r="B358" s="6" t="s">
        <v>4081</v>
      </c>
      <c r="C358" s="6" t="s">
        <v>4082</v>
      </c>
      <c r="D358" s="7" t="s">
        <v>4083</v>
      </c>
      <c r="E358" s="19" t="s">
        <v>8810</v>
      </c>
      <c r="F358" s="59" t="s">
        <v>9233</v>
      </c>
      <c r="G358" s="10">
        <v>45924.0</v>
      </c>
      <c r="H358" s="53" t="s">
        <v>9222</v>
      </c>
    </row>
    <row r="359">
      <c r="A359" s="6" t="s">
        <v>4077</v>
      </c>
      <c r="B359" s="6" t="s">
        <v>4081</v>
      </c>
      <c r="C359" s="6" t="s">
        <v>4082</v>
      </c>
      <c r="D359" s="7" t="s">
        <v>4083</v>
      </c>
      <c r="E359" s="19" t="s">
        <v>8810</v>
      </c>
      <c r="F359" s="52" t="s">
        <v>9234</v>
      </c>
      <c r="G359" s="10">
        <v>45924.0</v>
      </c>
      <c r="H359" s="53" t="s">
        <v>9222</v>
      </c>
    </row>
    <row r="360">
      <c r="A360" s="6" t="s">
        <v>4077</v>
      </c>
      <c r="B360" s="6" t="s">
        <v>4081</v>
      </c>
      <c r="C360" s="6" t="s">
        <v>4082</v>
      </c>
      <c r="D360" s="7" t="s">
        <v>4083</v>
      </c>
      <c r="E360" s="19" t="s">
        <v>8810</v>
      </c>
      <c r="F360" s="52" t="s">
        <v>9235</v>
      </c>
      <c r="G360" s="10">
        <v>45924.0</v>
      </c>
      <c r="H360" s="53" t="s">
        <v>9222</v>
      </c>
    </row>
    <row r="361">
      <c r="A361" s="6" t="s">
        <v>4077</v>
      </c>
      <c r="B361" s="6" t="s">
        <v>4081</v>
      </c>
      <c r="C361" s="6" t="s">
        <v>4082</v>
      </c>
      <c r="D361" s="7" t="s">
        <v>4083</v>
      </c>
      <c r="E361" s="19" t="s">
        <v>8810</v>
      </c>
      <c r="F361" s="52" t="s">
        <v>9236</v>
      </c>
      <c r="G361" s="10">
        <v>45924.0</v>
      </c>
      <c r="H361" s="53" t="s">
        <v>9222</v>
      </c>
    </row>
    <row r="362">
      <c r="A362" s="6" t="s">
        <v>4077</v>
      </c>
      <c r="B362" s="6" t="s">
        <v>4081</v>
      </c>
      <c r="C362" s="6" t="s">
        <v>4082</v>
      </c>
      <c r="D362" s="7" t="s">
        <v>4083</v>
      </c>
      <c r="E362" s="19" t="s">
        <v>8810</v>
      </c>
      <c r="F362" s="52" t="s">
        <v>9237</v>
      </c>
      <c r="G362" s="10">
        <v>45924.0</v>
      </c>
      <c r="H362" s="53" t="s">
        <v>9222</v>
      </c>
    </row>
    <row r="363">
      <c r="A363" s="6" t="s">
        <v>4077</v>
      </c>
      <c r="B363" s="6" t="s">
        <v>4086</v>
      </c>
      <c r="C363" s="6" t="s">
        <v>4087</v>
      </c>
      <c r="D363" s="7" t="s">
        <v>4088</v>
      </c>
      <c r="E363" s="19" t="s">
        <v>8810</v>
      </c>
      <c r="F363" s="60" t="s">
        <v>9247</v>
      </c>
      <c r="G363" s="10">
        <v>45924.0</v>
      </c>
      <c r="H363" s="53" t="s">
        <v>9239</v>
      </c>
    </row>
    <row r="364">
      <c r="A364" s="6" t="s">
        <v>4077</v>
      </c>
      <c r="B364" s="6" t="s">
        <v>4086</v>
      </c>
      <c r="C364" s="6" t="s">
        <v>4087</v>
      </c>
      <c r="D364" s="7" t="s">
        <v>4088</v>
      </c>
      <c r="E364" s="19" t="s">
        <v>8810</v>
      </c>
      <c r="F364" s="60" t="s">
        <v>9248</v>
      </c>
      <c r="G364" s="10">
        <v>45924.0</v>
      </c>
      <c r="H364" s="53" t="s">
        <v>9239</v>
      </c>
    </row>
    <row r="365">
      <c r="A365" s="6" t="s">
        <v>4077</v>
      </c>
      <c r="B365" s="6" t="s">
        <v>4086</v>
      </c>
      <c r="C365" s="6" t="s">
        <v>4087</v>
      </c>
      <c r="D365" s="7" t="s">
        <v>4088</v>
      </c>
      <c r="E365" s="19" t="s">
        <v>8810</v>
      </c>
      <c r="F365" s="60" t="s">
        <v>9249</v>
      </c>
      <c r="G365" s="10">
        <v>45924.0</v>
      </c>
      <c r="H365" s="53" t="s">
        <v>9239</v>
      </c>
    </row>
    <row r="366">
      <c r="A366" s="6" t="s">
        <v>4077</v>
      </c>
      <c r="B366" s="6" t="s">
        <v>4086</v>
      </c>
      <c r="C366" s="6" t="s">
        <v>4087</v>
      </c>
      <c r="D366" s="7" t="s">
        <v>4088</v>
      </c>
      <c r="E366" s="19" t="s">
        <v>8810</v>
      </c>
      <c r="F366" s="60" t="s">
        <v>9250</v>
      </c>
      <c r="G366" s="10">
        <v>45924.0</v>
      </c>
      <c r="H366" s="53" t="s">
        <v>9239</v>
      </c>
    </row>
    <row r="367">
      <c r="A367" s="6" t="s">
        <v>4077</v>
      </c>
      <c r="B367" s="6" t="s">
        <v>4086</v>
      </c>
      <c r="C367" s="6" t="s">
        <v>4087</v>
      </c>
      <c r="D367" s="7" t="s">
        <v>4088</v>
      </c>
      <c r="E367" s="19" t="s">
        <v>10145</v>
      </c>
      <c r="F367" s="60" t="s">
        <v>9243</v>
      </c>
      <c r="G367" s="10">
        <v>45924.0</v>
      </c>
      <c r="H367" s="53" t="s">
        <v>9239</v>
      </c>
    </row>
    <row r="368">
      <c r="A368" s="6" t="s">
        <v>4077</v>
      </c>
      <c r="B368" s="6" t="s">
        <v>4086</v>
      </c>
      <c r="C368" s="6" t="s">
        <v>4087</v>
      </c>
      <c r="D368" s="7" t="s">
        <v>4088</v>
      </c>
      <c r="E368" s="19" t="s">
        <v>10145</v>
      </c>
      <c r="F368" s="52" t="s">
        <v>9244</v>
      </c>
      <c r="G368" s="10">
        <v>45924.0</v>
      </c>
      <c r="H368" s="53" t="s">
        <v>9239</v>
      </c>
    </row>
    <row r="369">
      <c r="A369" s="6" t="s">
        <v>4077</v>
      </c>
      <c r="B369" s="6" t="s">
        <v>4086</v>
      </c>
      <c r="C369" s="6" t="s">
        <v>4087</v>
      </c>
      <c r="D369" s="7" t="s">
        <v>4088</v>
      </c>
      <c r="E369" s="19" t="s">
        <v>10145</v>
      </c>
      <c r="F369" s="52" t="s">
        <v>9245</v>
      </c>
      <c r="G369" s="10">
        <v>45924.0</v>
      </c>
      <c r="H369" s="53" t="s">
        <v>9239</v>
      </c>
    </row>
    <row r="370">
      <c r="A370" s="6" t="s">
        <v>4077</v>
      </c>
      <c r="B370" s="6" t="s">
        <v>4086</v>
      </c>
      <c r="C370" s="6" t="s">
        <v>4087</v>
      </c>
      <c r="D370" s="7" t="s">
        <v>4088</v>
      </c>
      <c r="E370" s="19" t="s">
        <v>10145</v>
      </c>
      <c r="F370" s="52" t="s">
        <v>9246</v>
      </c>
      <c r="G370" s="10">
        <v>45924.0</v>
      </c>
      <c r="H370" s="53" t="s">
        <v>9239</v>
      </c>
    </row>
    <row r="371">
      <c r="A371" s="6" t="s">
        <v>4077</v>
      </c>
      <c r="B371" s="6" t="s">
        <v>4086</v>
      </c>
      <c r="C371" s="6" t="s">
        <v>4087</v>
      </c>
      <c r="D371" s="7" t="s">
        <v>4088</v>
      </c>
      <c r="E371" s="19" t="s">
        <v>10123</v>
      </c>
      <c r="F371" s="52" t="s">
        <v>9238</v>
      </c>
      <c r="G371" s="10">
        <v>45924.0</v>
      </c>
      <c r="H371" s="53" t="s">
        <v>9239</v>
      </c>
    </row>
    <row r="372">
      <c r="A372" s="6" t="s">
        <v>4077</v>
      </c>
      <c r="B372" s="6" t="s">
        <v>4086</v>
      </c>
      <c r="C372" s="6" t="s">
        <v>4087</v>
      </c>
      <c r="D372" s="7" t="s">
        <v>4088</v>
      </c>
      <c r="E372" s="19" t="s">
        <v>10146</v>
      </c>
      <c r="F372" s="52" t="s">
        <v>9252</v>
      </c>
      <c r="G372" s="10">
        <v>45924.0</v>
      </c>
      <c r="H372" s="53" t="s">
        <v>9239</v>
      </c>
    </row>
    <row r="373">
      <c r="A373" s="6" t="s">
        <v>4077</v>
      </c>
      <c r="B373" s="6" t="s">
        <v>4086</v>
      </c>
      <c r="C373" s="6" t="s">
        <v>4087</v>
      </c>
      <c r="D373" s="7" t="s">
        <v>4088</v>
      </c>
      <c r="E373" s="19" t="s">
        <v>10140</v>
      </c>
      <c r="F373" s="52" t="s">
        <v>9240</v>
      </c>
      <c r="G373" s="10">
        <v>45924.0</v>
      </c>
      <c r="H373" s="53" t="s">
        <v>9239</v>
      </c>
    </row>
    <row r="374">
      <c r="A374" s="6" t="s">
        <v>4077</v>
      </c>
      <c r="B374" s="6" t="s">
        <v>4086</v>
      </c>
      <c r="C374" s="6" t="s">
        <v>4087</v>
      </c>
      <c r="D374" s="7" t="s">
        <v>4088</v>
      </c>
      <c r="E374" s="19" t="s">
        <v>9241</v>
      </c>
      <c r="F374" s="52" t="s">
        <v>9242</v>
      </c>
      <c r="G374" s="10">
        <v>45924.0</v>
      </c>
      <c r="H374" s="53" t="s">
        <v>9239</v>
      </c>
    </row>
    <row r="375">
      <c r="A375" s="6" t="s">
        <v>4077</v>
      </c>
      <c r="B375" s="6" t="s">
        <v>4111</v>
      </c>
      <c r="C375" s="6" t="s">
        <v>4112</v>
      </c>
      <c r="D375" s="7" t="s">
        <v>4113</v>
      </c>
      <c r="E375" s="19" t="s">
        <v>10147</v>
      </c>
      <c r="F375" s="52" t="s">
        <v>9253</v>
      </c>
      <c r="G375" s="10">
        <v>45925.0</v>
      </c>
      <c r="H375" s="53" t="s">
        <v>9254</v>
      </c>
    </row>
    <row r="376">
      <c r="A376" s="6" t="s">
        <v>4077</v>
      </c>
      <c r="B376" s="6" t="s">
        <v>4111</v>
      </c>
      <c r="C376" s="6" t="s">
        <v>4112</v>
      </c>
      <c r="D376" s="7" t="s">
        <v>4113</v>
      </c>
      <c r="E376" s="19" t="s">
        <v>10148</v>
      </c>
      <c r="F376" s="52" t="s">
        <v>10149</v>
      </c>
      <c r="G376" s="10">
        <v>45925.0</v>
      </c>
      <c r="H376" s="53" t="s">
        <v>9254</v>
      </c>
    </row>
    <row r="377">
      <c r="A377" s="6" t="s">
        <v>4077</v>
      </c>
      <c r="B377" s="6" t="s">
        <v>4111</v>
      </c>
      <c r="C377" s="6" t="s">
        <v>4112</v>
      </c>
      <c r="D377" s="7" t="s">
        <v>4113</v>
      </c>
      <c r="E377" s="19" t="s">
        <v>10150</v>
      </c>
      <c r="F377" s="52" t="s">
        <v>10151</v>
      </c>
      <c r="G377" s="10">
        <v>45925.0</v>
      </c>
      <c r="H377" s="53" t="s">
        <v>9254</v>
      </c>
    </row>
    <row r="378">
      <c r="A378" s="6" t="s">
        <v>4077</v>
      </c>
      <c r="B378" s="6" t="s">
        <v>32</v>
      </c>
      <c r="C378" s="6" t="s">
        <v>4121</v>
      </c>
      <c r="D378" s="7" t="s">
        <v>4122</v>
      </c>
      <c r="E378" s="19" t="s">
        <v>10152</v>
      </c>
      <c r="F378" s="52" t="s">
        <v>10153</v>
      </c>
      <c r="G378" s="10">
        <v>45927.0</v>
      </c>
      <c r="H378" s="53" t="s">
        <v>10154</v>
      </c>
    </row>
    <row r="379">
      <c r="A379" s="6" t="s">
        <v>4077</v>
      </c>
      <c r="B379" s="6" t="s">
        <v>4147</v>
      </c>
      <c r="C379" s="6" t="s">
        <v>4148</v>
      </c>
      <c r="D379" s="17" t="s">
        <v>4149</v>
      </c>
      <c r="E379" s="19" t="s">
        <v>10155</v>
      </c>
      <c r="F379" s="52" t="s">
        <v>9255</v>
      </c>
      <c r="G379" s="10">
        <v>45927.0</v>
      </c>
      <c r="H379" s="53" t="s">
        <v>9256</v>
      </c>
    </row>
    <row r="380">
      <c r="A380" s="6" t="s">
        <v>4077</v>
      </c>
      <c r="B380" s="6" t="s">
        <v>4147</v>
      </c>
      <c r="C380" s="6" t="s">
        <v>4148</v>
      </c>
      <c r="D380" s="17" t="s">
        <v>4149</v>
      </c>
      <c r="E380" s="19" t="s">
        <v>10155</v>
      </c>
      <c r="F380" s="52" t="s">
        <v>9257</v>
      </c>
      <c r="G380" s="10">
        <v>45927.0</v>
      </c>
      <c r="H380" s="53" t="s">
        <v>9256</v>
      </c>
    </row>
    <row r="381">
      <c r="A381" s="6" t="s">
        <v>4077</v>
      </c>
      <c r="B381" s="6" t="s">
        <v>4147</v>
      </c>
      <c r="C381" s="6" t="s">
        <v>4148</v>
      </c>
      <c r="D381" s="17" t="s">
        <v>4149</v>
      </c>
      <c r="E381" s="19" t="s">
        <v>10155</v>
      </c>
      <c r="F381" s="52" t="s">
        <v>9258</v>
      </c>
      <c r="G381" s="10">
        <v>45927.0</v>
      </c>
      <c r="H381" s="53" t="s">
        <v>9256</v>
      </c>
    </row>
    <row r="382">
      <c r="A382" s="6" t="s">
        <v>4077</v>
      </c>
      <c r="B382" s="6" t="s">
        <v>4147</v>
      </c>
      <c r="C382" s="6" t="s">
        <v>4148</v>
      </c>
      <c r="D382" s="17" t="s">
        <v>4149</v>
      </c>
      <c r="E382" s="19" t="s">
        <v>10155</v>
      </c>
      <c r="F382" s="52" t="s">
        <v>9259</v>
      </c>
      <c r="G382" s="10">
        <v>45927.0</v>
      </c>
      <c r="H382" s="53" t="s">
        <v>9256</v>
      </c>
    </row>
    <row r="383">
      <c r="A383" s="6" t="s">
        <v>4077</v>
      </c>
      <c r="B383" s="6" t="s">
        <v>4147</v>
      </c>
      <c r="C383" s="6" t="s">
        <v>4148</v>
      </c>
      <c r="D383" s="17" t="s">
        <v>4149</v>
      </c>
      <c r="E383" s="19" t="s">
        <v>10145</v>
      </c>
      <c r="F383" s="52" t="s">
        <v>9260</v>
      </c>
      <c r="G383" s="10">
        <v>45927.0</v>
      </c>
      <c r="H383" s="53" t="s">
        <v>9256</v>
      </c>
    </row>
    <row r="384">
      <c r="A384" s="6" t="s">
        <v>4077</v>
      </c>
      <c r="B384" s="6" t="s">
        <v>4147</v>
      </c>
      <c r="C384" s="6" t="s">
        <v>4148</v>
      </c>
      <c r="D384" s="17" t="s">
        <v>4149</v>
      </c>
      <c r="E384" s="19" t="s">
        <v>10145</v>
      </c>
      <c r="F384" s="52" t="s">
        <v>9261</v>
      </c>
      <c r="G384" s="10">
        <v>45927.0</v>
      </c>
      <c r="H384" s="53" t="s">
        <v>9256</v>
      </c>
    </row>
    <row r="385">
      <c r="A385" s="6" t="s">
        <v>4077</v>
      </c>
      <c r="B385" s="6" t="s">
        <v>4147</v>
      </c>
      <c r="C385" s="6" t="s">
        <v>4148</v>
      </c>
      <c r="D385" s="17" t="s">
        <v>4149</v>
      </c>
      <c r="E385" s="19" t="s">
        <v>10145</v>
      </c>
      <c r="F385" s="52" t="s">
        <v>9262</v>
      </c>
      <c r="G385" s="10">
        <v>45927.0</v>
      </c>
      <c r="H385" s="53" t="s">
        <v>9256</v>
      </c>
    </row>
    <row r="386">
      <c r="A386" s="6" t="s">
        <v>4077</v>
      </c>
      <c r="B386" s="6" t="s">
        <v>4147</v>
      </c>
      <c r="C386" s="6" t="s">
        <v>4148</v>
      </c>
      <c r="D386" s="17" t="s">
        <v>4149</v>
      </c>
      <c r="E386" s="19" t="s">
        <v>10145</v>
      </c>
      <c r="F386" s="52" t="s">
        <v>9263</v>
      </c>
      <c r="G386" s="10">
        <v>45927.0</v>
      </c>
      <c r="H386" s="53" t="s">
        <v>9256</v>
      </c>
    </row>
    <row r="387">
      <c r="A387" s="6" t="s">
        <v>4077</v>
      </c>
      <c r="B387" s="6" t="s">
        <v>4147</v>
      </c>
      <c r="C387" s="6" t="s">
        <v>4148</v>
      </c>
      <c r="D387" s="17" t="s">
        <v>4149</v>
      </c>
      <c r="E387" s="19" t="s">
        <v>10145</v>
      </c>
      <c r="F387" s="52" t="s">
        <v>9264</v>
      </c>
      <c r="G387" s="10">
        <v>45927.0</v>
      </c>
      <c r="H387" s="53" t="s">
        <v>9256</v>
      </c>
    </row>
    <row r="388">
      <c r="A388" s="6" t="s">
        <v>4077</v>
      </c>
      <c r="B388" s="6" t="s">
        <v>4147</v>
      </c>
      <c r="C388" s="6" t="s">
        <v>4148</v>
      </c>
      <c r="D388" s="17" t="s">
        <v>4149</v>
      </c>
      <c r="E388" s="19" t="s">
        <v>10145</v>
      </c>
      <c r="F388" s="52" t="s">
        <v>9265</v>
      </c>
      <c r="G388" s="10">
        <v>45927.0</v>
      </c>
      <c r="H388" s="53" t="s">
        <v>9256</v>
      </c>
    </row>
    <row r="389">
      <c r="A389" s="6" t="s">
        <v>4077</v>
      </c>
      <c r="B389" s="6" t="s">
        <v>4147</v>
      </c>
      <c r="C389" s="6" t="s">
        <v>4148</v>
      </c>
      <c r="D389" s="17" t="s">
        <v>4149</v>
      </c>
      <c r="E389" s="19" t="s">
        <v>10145</v>
      </c>
      <c r="F389" s="52" t="s">
        <v>9266</v>
      </c>
      <c r="G389" s="10">
        <v>45927.0</v>
      </c>
      <c r="H389" s="53" t="s">
        <v>9256</v>
      </c>
    </row>
    <row r="390">
      <c r="A390" s="6" t="s">
        <v>4077</v>
      </c>
      <c r="B390" s="6" t="s">
        <v>4147</v>
      </c>
      <c r="C390" s="6" t="s">
        <v>4148</v>
      </c>
      <c r="D390" s="17" t="s">
        <v>4149</v>
      </c>
      <c r="E390" s="19" t="s">
        <v>10145</v>
      </c>
      <c r="F390" s="52" t="s">
        <v>9267</v>
      </c>
      <c r="G390" s="10">
        <v>45927.0</v>
      </c>
      <c r="H390" s="53" t="s">
        <v>9256</v>
      </c>
    </row>
    <row r="391">
      <c r="A391" s="6" t="s">
        <v>4077</v>
      </c>
      <c r="B391" s="6" t="s">
        <v>4147</v>
      </c>
      <c r="C391" s="6" t="s">
        <v>4148</v>
      </c>
      <c r="D391" s="17" t="s">
        <v>4149</v>
      </c>
      <c r="E391" s="19" t="s">
        <v>10145</v>
      </c>
      <c r="F391" s="52" t="s">
        <v>9268</v>
      </c>
      <c r="G391" s="10">
        <v>45927.0</v>
      </c>
      <c r="H391" s="53" t="s">
        <v>9256</v>
      </c>
    </row>
    <row r="392">
      <c r="A392" s="6" t="s">
        <v>4077</v>
      </c>
      <c r="B392" s="6" t="s">
        <v>4147</v>
      </c>
      <c r="C392" s="6" t="s">
        <v>4148</v>
      </c>
      <c r="D392" s="17" t="s">
        <v>4149</v>
      </c>
      <c r="E392" s="19" t="s">
        <v>10145</v>
      </c>
      <c r="F392" s="52" t="s">
        <v>9269</v>
      </c>
      <c r="G392" s="10">
        <v>45927.0</v>
      </c>
      <c r="H392" s="53" t="s">
        <v>9256</v>
      </c>
    </row>
    <row r="393">
      <c r="A393" s="6" t="s">
        <v>4077</v>
      </c>
      <c r="B393" s="6" t="s">
        <v>4147</v>
      </c>
      <c r="C393" s="6" t="s">
        <v>4148</v>
      </c>
      <c r="D393" s="17" t="s">
        <v>4149</v>
      </c>
      <c r="E393" s="19" t="s">
        <v>9166</v>
      </c>
      <c r="F393" s="52" t="s">
        <v>10156</v>
      </c>
      <c r="G393" s="10">
        <v>45927.0</v>
      </c>
      <c r="H393" s="53" t="s">
        <v>9256</v>
      </c>
    </row>
    <row r="394">
      <c r="A394" s="6" t="s">
        <v>4077</v>
      </c>
      <c r="B394" s="6" t="s">
        <v>4147</v>
      </c>
      <c r="C394" s="6" t="s">
        <v>4148</v>
      </c>
      <c r="D394" s="17" t="s">
        <v>4149</v>
      </c>
      <c r="E394" s="19" t="s">
        <v>10157</v>
      </c>
      <c r="F394" s="52" t="s">
        <v>9272</v>
      </c>
      <c r="G394" s="10">
        <v>45927.0</v>
      </c>
      <c r="H394" s="53" t="s">
        <v>9256</v>
      </c>
    </row>
    <row r="395">
      <c r="A395" s="6" t="s">
        <v>4077</v>
      </c>
      <c r="B395" s="6" t="s">
        <v>793</v>
      </c>
      <c r="C395" s="6" t="s">
        <v>4169</v>
      </c>
      <c r="D395" s="7" t="s">
        <v>4170</v>
      </c>
      <c r="E395" s="19" t="s">
        <v>10158</v>
      </c>
      <c r="F395" s="52" t="s">
        <v>9275</v>
      </c>
      <c r="G395" s="10">
        <v>45927.0</v>
      </c>
      <c r="H395" s="53" t="s">
        <v>9274</v>
      </c>
    </row>
    <row r="396">
      <c r="A396" s="6" t="s">
        <v>4077</v>
      </c>
      <c r="B396" s="6" t="s">
        <v>793</v>
      </c>
      <c r="C396" s="6" t="s">
        <v>4169</v>
      </c>
      <c r="D396" s="17" t="s">
        <v>4170</v>
      </c>
      <c r="E396" s="19" t="s">
        <v>10159</v>
      </c>
      <c r="F396" s="52" t="s">
        <v>9273</v>
      </c>
      <c r="G396" s="10">
        <v>45927.0</v>
      </c>
      <c r="H396" s="53" t="s">
        <v>9274</v>
      </c>
    </row>
    <row r="397">
      <c r="A397" s="6" t="s">
        <v>4077</v>
      </c>
      <c r="B397" s="6" t="s">
        <v>4172</v>
      </c>
      <c r="C397" s="6" t="s">
        <v>4173</v>
      </c>
      <c r="D397" s="7" t="s">
        <v>4174</v>
      </c>
      <c r="E397" s="19" t="s">
        <v>10160</v>
      </c>
      <c r="F397" s="52" t="s">
        <v>10161</v>
      </c>
      <c r="G397" s="10">
        <v>45924.0</v>
      </c>
      <c r="H397" s="53" t="s">
        <v>9277</v>
      </c>
    </row>
    <row r="398">
      <c r="A398" s="6" t="s">
        <v>4077</v>
      </c>
      <c r="B398" s="6" t="s">
        <v>4172</v>
      </c>
      <c r="C398" s="6" t="s">
        <v>4173</v>
      </c>
      <c r="D398" s="7" t="s">
        <v>4174</v>
      </c>
      <c r="E398" s="19" t="s">
        <v>10162</v>
      </c>
      <c r="F398" s="52" t="s">
        <v>10163</v>
      </c>
      <c r="G398" s="10">
        <v>45924.0</v>
      </c>
      <c r="H398" s="53" t="s">
        <v>9277</v>
      </c>
    </row>
    <row r="399">
      <c r="A399" s="6" t="s">
        <v>4077</v>
      </c>
      <c r="B399" s="6" t="s">
        <v>4172</v>
      </c>
      <c r="C399" s="6" t="s">
        <v>4173</v>
      </c>
      <c r="D399" s="7" t="s">
        <v>4174</v>
      </c>
      <c r="E399" s="19" t="s">
        <v>10162</v>
      </c>
      <c r="F399" s="52" t="s">
        <v>10164</v>
      </c>
      <c r="G399" s="10">
        <v>45924.0</v>
      </c>
      <c r="H399" s="53" t="s">
        <v>9277</v>
      </c>
    </row>
    <row r="400">
      <c r="A400" s="6" t="s">
        <v>4077</v>
      </c>
      <c r="B400" s="6" t="s">
        <v>4181</v>
      </c>
      <c r="C400" s="6" t="s">
        <v>4182</v>
      </c>
      <c r="D400" s="7" t="s">
        <v>4183</v>
      </c>
      <c r="E400" s="19" t="s">
        <v>9278</v>
      </c>
      <c r="F400" s="52" t="s">
        <v>9279</v>
      </c>
      <c r="G400" s="10">
        <v>45924.0</v>
      </c>
      <c r="H400" s="53" t="s">
        <v>9280</v>
      </c>
    </row>
    <row r="401">
      <c r="A401" s="6" t="s">
        <v>4077</v>
      </c>
      <c r="B401" s="6" t="s">
        <v>4181</v>
      </c>
      <c r="C401" s="6" t="s">
        <v>4182</v>
      </c>
      <c r="D401" s="7" t="s">
        <v>4183</v>
      </c>
      <c r="E401" s="19" t="s">
        <v>9278</v>
      </c>
      <c r="F401" s="52" t="s">
        <v>9281</v>
      </c>
      <c r="G401" s="10">
        <v>45924.0</v>
      </c>
      <c r="H401" s="18" t="s">
        <v>9280</v>
      </c>
    </row>
    <row r="402">
      <c r="A402" s="6" t="s">
        <v>4077</v>
      </c>
      <c r="B402" s="6" t="s">
        <v>4181</v>
      </c>
      <c r="C402" s="6" t="s">
        <v>4182</v>
      </c>
      <c r="D402" s="7" t="s">
        <v>4183</v>
      </c>
      <c r="E402" s="19" t="s">
        <v>9278</v>
      </c>
      <c r="F402" s="52" t="s">
        <v>9282</v>
      </c>
      <c r="G402" s="10">
        <v>45924.0</v>
      </c>
      <c r="H402" s="18" t="s">
        <v>9280</v>
      </c>
    </row>
    <row r="403">
      <c r="A403" s="6" t="s">
        <v>4077</v>
      </c>
      <c r="B403" s="6" t="s">
        <v>4181</v>
      </c>
      <c r="C403" s="6" t="s">
        <v>4182</v>
      </c>
      <c r="D403" s="7" t="s">
        <v>4183</v>
      </c>
      <c r="E403" s="19" t="s">
        <v>9278</v>
      </c>
      <c r="F403" s="52" t="s">
        <v>9283</v>
      </c>
      <c r="G403" s="10">
        <v>45924.0</v>
      </c>
      <c r="H403" s="18" t="s">
        <v>9280</v>
      </c>
    </row>
    <row r="404">
      <c r="A404" s="6" t="s">
        <v>4077</v>
      </c>
      <c r="B404" s="6" t="s">
        <v>4181</v>
      </c>
      <c r="C404" s="6" t="s">
        <v>4182</v>
      </c>
      <c r="D404" s="7" t="s">
        <v>4183</v>
      </c>
      <c r="E404" s="19" t="s">
        <v>9278</v>
      </c>
      <c r="F404" s="52" t="s">
        <v>9284</v>
      </c>
      <c r="G404" s="10">
        <v>45924.0</v>
      </c>
      <c r="H404" s="18" t="s">
        <v>9280</v>
      </c>
    </row>
    <row r="405">
      <c r="A405" s="6" t="s">
        <v>4077</v>
      </c>
      <c r="B405" s="6" t="s">
        <v>4181</v>
      </c>
      <c r="C405" s="6" t="s">
        <v>4182</v>
      </c>
      <c r="D405" s="7" t="s">
        <v>4183</v>
      </c>
      <c r="E405" s="19" t="s">
        <v>9278</v>
      </c>
      <c r="F405" s="52" t="s">
        <v>9285</v>
      </c>
      <c r="G405" s="10">
        <v>45924.0</v>
      </c>
      <c r="H405" s="18" t="s">
        <v>9280</v>
      </c>
    </row>
    <row r="406">
      <c r="A406" s="6" t="s">
        <v>4077</v>
      </c>
      <c r="B406" s="6" t="s">
        <v>4181</v>
      </c>
      <c r="C406" s="6" t="s">
        <v>4182</v>
      </c>
      <c r="D406" s="7" t="s">
        <v>4183</v>
      </c>
      <c r="E406" s="19" t="s">
        <v>9278</v>
      </c>
      <c r="F406" s="52" t="s">
        <v>9286</v>
      </c>
      <c r="G406" s="10">
        <v>45924.0</v>
      </c>
      <c r="H406" s="18" t="s">
        <v>9280</v>
      </c>
    </row>
    <row r="407">
      <c r="A407" s="6" t="s">
        <v>4228</v>
      </c>
      <c r="B407" s="6" t="s">
        <v>4234</v>
      </c>
      <c r="C407" s="6" t="s">
        <v>4235</v>
      </c>
      <c r="D407" s="7" t="s">
        <v>4236</v>
      </c>
      <c r="E407" s="19" t="s">
        <v>10165</v>
      </c>
      <c r="F407" s="52" t="s">
        <v>9287</v>
      </c>
      <c r="G407" s="10">
        <v>45924.0</v>
      </c>
      <c r="H407" s="53" t="s">
        <v>9288</v>
      </c>
    </row>
    <row r="408">
      <c r="A408" s="6" t="s">
        <v>4228</v>
      </c>
      <c r="B408" s="6" t="s">
        <v>4234</v>
      </c>
      <c r="C408" s="6" t="s">
        <v>4235</v>
      </c>
      <c r="D408" s="7" t="s">
        <v>4236</v>
      </c>
      <c r="E408" s="19" t="s">
        <v>10165</v>
      </c>
      <c r="F408" s="52" t="s">
        <v>9289</v>
      </c>
      <c r="G408" s="10">
        <v>45924.0</v>
      </c>
      <c r="H408" s="53" t="s">
        <v>9288</v>
      </c>
    </row>
    <row r="409">
      <c r="A409" s="6" t="s">
        <v>4228</v>
      </c>
      <c r="B409" s="6" t="s">
        <v>4234</v>
      </c>
      <c r="C409" s="6" t="s">
        <v>4235</v>
      </c>
      <c r="D409" s="7" t="s">
        <v>4236</v>
      </c>
      <c r="E409" s="19" t="s">
        <v>10165</v>
      </c>
      <c r="F409" s="52" t="s">
        <v>9290</v>
      </c>
      <c r="G409" s="10">
        <v>45924.0</v>
      </c>
      <c r="H409" s="53" t="s">
        <v>9288</v>
      </c>
    </row>
    <row r="410">
      <c r="A410" s="6" t="s">
        <v>4228</v>
      </c>
      <c r="B410" s="6" t="s">
        <v>4234</v>
      </c>
      <c r="C410" s="6" t="s">
        <v>4235</v>
      </c>
      <c r="D410" s="7" t="s">
        <v>4236</v>
      </c>
      <c r="E410" s="19" t="s">
        <v>10148</v>
      </c>
      <c r="F410" s="52" t="s">
        <v>10166</v>
      </c>
      <c r="G410" s="10">
        <v>45924.0</v>
      </c>
      <c r="H410" s="53" t="s">
        <v>10167</v>
      </c>
    </row>
    <row r="411">
      <c r="A411" s="6" t="s">
        <v>4228</v>
      </c>
      <c r="B411" s="6" t="s">
        <v>4239</v>
      </c>
      <c r="C411" s="6" t="s">
        <v>26</v>
      </c>
      <c r="D411" s="7" t="s">
        <v>4240</v>
      </c>
      <c r="E411" s="19" t="s">
        <v>8804</v>
      </c>
      <c r="F411" s="52" t="s">
        <v>9291</v>
      </c>
      <c r="G411" s="10">
        <v>45924.0</v>
      </c>
      <c r="H411" s="53" t="s">
        <v>9292</v>
      </c>
    </row>
    <row r="412">
      <c r="A412" s="6" t="s">
        <v>4228</v>
      </c>
      <c r="B412" s="6" t="s">
        <v>2686</v>
      </c>
      <c r="C412" s="6" t="s">
        <v>4250</v>
      </c>
      <c r="D412" s="7" t="s">
        <v>4251</v>
      </c>
      <c r="E412" s="19" t="s">
        <v>9293</v>
      </c>
      <c r="F412" s="52" t="s">
        <v>9294</v>
      </c>
      <c r="G412" s="10">
        <v>45924.0</v>
      </c>
      <c r="H412" s="53" t="s">
        <v>9295</v>
      </c>
    </row>
    <row r="413">
      <c r="A413" s="6" t="s">
        <v>4228</v>
      </c>
      <c r="B413" s="6" t="s">
        <v>2686</v>
      </c>
      <c r="C413" s="6" t="s">
        <v>4250</v>
      </c>
      <c r="D413" s="7" t="s">
        <v>4251</v>
      </c>
      <c r="E413" s="19" t="s">
        <v>9293</v>
      </c>
      <c r="F413" s="52" t="s">
        <v>9296</v>
      </c>
      <c r="G413" s="10">
        <v>45924.0</v>
      </c>
      <c r="H413" s="53" t="s">
        <v>9295</v>
      </c>
    </row>
    <row r="414">
      <c r="A414" s="6" t="s">
        <v>4228</v>
      </c>
      <c r="B414" s="6" t="s">
        <v>4254</v>
      </c>
      <c r="C414" s="6" t="s">
        <v>4255</v>
      </c>
      <c r="D414" s="7" t="s">
        <v>4256</v>
      </c>
      <c r="E414" s="19" t="s">
        <v>8766</v>
      </c>
      <c r="F414" s="52" t="s">
        <v>9300</v>
      </c>
      <c r="G414" s="10">
        <v>45924.0</v>
      </c>
      <c r="H414" s="53" t="s">
        <v>9299</v>
      </c>
    </row>
    <row r="415">
      <c r="A415" s="6" t="s">
        <v>4228</v>
      </c>
      <c r="B415" s="6" t="s">
        <v>4254</v>
      </c>
      <c r="C415" s="6" t="s">
        <v>4255</v>
      </c>
      <c r="D415" s="7" t="s">
        <v>4256</v>
      </c>
      <c r="E415" s="19" t="s">
        <v>10168</v>
      </c>
      <c r="F415" s="52" t="s">
        <v>9298</v>
      </c>
      <c r="G415" s="10">
        <v>45924.0</v>
      </c>
      <c r="H415" s="53" t="s">
        <v>9299</v>
      </c>
    </row>
    <row r="416">
      <c r="A416" s="6" t="s">
        <v>4228</v>
      </c>
      <c r="B416" s="6" t="s">
        <v>51</v>
      </c>
      <c r="C416" s="6" t="s">
        <v>4268</v>
      </c>
      <c r="D416" s="7" t="s">
        <v>4269</v>
      </c>
      <c r="E416" s="19" t="s">
        <v>10169</v>
      </c>
      <c r="F416" s="52" t="s">
        <v>10170</v>
      </c>
      <c r="G416" s="10">
        <v>45924.0</v>
      </c>
      <c r="H416" s="53" t="s">
        <v>9302</v>
      </c>
    </row>
    <row r="417">
      <c r="A417" s="6" t="s">
        <v>4228</v>
      </c>
      <c r="B417" s="6" t="s">
        <v>51</v>
      </c>
      <c r="C417" s="6" t="s">
        <v>4268</v>
      </c>
      <c r="D417" s="7" t="s">
        <v>4269</v>
      </c>
      <c r="E417" s="19" t="s">
        <v>10115</v>
      </c>
      <c r="F417" s="52" t="s">
        <v>9301</v>
      </c>
      <c r="G417" s="10">
        <v>45924.0</v>
      </c>
      <c r="H417" s="53" t="s">
        <v>9302</v>
      </c>
    </row>
    <row r="418">
      <c r="A418" s="6" t="s">
        <v>4228</v>
      </c>
      <c r="B418" s="6" t="s">
        <v>2831</v>
      </c>
      <c r="C418" s="6" t="s">
        <v>26</v>
      </c>
      <c r="D418" s="7" t="s">
        <v>4272</v>
      </c>
      <c r="E418" s="19" t="s">
        <v>10165</v>
      </c>
      <c r="F418" s="52" t="s">
        <v>9303</v>
      </c>
      <c r="G418" s="10">
        <v>45924.0</v>
      </c>
      <c r="H418" s="53" t="s">
        <v>9304</v>
      </c>
    </row>
    <row r="419">
      <c r="A419" s="6" t="s">
        <v>4228</v>
      </c>
      <c r="B419" s="6" t="s">
        <v>2831</v>
      </c>
      <c r="C419" s="6" t="s">
        <v>26</v>
      </c>
      <c r="D419" s="7" t="s">
        <v>4272</v>
      </c>
      <c r="E419" s="19" t="s">
        <v>10165</v>
      </c>
      <c r="F419" s="52" t="s">
        <v>9305</v>
      </c>
      <c r="G419" s="10">
        <v>45924.0</v>
      </c>
      <c r="H419" s="53" t="s">
        <v>9304</v>
      </c>
    </row>
    <row r="420">
      <c r="A420" s="6" t="s">
        <v>4228</v>
      </c>
      <c r="B420" s="6" t="s">
        <v>2831</v>
      </c>
      <c r="C420" s="6" t="s">
        <v>26</v>
      </c>
      <c r="D420" s="7" t="s">
        <v>4272</v>
      </c>
      <c r="E420" s="19" t="s">
        <v>10165</v>
      </c>
      <c r="F420" s="52" t="s">
        <v>9306</v>
      </c>
      <c r="G420" s="10">
        <v>45924.0</v>
      </c>
      <c r="H420" s="53" t="s">
        <v>9304</v>
      </c>
    </row>
    <row r="421">
      <c r="A421" s="6" t="s">
        <v>4228</v>
      </c>
      <c r="B421" s="6" t="s">
        <v>2831</v>
      </c>
      <c r="C421" s="6" t="s">
        <v>26</v>
      </c>
      <c r="D421" s="7" t="s">
        <v>4272</v>
      </c>
      <c r="E421" s="19" t="s">
        <v>10165</v>
      </c>
      <c r="F421" s="52" t="s">
        <v>9307</v>
      </c>
      <c r="G421" s="10">
        <v>45924.0</v>
      </c>
      <c r="H421" s="53" t="s">
        <v>9304</v>
      </c>
    </row>
    <row r="422">
      <c r="A422" s="6" t="s">
        <v>4228</v>
      </c>
      <c r="B422" s="6" t="s">
        <v>2831</v>
      </c>
      <c r="C422" s="6" t="s">
        <v>26</v>
      </c>
      <c r="D422" s="7" t="s">
        <v>4272</v>
      </c>
      <c r="E422" s="19" t="s">
        <v>10165</v>
      </c>
      <c r="F422" s="52" t="s">
        <v>9308</v>
      </c>
      <c r="G422" s="10">
        <v>45924.0</v>
      </c>
      <c r="H422" s="53" t="s">
        <v>9304</v>
      </c>
    </row>
    <row r="423">
      <c r="A423" s="6" t="s">
        <v>4228</v>
      </c>
      <c r="B423" s="6" t="s">
        <v>2831</v>
      </c>
      <c r="C423" s="6" t="s">
        <v>26</v>
      </c>
      <c r="D423" s="7" t="s">
        <v>4272</v>
      </c>
      <c r="E423" s="19" t="s">
        <v>10165</v>
      </c>
      <c r="F423" s="52" t="s">
        <v>9309</v>
      </c>
      <c r="G423" s="10">
        <v>45924.0</v>
      </c>
      <c r="H423" s="53" t="s">
        <v>9304</v>
      </c>
    </row>
    <row r="424">
      <c r="A424" s="6" t="s">
        <v>4228</v>
      </c>
      <c r="B424" s="6" t="s">
        <v>2831</v>
      </c>
      <c r="C424" s="6" t="s">
        <v>26</v>
      </c>
      <c r="D424" s="7" t="s">
        <v>4272</v>
      </c>
      <c r="E424" s="19" t="s">
        <v>10165</v>
      </c>
      <c r="F424" s="52" t="s">
        <v>9310</v>
      </c>
      <c r="G424" s="10">
        <v>45924.0</v>
      </c>
      <c r="H424" s="53" t="s">
        <v>9304</v>
      </c>
    </row>
    <row r="425">
      <c r="A425" s="6" t="s">
        <v>4228</v>
      </c>
      <c r="B425" s="6" t="s">
        <v>2831</v>
      </c>
      <c r="C425" s="6" t="s">
        <v>26</v>
      </c>
      <c r="D425" s="7" t="s">
        <v>4272</v>
      </c>
      <c r="E425" s="19" t="s">
        <v>10165</v>
      </c>
      <c r="F425" s="52" t="s">
        <v>9311</v>
      </c>
      <c r="G425" s="10">
        <v>45924.0</v>
      </c>
      <c r="H425" s="53" t="s">
        <v>9304</v>
      </c>
    </row>
    <row r="426">
      <c r="A426" s="6" t="s">
        <v>4228</v>
      </c>
      <c r="B426" s="6" t="s">
        <v>4275</v>
      </c>
      <c r="C426" s="6" t="s">
        <v>4276</v>
      </c>
      <c r="D426" s="7" t="s">
        <v>4277</v>
      </c>
      <c r="E426" s="19" t="s">
        <v>10165</v>
      </c>
      <c r="F426" s="52" t="s">
        <v>9312</v>
      </c>
      <c r="G426" s="10">
        <v>45924.0</v>
      </c>
      <c r="H426" s="53" t="s">
        <v>9313</v>
      </c>
    </row>
    <row r="427">
      <c r="A427" s="6" t="s">
        <v>4228</v>
      </c>
      <c r="B427" s="6" t="s">
        <v>4275</v>
      </c>
      <c r="C427" s="6" t="s">
        <v>4276</v>
      </c>
      <c r="D427" s="7" t="s">
        <v>4277</v>
      </c>
      <c r="E427" s="19" t="s">
        <v>10165</v>
      </c>
      <c r="F427" s="52" t="s">
        <v>9314</v>
      </c>
      <c r="G427" s="10">
        <v>45924.0</v>
      </c>
      <c r="H427" s="53" t="s">
        <v>9313</v>
      </c>
    </row>
    <row r="428">
      <c r="A428" s="6" t="s">
        <v>4228</v>
      </c>
      <c r="B428" s="6" t="s">
        <v>4275</v>
      </c>
      <c r="C428" s="6" t="s">
        <v>4276</v>
      </c>
      <c r="D428" s="7" t="s">
        <v>4277</v>
      </c>
      <c r="E428" s="19" t="s">
        <v>10165</v>
      </c>
      <c r="F428" s="52" t="s">
        <v>9315</v>
      </c>
      <c r="G428" s="10">
        <v>45924.0</v>
      </c>
      <c r="H428" s="53" t="s">
        <v>9313</v>
      </c>
    </row>
    <row r="429">
      <c r="A429" s="6" t="s">
        <v>4228</v>
      </c>
      <c r="B429" s="6" t="s">
        <v>4275</v>
      </c>
      <c r="C429" s="6" t="s">
        <v>4276</v>
      </c>
      <c r="D429" s="7" t="s">
        <v>4277</v>
      </c>
      <c r="E429" s="19" t="s">
        <v>10165</v>
      </c>
      <c r="F429" s="52" t="s">
        <v>9316</v>
      </c>
      <c r="G429" s="10">
        <v>45924.0</v>
      </c>
      <c r="H429" s="53" t="s">
        <v>9313</v>
      </c>
    </row>
    <row r="430">
      <c r="A430" s="6" t="s">
        <v>4228</v>
      </c>
      <c r="B430" s="6" t="s">
        <v>4275</v>
      </c>
      <c r="C430" s="6" t="s">
        <v>4276</v>
      </c>
      <c r="D430" s="7" t="s">
        <v>4277</v>
      </c>
      <c r="E430" s="19" t="s">
        <v>10165</v>
      </c>
      <c r="F430" s="52" t="s">
        <v>9317</v>
      </c>
      <c r="G430" s="10">
        <v>45924.0</v>
      </c>
      <c r="H430" s="53" t="s">
        <v>9313</v>
      </c>
    </row>
    <row r="431">
      <c r="A431" s="6" t="s">
        <v>4228</v>
      </c>
      <c r="B431" s="6" t="s">
        <v>4275</v>
      </c>
      <c r="C431" s="6" t="s">
        <v>4276</v>
      </c>
      <c r="D431" s="7" t="s">
        <v>4277</v>
      </c>
      <c r="E431" s="19" t="s">
        <v>10165</v>
      </c>
      <c r="F431" s="52" t="s">
        <v>9318</v>
      </c>
      <c r="G431" s="10">
        <v>45924.0</v>
      </c>
      <c r="H431" s="53" t="s">
        <v>9313</v>
      </c>
    </row>
    <row r="432">
      <c r="A432" s="6" t="s">
        <v>4228</v>
      </c>
      <c r="B432" s="6" t="s">
        <v>4275</v>
      </c>
      <c r="C432" s="6" t="s">
        <v>4276</v>
      </c>
      <c r="D432" s="7" t="s">
        <v>4277</v>
      </c>
      <c r="E432" s="19" t="s">
        <v>10165</v>
      </c>
      <c r="F432" s="52" t="s">
        <v>9319</v>
      </c>
      <c r="G432" s="10">
        <v>45924.0</v>
      </c>
      <c r="H432" s="53" t="s">
        <v>9313</v>
      </c>
    </row>
    <row r="433">
      <c r="A433" s="6" t="s">
        <v>4228</v>
      </c>
      <c r="B433" s="6" t="s">
        <v>4275</v>
      </c>
      <c r="C433" s="6" t="s">
        <v>4276</v>
      </c>
      <c r="D433" s="7" t="s">
        <v>4277</v>
      </c>
      <c r="E433" s="19" t="s">
        <v>10165</v>
      </c>
      <c r="F433" s="52" t="s">
        <v>9320</v>
      </c>
      <c r="G433" s="10">
        <v>45924.0</v>
      </c>
      <c r="H433" s="53" t="s">
        <v>9313</v>
      </c>
    </row>
    <row r="434">
      <c r="A434" s="6" t="s">
        <v>4228</v>
      </c>
      <c r="B434" s="6" t="s">
        <v>4285</v>
      </c>
      <c r="C434" s="6" t="s">
        <v>4286</v>
      </c>
      <c r="D434" s="7" t="s">
        <v>4287</v>
      </c>
      <c r="E434" s="19" t="s">
        <v>8766</v>
      </c>
      <c r="F434" s="52" t="s">
        <v>9321</v>
      </c>
      <c r="G434" s="10">
        <v>45924.0</v>
      </c>
      <c r="H434" s="53" t="s">
        <v>9322</v>
      </c>
    </row>
    <row r="435" ht="16.5" customHeight="1">
      <c r="A435" s="6" t="s">
        <v>4228</v>
      </c>
      <c r="B435" s="6" t="s">
        <v>4285</v>
      </c>
      <c r="C435" s="6" t="s">
        <v>4286</v>
      </c>
      <c r="D435" s="7" t="s">
        <v>4287</v>
      </c>
      <c r="E435" s="19" t="s">
        <v>8766</v>
      </c>
      <c r="F435" s="52" t="s">
        <v>9323</v>
      </c>
      <c r="G435" s="10">
        <v>45924.0</v>
      </c>
      <c r="H435" s="53" t="s">
        <v>9322</v>
      </c>
    </row>
    <row r="436">
      <c r="A436" s="6" t="s">
        <v>4228</v>
      </c>
      <c r="B436" s="6" t="s">
        <v>4285</v>
      </c>
      <c r="C436" s="6" t="s">
        <v>4286</v>
      </c>
      <c r="D436" s="7" t="s">
        <v>4287</v>
      </c>
      <c r="E436" s="19" t="s">
        <v>8766</v>
      </c>
      <c r="F436" s="52" t="s">
        <v>9324</v>
      </c>
      <c r="G436" s="10">
        <v>45924.0</v>
      </c>
      <c r="H436" s="53" t="s">
        <v>9322</v>
      </c>
    </row>
    <row r="437">
      <c r="A437" s="6" t="s">
        <v>4228</v>
      </c>
      <c r="B437" s="6" t="s">
        <v>4285</v>
      </c>
      <c r="C437" s="6" t="s">
        <v>4286</v>
      </c>
      <c r="D437" s="7" t="s">
        <v>4287</v>
      </c>
      <c r="E437" s="19" t="s">
        <v>8766</v>
      </c>
      <c r="F437" s="52" t="s">
        <v>9325</v>
      </c>
      <c r="G437" s="10">
        <v>45924.0</v>
      </c>
      <c r="H437" s="53" t="s">
        <v>9322</v>
      </c>
    </row>
    <row r="438">
      <c r="A438" s="6" t="s">
        <v>4228</v>
      </c>
      <c r="B438" s="6" t="s">
        <v>4285</v>
      </c>
      <c r="C438" s="6" t="s">
        <v>4286</v>
      </c>
      <c r="D438" s="7" t="s">
        <v>4287</v>
      </c>
      <c r="E438" s="19" t="s">
        <v>8766</v>
      </c>
      <c r="F438" s="52" t="s">
        <v>9326</v>
      </c>
      <c r="G438" s="10">
        <v>45924.0</v>
      </c>
      <c r="H438" s="53" t="s">
        <v>9322</v>
      </c>
    </row>
    <row r="439">
      <c r="A439" s="6" t="s">
        <v>4228</v>
      </c>
      <c r="B439" s="6" t="s">
        <v>4285</v>
      </c>
      <c r="C439" s="6" t="s">
        <v>4286</v>
      </c>
      <c r="D439" s="7" t="s">
        <v>4287</v>
      </c>
      <c r="E439" s="19" t="s">
        <v>8766</v>
      </c>
      <c r="F439" s="52" t="s">
        <v>9327</v>
      </c>
      <c r="G439" s="10">
        <v>45924.0</v>
      </c>
      <c r="H439" s="53" t="s">
        <v>9322</v>
      </c>
    </row>
    <row r="440">
      <c r="A440" s="6" t="s">
        <v>4228</v>
      </c>
      <c r="B440" s="6" t="s">
        <v>4290</v>
      </c>
      <c r="C440" s="6" t="s">
        <v>4291</v>
      </c>
      <c r="D440" s="7" t="s">
        <v>4292</v>
      </c>
      <c r="E440" s="19" t="s">
        <v>8942</v>
      </c>
      <c r="F440" s="52" t="s">
        <v>9330</v>
      </c>
      <c r="G440" s="10">
        <v>45924.0</v>
      </c>
      <c r="H440" s="18" t="s">
        <v>9329</v>
      </c>
    </row>
    <row r="441">
      <c r="A441" s="6" t="s">
        <v>4228</v>
      </c>
      <c r="B441" s="6" t="s">
        <v>4290</v>
      </c>
      <c r="C441" s="6" t="s">
        <v>4291</v>
      </c>
      <c r="D441" s="7" t="s">
        <v>4292</v>
      </c>
      <c r="E441" s="19" t="s">
        <v>8942</v>
      </c>
      <c r="F441" s="52" t="s">
        <v>9331</v>
      </c>
      <c r="G441" s="10">
        <v>45924.0</v>
      </c>
      <c r="H441" s="53" t="s">
        <v>9329</v>
      </c>
    </row>
    <row r="442">
      <c r="A442" s="6" t="s">
        <v>4228</v>
      </c>
      <c r="B442" s="6" t="s">
        <v>4290</v>
      </c>
      <c r="C442" s="6" t="s">
        <v>4291</v>
      </c>
      <c r="D442" s="7" t="s">
        <v>4292</v>
      </c>
      <c r="E442" s="19" t="s">
        <v>8766</v>
      </c>
      <c r="F442" s="52" t="s">
        <v>9328</v>
      </c>
      <c r="G442" s="10">
        <v>45924.0</v>
      </c>
      <c r="H442" s="53" t="s">
        <v>9329</v>
      </c>
    </row>
    <row r="443">
      <c r="A443" s="6" t="s">
        <v>4228</v>
      </c>
      <c r="B443" s="6" t="s">
        <v>4295</v>
      </c>
      <c r="C443" s="6" t="s">
        <v>4296</v>
      </c>
      <c r="D443" s="7" t="s">
        <v>4297</v>
      </c>
      <c r="E443" s="19" t="s">
        <v>9332</v>
      </c>
      <c r="F443" s="52" t="s">
        <v>9333</v>
      </c>
      <c r="G443" s="10">
        <v>45924.0</v>
      </c>
      <c r="H443" s="53" t="s">
        <v>9334</v>
      </c>
    </row>
    <row r="444">
      <c r="A444" s="6" t="s">
        <v>4228</v>
      </c>
      <c r="B444" s="6" t="s">
        <v>4295</v>
      </c>
      <c r="C444" s="6" t="s">
        <v>4296</v>
      </c>
      <c r="D444" s="7" t="s">
        <v>4297</v>
      </c>
      <c r="E444" s="19" t="s">
        <v>10171</v>
      </c>
      <c r="F444" s="52" t="s">
        <v>10172</v>
      </c>
      <c r="G444" s="10">
        <v>45924.0</v>
      </c>
      <c r="H444" s="53" t="s">
        <v>9334</v>
      </c>
    </row>
    <row r="445">
      <c r="A445" s="6" t="s">
        <v>4228</v>
      </c>
      <c r="B445" s="6" t="s">
        <v>4295</v>
      </c>
      <c r="C445" s="6" t="s">
        <v>4296</v>
      </c>
      <c r="D445" s="7" t="s">
        <v>4297</v>
      </c>
      <c r="E445" s="19" t="s">
        <v>10173</v>
      </c>
      <c r="F445" s="52" t="s">
        <v>9336</v>
      </c>
      <c r="G445" s="10">
        <v>45924.0</v>
      </c>
      <c r="H445" s="53" t="s">
        <v>9334</v>
      </c>
    </row>
    <row r="446">
      <c r="A446" s="6" t="s">
        <v>4228</v>
      </c>
      <c r="B446" s="6" t="s">
        <v>4303</v>
      </c>
      <c r="C446" s="6" t="s">
        <v>4304</v>
      </c>
      <c r="D446" s="7" t="s">
        <v>4305</v>
      </c>
      <c r="E446" s="19" t="s">
        <v>10173</v>
      </c>
      <c r="F446" s="52" t="s">
        <v>9337</v>
      </c>
      <c r="G446" s="10">
        <v>45924.0</v>
      </c>
      <c r="H446" s="53" t="s">
        <v>9338</v>
      </c>
    </row>
    <row r="447">
      <c r="A447" s="6" t="s">
        <v>4228</v>
      </c>
      <c r="B447" s="6" t="s">
        <v>4303</v>
      </c>
      <c r="C447" s="6" t="s">
        <v>4304</v>
      </c>
      <c r="D447" s="7" t="s">
        <v>4305</v>
      </c>
      <c r="E447" s="19" t="s">
        <v>9166</v>
      </c>
      <c r="F447" s="52" t="s">
        <v>9339</v>
      </c>
      <c r="G447" s="10">
        <v>45924.0</v>
      </c>
      <c r="H447" s="53" t="s">
        <v>9338</v>
      </c>
    </row>
    <row r="448">
      <c r="A448" s="6" t="s">
        <v>4228</v>
      </c>
      <c r="B448" s="6" t="s">
        <v>4303</v>
      </c>
      <c r="C448" s="6" t="s">
        <v>4304</v>
      </c>
      <c r="D448" s="7" t="s">
        <v>4305</v>
      </c>
      <c r="E448" s="19" t="s">
        <v>10174</v>
      </c>
      <c r="F448" s="52" t="s">
        <v>9341</v>
      </c>
      <c r="G448" s="10">
        <v>45924.0</v>
      </c>
      <c r="H448" s="53" t="s">
        <v>9338</v>
      </c>
    </row>
    <row r="449">
      <c r="A449" s="6" t="s">
        <v>4228</v>
      </c>
      <c r="B449" s="6" t="s">
        <v>4303</v>
      </c>
      <c r="C449" s="6" t="s">
        <v>4304</v>
      </c>
      <c r="D449" s="7" t="s">
        <v>4305</v>
      </c>
      <c r="E449" s="19" t="s">
        <v>8766</v>
      </c>
      <c r="F449" s="52" t="s">
        <v>9342</v>
      </c>
      <c r="G449" s="10">
        <v>45924.0</v>
      </c>
      <c r="H449" s="53" t="s">
        <v>9338</v>
      </c>
    </row>
    <row r="450">
      <c r="A450" s="6" t="s">
        <v>4228</v>
      </c>
      <c r="B450" s="6" t="s">
        <v>4307</v>
      </c>
      <c r="C450" s="6" t="s">
        <v>4304</v>
      </c>
      <c r="D450" s="7" t="s">
        <v>4308</v>
      </c>
      <c r="E450" s="19" t="s">
        <v>10175</v>
      </c>
      <c r="F450" s="52" t="s">
        <v>9343</v>
      </c>
      <c r="G450" s="10">
        <v>45924.0</v>
      </c>
      <c r="H450" s="53" t="s">
        <v>9344</v>
      </c>
    </row>
    <row r="451">
      <c r="A451" s="6" t="s">
        <v>4228</v>
      </c>
      <c r="B451" s="6" t="s">
        <v>4307</v>
      </c>
      <c r="C451" s="6" t="s">
        <v>4304</v>
      </c>
      <c r="D451" s="7" t="s">
        <v>4308</v>
      </c>
      <c r="E451" s="19" t="s">
        <v>10176</v>
      </c>
      <c r="F451" s="52" t="s">
        <v>9346</v>
      </c>
      <c r="G451" s="10">
        <v>45924.0</v>
      </c>
      <c r="H451" s="53" t="s">
        <v>9344</v>
      </c>
    </row>
    <row r="452">
      <c r="A452" s="6" t="s">
        <v>4228</v>
      </c>
      <c r="B452" s="6" t="s">
        <v>4311</v>
      </c>
      <c r="C452" s="6" t="s">
        <v>4312</v>
      </c>
      <c r="D452" s="7" t="s">
        <v>4313</v>
      </c>
      <c r="E452" s="19" t="s">
        <v>10176</v>
      </c>
      <c r="F452" s="52" t="s">
        <v>9348</v>
      </c>
      <c r="G452" s="10">
        <v>45924.0</v>
      </c>
      <c r="H452" s="53" t="s">
        <v>9349</v>
      </c>
    </row>
    <row r="453">
      <c r="A453" s="6" t="s">
        <v>4228</v>
      </c>
      <c r="B453" s="6" t="s">
        <v>4311</v>
      </c>
      <c r="C453" s="6" t="s">
        <v>4312</v>
      </c>
      <c r="D453" s="7" t="s">
        <v>4313</v>
      </c>
      <c r="E453" s="19" t="s">
        <v>10177</v>
      </c>
      <c r="F453" s="52" t="s">
        <v>9351</v>
      </c>
      <c r="G453" s="10">
        <v>45924.0</v>
      </c>
      <c r="H453" s="53" t="s">
        <v>9349</v>
      </c>
    </row>
    <row r="454">
      <c r="A454" s="6" t="s">
        <v>4228</v>
      </c>
      <c r="B454" s="6" t="s">
        <v>4311</v>
      </c>
      <c r="C454" s="6" t="s">
        <v>4312</v>
      </c>
      <c r="D454" s="7" t="s">
        <v>4313</v>
      </c>
      <c r="E454" s="19" t="s">
        <v>10178</v>
      </c>
      <c r="F454" s="52" t="s">
        <v>9352</v>
      </c>
      <c r="G454" s="10">
        <v>45924.0</v>
      </c>
      <c r="H454" s="53" t="s">
        <v>9349</v>
      </c>
    </row>
    <row r="455">
      <c r="A455" s="6" t="s">
        <v>4228</v>
      </c>
      <c r="B455" s="6" t="s">
        <v>4311</v>
      </c>
      <c r="C455" s="6" t="s">
        <v>4312</v>
      </c>
      <c r="D455" s="7" t="s">
        <v>4313</v>
      </c>
      <c r="E455" s="19" t="s">
        <v>10179</v>
      </c>
      <c r="F455" s="52" t="s">
        <v>9354</v>
      </c>
      <c r="G455" s="10">
        <v>45924.0</v>
      </c>
      <c r="H455" s="53" t="s">
        <v>9349</v>
      </c>
    </row>
    <row r="456">
      <c r="A456" s="6" t="s">
        <v>4228</v>
      </c>
      <c r="B456" s="6" t="s">
        <v>4311</v>
      </c>
      <c r="C456" s="6" t="s">
        <v>4312</v>
      </c>
      <c r="D456" s="7" t="s">
        <v>4313</v>
      </c>
      <c r="E456" s="19" t="s">
        <v>10180</v>
      </c>
      <c r="F456" s="52" t="s">
        <v>9355</v>
      </c>
      <c r="G456" s="10">
        <v>45924.0</v>
      </c>
      <c r="H456" s="53" t="s">
        <v>9349</v>
      </c>
    </row>
    <row r="457">
      <c r="A457" s="6" t="s">
        <v>4228</v>
      </c>
      <c r="B457" s="6" t="s">
        <v>4300</v>
      </c>
      <c r="C457" s="6" t="s">
        <v>26</v>
      </c>
      <c r="D457" s="7" t="s">
        <v>4301</v>
      </c>
      <c r="E457" s="19" t="s">
        <v>9026</v>
      </c>
      <c r="F457" s="52" t="s">
        <v>9356</v>
      </c>
      <c r="G457" s="10">
        <v>45924.0</v>
      </c>
      <c r="H457" s="53" t="s">
        <v>9357</v>
      </c>
    </row>
    <row r="458">
      <c r="A458" s="6" t="s">
        <v>4228</v>
      </c>
      <c r="B458" s="6" t="s">
        <v>4329</v>
      </c>
      <c r="C458" s="6" t="s">
        <v>26</v>
      </c>
      <c r="D458" s="7" t="s">
        <v>4330</v>
      </c>
      <c r="E458" s="19" t="s">
        <v>8766</v>
      </c>
      <c r="F458" s="52" t="s">
        <v>9360</v>
      </c>
      <c r="G458" s="10">
        <v>45924.0</v>
      </c>
      <c r="H458" s="53" t="s">
        <v>9359</v>
      </c>
    </row>
    <row r="459">
      <c r="A459" s="6" t="s">
        <v>4228</v>
      </c>
      <c r="B459" s="6" t="s">
        <v>4329</v>
      </c>
      <c r="C459" s="6" t="s">
        <v>26</v>
      </c>
      <c r="D459" s="7" t="s">
        <v>4330</v>
      </c>
      <c r="E459" s="19" t="s">
        <v>9166</v>
      </c>
      <c r="F459" s="52" t="s">
        <v>9358</v>
      </c>
      <c r="G459" s="10">
        <v>45924.0</v>
      </c>
      <c r="H459" s="53" t="s">
        <v>9359</v>
      </c>
    </row>
    <row r="460">
      <c r="A460" s="6" t="s">
        <v>4333</v>
      </c>
      <c r="B460" s="6" t="s">
        <v>4431</v>
      </c>
      <c r="C460" s="6" t="s">
        <v>4432</v>
      </c>
      <c r="D460" s="7" t="s">
        <v>4433</v>
      </c>
      <c r="E460" s="19" t="s">
        <v>10181</v>
      </c>
      <c r="F460" s="52" t="s">
        <v>10182</v>
      </c>
      <c r="G460" s="10">
        <v>45928.0</v>
      </c>
      <c r="H460" s="53" t="s">
        <v>10183</v>
      </c>
    </row>
    <row r="461">
      <c r="A461" s="6" t="s">
        <v>4512</v>
      </c>
      <c r="B461" s="6" t="s">
        <v>4571</v>
      </c>
      <c r="C461" s="6" t="s">
        <v>4572</v>
      </c>
      <c r="D461" s="7" t="s">
        <v>4573</v>
      </c>
      <c r="E461" s="19" t="s">
        <v>10184</v>
      </c>
      <c r="F461" s="61" t="s">
        <v>9364</v>
      </c>
      <c r="G461" s="10">
        <v>45925.0</v>
      </c>
      <c r="H461" s="53" t="s">
        <v>9362</v>
      </c>
    </row>
    <row r="462">
      <c r="A462" s="6" t="s">
        <v>4512</v>
      </c>
      <c r="B462" s="6" t="s">
        <v>4571</v>
      </c>
      <c r="C462" s="6" t="s">
        <v>4572</v>
      </c>
      <c r="D462" s="7" t="s">
        <v>4573</v>
      </c>
      <c r="E462" s="19" t="s">
        <v>10184</v>
      </c>
      <c r="F462" s="61" t="s">
        <v>9365</v>
      </c>
      <c r="G462" s="10">
        <v>45925.0</v>
      </c>
      <c r="H462" s="53" t="s">
        <v>9362</v>
      </c>
    </row>
    <row r="463">
      <c r="A463" s="6" t="s">
        <v>4512</v>
      </c>
      <c r="B463" s="6" t="s">
        <v>4571</v>
      </c>
      <c r="C463" s="6" t="s">
        <v>4572</v>
      </c>
      <c r="D463" s="7" t="s">
        <v>4573</v>
      </c>
      <c r="E463" s="19" t="s">
        <v>10184</v>
      </c>
      <c r="F463" s="61" t="s">
        <v>9366</v>
      </c>
      <c r="G463" s="10">
        <v>45925.0</v>
      </c>
      <c r="H463" s="53" t="s">
        <v>9362</v>
      </c>
    </row>
    <row r="464">
      <c r="A464" s="6" t="s">
        <v>4512</v>
      </c>
      <c r="B464" s="6" t="s">
        <v>4571</v>
      </c>
      <c r="C464" s="6" t="s">
        <v>4572</v>
      </c>
      <c r="D464" s="7" t="s">
        <v>4573</v>
      </c>
      <c r="E464" s="19" t="s">
        <v>10184</v>
      </c>
      <c r="F464" s="61" t="s">
        <v>9367</v>
      </c>
      <c r="G464" s="10">
        <v>45925.0</v>
      </c>
      <c r="H464" s="53" t="s">
        <v>9362</v>
      </c>
    </row>
    <row r="465">
      <c r="A465" s="6" t="s">
        <v>4512</v>
      </c>
      <c r="B465" s="6" t="s">
        <v>4571</v>
      </c>
      <c r="C465" s="6" t="s">
        <v>4572</v>
      </c>
      <c r="D465" s="7" t="s">
        <v>4573</v>
      </c>
      <c r="E465" s="19" t="s">
        <v>10145</v>
      </c>
      <c r="F465" s="61" t="s">
        <v>9361</v>
      </c>
      <c r="G465" s="10">
        <v>45925.0</v>
      </c>
      <c r="H465" s="53" t="s">
        <v>9362</v>
      </c>
    </row>
    <row r="466">
      <c r="A466" s="6" t="s">
        <v>4512</v>
      </c>
      <c r="B466" s="6" t="s">
        <v>4571</v>
      </c>
      <c r="C466" s="6" t="s">
        <v>4572</v>
      </c>
      <c r="D466" s="7" t="s">
        <v>4573</v>
      </c>
      <c r="E466" s="19" t="s">
        <v>10145</v>
      </c>
      <c r="F466" s="61" t="s">
        <v>9363</v>
      </c>
      <c r="G466" s="10">
        <v>45925.0</v>
      </c>
      <c r="H466" s="53" t="s">
        <v>9362</v>
      </c>
    </row>
    <row r="467">
      <c r="A467" s="6" t="s">
        <v>4512</v>
      </c>
      <c r="B467" s="6" t="s">
        <v>4589</v>
      </c>
      <c r="C467" s="6" t="s">
        <v>4590</v>
      </c>
      <c r="D467" s="7" t="s">
        <v>4591</v>
      </c>
      <c r="E467" s="19" t="s">
        <v>9374</v>
      </c>
      <c r="F467" s="52" t="s">
        <v>9368</v>
      </c>
      <c r="G467" s="10">
        <v>45925.0</v>
      </c>
      <c r="H467" s="53" t="s">
        <v>9369</v>
      </c>
    </row>
    <row r="468">
      <c r="A468" s="6" t="s">
        <v>4512</v>
      </c>
      <c r="B468" s="6" t="s">
        <v>4589</v>
      </c>
      <c r="C468" s="6" t="s">
        <v>4590</v>
      </c>
      <c r="D468" s="7" t="s">
        <v>4591</v>
      </c>
      <c r="E468" s="19" t="s">
        <v>10185</v>
      </c>
      <c r="F468" s="52" t="s">
        <v>10186</v>
      </c>
      <c r="G468" s="10">
        <v>45925.0</v>
      </c>
      <c r="H468" s="53" t="s">
        <v>9369</v>
      </c>
    </row>
    <row r="469">
      <c r="A469" s="6" t="s">
        <v>4512</v>
      </c>
      <c r="B469" s="6" t="s">
        <v>4603</v>
      </c>
      <c r="C469" s="6" t="s">
        <v>4604</v>
      </c>
      <c r="D469" s="7" t="s">
        <v>4605</v>
      </c>
      <c r="E469" s="19" t="s">
        <v>9374</v>
      </c>
      <c r="F469" s="52" t="s">
        <v>9375</v>
      </c>
      <c r="G469" s="10">
        <v>45925.0</v>
      </c>
      <c r="H469" s="18" t="s">
        <v>9373</v>
      </c>
    </row>
    <row r="470">
      <c r="A470" s="6" t="s">
        <v>4512</v>
      </c>
      <c r="B470" s="6" t="s">
        <v>4603</v>
      </c>
      <c r="C470" s="6" t="s">
        <v>4604</v>
      </c>
      <c r="D470" s="7" t="s">
        <v>4605</v>
      </c>
      <c r="E470" s="19" t="s">
        <v>9374</v>
      </c>
      <c r="F470" s="52" t="s">
        <v>9376</v>
      </c>
      <c r="G470" s="10">
        <v>45925.0</v>
      </c>
      <c r="H470" s="53" t="s">
        <v>9373</v>
      </c>
    </row>
    <row r="471">
      <c r="A471" s="6" t="s">
        <v>4512</v>
      </c>
      <c r="B471" s="6" t="s">
        <v>4603</v>
      </c>
      <c r="C471" s="6" t="s">
        <v>4604</v>
      </c>
      <c r="D471" s="7" t="s">
        <v>4605</v>
      </c>
      <c r="E471" s="19" t="s">
        <v>9374</v>
      </c>
      <c r="F471" s="52" t="s">
        <v>9377</v>
      </c>
      <c r="G471" s="10">
        <v>45925.0</v>
      </c>
      <c r="H471" s="53" t="s">
        <v>9373</v>
      </c>
    </row>
    <row r="472">
      <c r="A472" s="6" t="s">
        <v>4512</v>
      </c>
      <c r="B472" s="6" t="s">
        <v>4603</v>
      </c>
      <c r="C472" s="6" t="s">
        <v>9370</v>
      </c>
      <c r="D472" s="7" t="s">
        <v>4605</v>
      </c>
      <c r="E472" s="19" t="s">
        <v>10187</v>
      </c>
      <c r="F472" s="52" t="s">
        <v>9372</v>
      </c>
      <c r="G472" s="10">
        <v>45926.0</v>
      </c>
      <c r="H472" s="53" t="s">
        <v>9373</v>
      </c>
    </row>
    <row r="473">
      <c r="A473" s="6" t="s">
        <v>4635</v>
      </c>
      <c r="B473" s="6" t="s">
        <v>290</v>
      </c>
      <c r="C473" s="6" t="s">
        <v>4641</v>
      </c>
      <c r="D473" s="7" t="s">
        <v>4642</v>
      </c>
      <c r="E473" s="19" t="s">
        <v>10188</v>
      </c>
      <c r="F473" s="52" t="s">
        <v>9378</v>
      </c>
      <c r="G473" s="10">
        <v>45925.0</v>
      </c>
      <c r="H473" s="53" t="s">
        <v>9379</v>
      </c>
    </row>
    <row r="474">
      <c r="A474" s="6" t="s">
        <v>4635</v>
      </c>
      <c r="B474" s="6" t="s">
        <v>290</v>
      </c>
      <c r="C474" s="6" t="s">
        <v>4641</v>
      </c>
      <c r="D474" s="7" t="s">
        <v>4642</v>
      </c>
      <c r="E474" s="19" t="s">
        <v>10189</v>
      </c>
      <c r="F474" s="52" t="s">
        <v>9381</v>
      </c>
      <c r="G474" s="10">
        <v>45925.0</v>
      </c>
      <c r="H474" s="53" t="s">
        <v>9379</v>
      </c>
    </row>
    <row r="475">
      <c r="A475" s="6" t="s">
        <v>4635</v>
      </c>
      <c r="B475" s="6" t="s">
        <v>290</v>
      </c>
      <c r="C475" s="6" t="s">
        <v>4641</v>
      </c>
      <c r="D475" s="7" t="s">
        <v>4642</v>
      </c>
      <c r="E475" s="19" t="s">
        <v>10190</v>
      </c>
      <c r="F475" s="52" t="s">
        <v>9389</v>
      </c>
      <c r="G475" s="10">
        <v>45925.0</v>
      </c>
      <c r="H475" s="53" t="s">
        <v>9379</v>
      </c>
    </row>
    <row r="476">
      <c r="A476" s="6" t="s">
        <v>4635</v>
      </c>
      <c r="B476" s="6" t="s">
        <v>290</v>
      </c>
      <c r="C476" s="6" t="s">
        <v>4641</v>
      </c>
      <c r="D476" s="7" t="s">
        <v>4642</v>
      </c>
      <c r="E476" s="19" t="s">
        <v>10190</v>
      </c>
      <c r="F476" s="52" t="s">
        <v>9390</v>
      </c>
      <c r="G476" s="10">
        <v>45925.0</v>
      </c>
      <c r="H476" s="53" t="s">
        <v>9379</v>
      </c>
      <c r="I476" s="6" t="s">
        <v>1038</v>
      </c>
      <c r="J476" s="6" t="s">
        <v>1044</v>
      </c>
      <c r="K476" s="6" t="s">
        <v>1045</v>
      </c>
      <c r="L476" s="7" t="s">
        <v>1046</v>
      </c>
      <c r="M476" s="6" t="s">
        <v>1038</v>
      </c>
      <c r="N476" s="6" t="s">
        <v>1044</v>
      </c>
      <c r="O476" s="6" t="s">
        <v>1045</v>
      </c>
      <c r="P476" s="7" t="s">
        <v>1046</v>
      </c>
      <c r="Q476" s="6" t="s">
        <v>1038</v>
      </c>
      <c r="R476" s="6" t="s">
        <v>1044</v>
      </c>
      <c r="S476" s="6" t="s">
        <v>1045</v>
      </c>
      <c r="T476" s="7" t="s">
        <v>1046</v>
      </c>
      <c r="U476" s="6" t="s">
        <v>1038</v>
      </c>
      <c r="V476" s="6" t="s">
        <v>1044</v>
      </c>
      <c r="W476" s="6" t="s">
        <v>1045</v>
      </c>
      <c r="X476" s="7" t="s">
        <v>1046</v>
      </c>
    </row>
    <row r="477">
      <c r="A477" s="6" t="s">
        <v>4635</v>
      </c>
      <c r="B477" s="6" t="s">
        <v>290</v>
      </c>
      <c r="C477" s="6" t="s">
        <v>4641</v>
      </c>
      <c r="D477" s="7" t="s">
        <v>4642</v>
      </c>
      <c r="E477" s="19" t="s">
        <v>10190</v>
      </c>
      <c r="F477" s="52" t="s">
        <v>9391</v>
      </c>
      <c r="G477" s="10">
        <v>45925.0</v>
      </c>
      <c r="H477" s="53" t="s">
        <v>9379</v>
      </c>
    </row>
    <row r="478">
      <c r="A478" s="6" t="s">
        <v>4635</v>
      </c>
      <c r="B478" s="6" t="s">
        <v>290</v>
      </c>
      <c r="C478" s="6" t="s">
        <v>4641</v>
      </c>
      <c r="D478" s="7" t="s">
        <v>4642</v>
      </c>
      <c r="E478" s="19" t="s">
        <v>10190</v>
      </c>
      <c r="F478" s="52" t="s">
        <v>9386</v>
      </c>
      <c r="G478" s="10">
        <v>45925.0</v>
      </c>
      <c r="H478" s="53" t="s">
        <v>9379</v>
      </c>
    </row>
    <row r="479">
      <c r="A479" s="6" t="s">
        <v>4635</v>
      </c>
      <c r="B479" s="6" t="s">
        <v>290</v>
      </c>
      <c r="C479" s="6" t="s">
        <v>4641</v>
      </c>
      <c r="D479" s="7" t="s">
        <v>4642</v>
      </c>
      <c r="E479" s="19" t="s">
        <v>10190</v>
      </c>
      <c r="F479" s="52" t="s">
        <v>9392</v>
      </c>
      <c r="G479" s="10">
        <v>45925.0</v>
      </c>
      <c r="H479" s="53" t="s">
        <v>9379</v>
      </c>
    </row>
    <row r="480">
      <c r="A480" s="6" t="s">
        <v>4635</v>
      </c>
      <c r="B480" s="6" t="s">
        <v>290</v>
      </c>
      <c r="C480" s="6" t="s">
        <v>4641</v>
      </c>
      <c r="D480" s="7" t="s">
        <v>4642</v>
      </c>
      <c r="E480" s="19" t="s">
        <v>8766</v>
      </c>
      <c r="F480" s="52" t="s">
        <v>9382</v>
      </c>
      <c r="G480" s="10">
        <v>45925.0</v>
      </c>
      <c r="H480" s="53" t="s">
        <v>9379</v>
      </c>
    </row>
    <row r="481">
      <c r="A481" s="6" t="s">
        <v>4635</v>
      </c>
      <c r="B481" s="6" t="s">
        <v>290</v>
      </c>
      <c r="C481" s="6" t="s">
        <v>4641</v>
      </c>
      <c r="D481" s="7" t="s">
        <v>4642</v>
      </c>
      <c r="E481" s="19" t="s">
        <v>8766</v>
      </c>
      <c r="F481" s="52" t="s">
        <v>9383</v>
      </c>
      <c r="G481" s="10">
        <v>45925.0</v>
      </c>
      <c r="H481" s="53" t="s">
        <v>9379</v>
      </c>
    </row>
    <row r="482">
      <c r="A482" s="6" t="s">
        <v>4635</v>
      </c>
      <c r="B482" s="6" t="s">
        <v>290</v>
      </c>
      <c r="C482" s="6" t="s">
        <v>4641</v>
      </c>
      <c r="D482" s="7" t="s">
        <v>4642</v>
      </c>
      <c r="E482" s="19" t="s">
        <v>8766</v>
      </c>
      <c r="F482" s="52" t="s">
        <v>9384</v>
      </c>
      <c r="G482" s="10">
        <v>45925.0</v>
      </c>
      <c r="H482" s="53" t="s">
        <v>9379</v>
      </c>
    </row>
    <row r="483">
      <c r="A483" s="6" t="s">
        <v>4635</v>
      </c>
      <c r="B483" s="6" t="s">
        <v>290</v>
      </c>
      <c r="C483" s="6" t="s">
        <v>4641</v>
      </c>
      <c r="D483" s="7" t="s">
        <v>4642</v>
      </c>
      <c r="E483" s="19" t="s">
        <v>8766</v>
      </c>
      <c r="F483" s="52" t="s">
        <v>9385</v>
      </c>
      <c r="G483" s="10">
        <v>45925.0</v>
      </c>
      <c r="H483" s="53" t="s">
        <v>9379</v>
      </c>
    </row>
    <row r="484">
      <c r="A484" s="6" t="s">
        <v>4635</v>
      </c>
      <c r="B484" s="6" t="s">
        <v>290</v>
      </c>
      <c r="C484" s="6" t="s">
        <v>4641</v>
      </c>
      <c r="D484" s="7" t="s">
        <v>4642</v>
      </c>
      <c r="E484" s="19" t="s">
        <v>8766</v>
      </c>
      <c r="F484" s="52" t="s">
        <v>9386</v>
      </c>
      <c r="G484" s="10">
        <v>45925.0</v>
      </c>
      <c r="H484" s="53" t="s">
        <v>9379</v>
      </c>
    </row>
    <row r="485">
      <c r="A485" s="6" t="s">
        <v>4635</v>
      </c>
      <c r="B485" s="6" t="s">
        <v>290</v>
      </c>
      <c r="C485" s="6" t="s">
        <v>4641</v>
      </c>
      <c r="D485" s="7" t="s">
        <v>4642</v>
      </c>
      <c r="E485" s="19" t="s">
        <v>8766</v>
      </c>
      <c r="F485" s="52" t="s">
        <v>9387</v>
      </c>
      <c r="G485" s="10">
        <v>45925.0</v>
      </c>
      <c r="H485" s="53" t="s">
        <v>9379</v>
      </c>
    </row>
    <row r="486">
      <c r="A486" s="6" t="s">
        <v>4635</v>
      </c>
      <c r="B486" s="6" t="s">
        <v>290</v>
      </c>
      <c r="C486" s="6" t="s">
        <v>4641</v>
      </c>
      <c r="D486" s="7" t="s">
        <v>4642</v>
      </c>
      <c r="E486" s="19" t="s">
        <v>8766</v>
      </c>
      <c r="F486" s="52" t="s">
        <v>9388</v>
      </c>
      <c r="G486" s="10">
        <v>45925.0</v>
      </c>
      <c r="H486" s="53" t="s">
        <v>9379</v>
      </c>
    </row>
    <row r="487">
      <c r="A487" s="6" t="s">
        <v>4635</v>
      </c>
      <c r="B487" s="6" t="s">
        <v>123</v>
      </c>
      <c r="C487" s="6" t="s">
        <v>4645</v>
      </c>
      <c r="D487" s="7" t="s">
        <v>4646</v>
      </c>
      <c r="E487" s="19" t="s">
        <v>8789</v>
      </c>
      <c r="F487" s="52" t="s">
        <v>9393</v>
      </c>
      <c r="G487" s="10">
        <v>45925.0</v>
      </c>
      <c r="H487" s="53" t="s">
        <v>9394</v>
      </c>
    </row>
    <row r="488">
      <c r="A488" s="6" t="s">
        <v>4635</v>
      </c>
      <c r="B488" s="6" t="s">
        <v>4692</v>
      </c>
      <c r="C488" s="6" t="s">
        <v>4693</v>
      </c>
      <c r="D488" s="7" t="s">
        <v>4694</v>
      </c>
      <c r="E488" s="19" t="s">
        <v>10191</v>
      </c>
      <c r="F488" s="52" t="s">
        <v>9395</v>
      </c>
      <c r="G488" s="10">
        <v>45925.0</v>
      </c>
      <c r="H488" s="53" t="s">
        <v>9396</v>
      </c>
    </row>
    <row r="489">
      <c r="A489" s="6" t="s">
        <v>4635</v>
      </c>
      <c r="B489" s="6" t="s">
        <v>4692</v>
      </c>
      <c r="C489" s="6" t="s">
        <v>4693</v>
      </c>
      <c r="D489" s="7" t="s">
        <v>4694</v>
      </c>
      <c r="E489" s="19" t="s">
        <v>10191</v>
      </c>
      <c r="F489" s="52" t="s">
        <v>9397</v>
      </c>
      <c r="G489" s="10">
        <v>45925.0</v>
      </c>
      <c r="H489" s="53" t="s">
        <v>9396</v>
      </c>
    </row>
    <row r="490">
      <c r="A490" s="6" t="s">
        <v>4635</v>
      </c>
      <c r="B490" s="6" t="s">
        <v>4692</v>
      </c>
      <c r="C490" s="6" t="s">
        <v>4693</v>
      </c>
      <c r="D490" s="7" t="s">
        <v>4694</v>
      </c>
      <c r="E490" s="19" t="s">
        <v>10191</v>
      </c>
      <c r="F490" s="52" t="s">
        <v>9398</v>
      </c>
      <c r="G490" s="10">
        <v>45925.0</v>
      </c>
      <c r="H490" s="53" t="s">
        <v>9396</v>
      </c>
    </row>
    <row r="491">
      <c r="A491" s="6" t="s">
        <v>4635</v>
      </c>
      <c r="B491" s="6" t="s">
        <v>4692</v>
      </c>
      <c r="C491" s="6" t="s">
        <v>4693</v>
      </c>
      <c r="D491" s="7" t="s">
        <v>4694</v>
      </c>
      <c r="E491" s="19" t="s">
        <v>10191</v>
      </c>
      <c r="F491" s="52" t="s">
        <v>9399</v>
      </c>
      <c r="G491" s="10">
        <v>45925.0</v>
      </c>
      <c r="H491" s="53" t="s">
        <v>9396</v>
      </c>
    </row>
    <row r="492">
      <c r="A492" s="6" t="s">
        <v>4635</v>
      </c>
      <c r="B492" s="6" t="s">
        <v>4692</v>
      </c>
      <c r="C492" s="6" t="s">
        <v>4693</v>
      </c>
      <c r="D492" s="7" t="s">
        <v>4694</v>
      </c>
      <c r="E492" s="19" t="s">
        <v>10191</v>
      </c>
      <c r="F492" s="52" t="s">
        <v>9400</v>
      </c>
      <c r="G492" s="10">
        <v>45925.0</v>
      </c>
      <c r="H492" s="53" t="s">
        <v>9396</v>
      </c>
    </row>
    <row r="493">
      <c r="A493" s="6" t="s">
        <v>4635</v>
      </c>
      <c r="B493" s="6" t="s">
        <v>4692</v>
      </c>
      <c r="C493" s="6" t="s">
        <v>4693</v>
      </c>
      <c r="D493" s="7" t="s">
        <v>4694</v>
      </c>
      <c r="E493" s="19" t="s">
        <v>10191</v>
      </c>
      <c r="F493" s="52" t="s">
        <v>9401</v>
      </c>
      <c r="G493" s="10">
        <v>45925.0</v>
      </c>
      <c r="H493" s="53" t="s">
        <v>9396</v>
      </c>
    </row>
    <row r="494">
      <c r="A494" s="6" t="s">
        <v>4635</v>
      </c>
      <c r="B494" s="6" t="s">
        <v>4692</v>
      </c>
      <c r="C494" s="6" t="s">
        <v>4693</v>
      </c>
      <c r="D494" s="7" t="s">
        <v>4694</v>
      </c>
      <c r="E494" s="19" t="s">
        <v>10191</v>
      </c>
      <c r="F494" s="52" t="s">
        <v>9402</v>
      </c>
      <c r="G494" s="10">
        <v>45925.0</v>
      </c>
      <c r="H494" s="53" t="s">
        <v>9396</v>
      </c>
    </row>
    <row r="495">
      <c r="A495" s="6" t="s">
        <v>4635</v>
      </c>
      <c r="B495" s="6" t="s">
        <v>4692</v>
      </c>
      <c r="C495" s="6" t="s">
        <v>4693</v>
      </c>
      <c r="D495" s="7" t="s">
        <v>4694</v>
      </c>
      <c r="E495" s="19" t="s">
        <v>10191</v>
      </c>
      <c r="F495" s="52" t="s">
        <v>9403</v>
      </c>
      <c r="G495" s="10">
        <v>45925.0</v>
      </c>
      <c r="H495" s="53" t="s">
        <v>9396</v>
      </c>
    </row>
    <row r="496">
      <c r="A496" s="6" t="s">
        <v>4732</v>
      </c>
      <c r="B496" s="6" t="s">
        <v>4774</v>
      </c>
      <c r="C496" s="6" t="s">
        <v>4775</v>
      </c>
      <c r="D496" s="7" t="s">
        <v>4776</v>
      </c>
      <c r="E496" s="19" t="s">
        <v>10192</v>
      </c>
      <c r="F496" s="52" t="s">
        <v>9404</v>
      </c>
      <c r="G496" s="10">
        <v>45926.0</v>
      </c>
      <c r="H496" s="53" t="s">
        <v>9405</v>
      </c>
    </row>
    <row r="497">
      <c r="A497" s="6" t="s">
        <v>4823</v>
      </c>
      <c r="B497" s="6" t="s">
        <v>527</v>
      </c>
      <c r="C497" s="6" t="s">
        <v>4846</v>
      </c>
      <c r="D497" s="7" t="s">
        <v>4847</v>
      </c>
      <c r="E497" s="19" t="s">
        <v>8766</v>
      </c>
      <c r="F497" s="52" t="s">
        <v>9406</v>
      </c>
      <c r="G497" s="10">
        <v>45925.0</v>
      </c>
      <c r="H497" s="53" t="s">
        <v>9407</v>
      </c>
    </row>
    <row r="498">
      <c r="A498" s="6" t="s">
        <v>4823</v>
      </c>
      <c r="B498" s="6" t="s">
        <v>527</v>
      </c>
      <c r="C498" s="6" t="s">
        <v>9408</v>
      </c>
      <c r="D498" s="7" t="s">
        <v>4847</v>
      </c>
      <c r="E498" s="19" t="s">
        <v>8766</v>
      </c>
      <c r="F498" s="52" t="s">
        <v>9409</v>
      </c>
      <c r="G498" s="10">
        <v>45925.0</v>
      </c>
      <c r="H498" s="53" t="s">
        <v>9407</v>
      </c>
    </row>
    <row r="499">
      <c r="A499" s="6" t="s">
        <v>4823</v>
      </c>
      <c r="B499" s="6" t="s">
        <v>527</v>
      </c>
      <c r="C499" s="6" t="s">
        <v>9410</v>
      </c>
      <c r="D499" s="7" t="s">
        <v>4847</v>
      </c>
      <c r="E499" s="19" t="s">
        <v>8766</v>
      </c>
      <c r="F499" s="52" t="s">
        <v>9411</v>
      </c>
      <c r="G499" s="10">
        <v>45925.0</v>
      </c>
      <c r="H499" s="53" t="s">
        <v>9407</v>
      </c>
    </row>
    <row r="500">
      <c r="A500" s="6" t="s">
        <v>4823</v>
      </c>
      <c r="B500" s="6" t="s">
        <v>527</v>
      </c>
      <c r="C500" s="6" t="s">
        <v>9412</v>
      </c>
      <c r="D500" s="7" t="s">
        <v>4847</v>
      </c>
      <c r="E500" s="19" t="s">
        <v>10193</v>
      </c>
      <c r="F500" s="52" t="s">
        <v>9413</v>
      </c>
      <c r="G500" s="10">
        <v>45925.0</v>
      </c>
      <c r="H500" s="53" t="s">
        <v>9407</v>
      </c>
    </row>
    <row r="501">
      <c r="A501" s="6" t="s">
        <v>4823</v>
      </c>
      <c r="B501" s="6" t="s">
        <v>527</v>
      </c>
      <c r="C501" s="6" t="s">
        <v>9414</v>
      </c>
      <c r="D501" s="7" t="s">
        <v>4847</v>
      </c>
      <c r="E501" s="19" t="s">
        <v>8766</v>
      </c>
      <c r="F501" s="52" t="s">
        <v>9415</v>
      </c>
      <c r="G501" s="10">
        <v>45925.0</v>
      </c>
      <c r="H501" s="53" t="s">
        <v>9407</v>
      </c>
    </row>
    <row r="502">
      <c r="A502" s="6" t="s">
        <v>4823</v>
      </c>
      <c r="B502" s="6" t="s">
        <v>527</v>
      </c>
      <c r="C502" s="6" t="s">
        <v>9416</v>
      </c>
      <c r="D502" s="7" t="s">
        <v>4847</v>
      </c>
      <c r="E502" s="19" t="s">
        <v>8766</v>
      </c>
      <c r="F502" s="52" t="s">
        <v>9417</v>
      </c>
      <c r="G502" s="10">
        <v>45925.0</v>
      </c>
      <c r="H502" s="53" t="s">
        <v>9407</v>
      </c>
    </row>
    <row r="503">
      <c r="A503" s="6" t="s">
        <v>4823</v>
      </c>
      <c r="B503" s="6" t="s">
        <v>527</v>
      </c>
      <c r="C503" s="6" t="s">
        <v>10194</v>
      </c>
      <c r="D503" s="7" t="s">
        <v>4847</v>
      </c>
      <c r="E503" s="19" t="s">
        <v>10195</v>
      </c>
      <c r="F503" s="52" t="s">
        <v>10196</v>
      </c>
      <c r="G503" s="10">
        <v>45925.0</v>
      </c>
      <c r="H503" s="53" t="s">
        <v>9407</v>
      </c>
    </row>
    <row r="504">
      <c r="A504" s="6" t="s">
        <v>4823</v>
      </c>
      <c r="B504" s="6" t="s">
        <v>1750</v>
      </c>
      <c r="C504" s="6" t="s">
        <v>4858</v>
      </c>
      <c r="D504" s="7" t="s">
        <v>4859</v>
      </c>
      <c r="E504" s="19" t="s">
        <v>9022</v>
      </c>
      <c r="F504" s="52" t="s">
        <v>9418</v>
      </c>
      <c r="G504" s="10">
        <v>45925.0</v>
      </c>
      <c r="H504" s="53" t="s">
        <v>9419</v>
      </c>
    </row>
    <row r="505">
      <c r="A505" s="6" t="s">
        <v>4823</v>
      </c>
      <c r="B505" s="6" t="s">
        <v>1750</v>
      </c>
      <c r="C505" s="6" t="s">
        <v>9420</v>
      </c>
      <c r="D505" s="7" t="s">
        <v>4859</v>
      </c>
      <c r="E505" s="19" t="s">
        <v>8766</v>
      </c>
      <c r="F505" s="52" t="s">
        <v>9421</v>
      </c>
      <c r="G505" s="10">
        <v>45925.0</v>
      </c>
      <c r="H505" s="53" t="s">
        <v>9419</v>
      </c>
    </row>
    <row r="506">
      <c r="A506" s="6" t="s">
        <v>4823</v>
      </c>
      <c r="B506" s="6" t="s">
        <v>1750</v>
      </c>
      <c r="C506" s="6" t="s">
        <v>9422</v>
      </c>
      <c r="D506" s="7" t="s">
        <v>4859</v>
      </c>
      <c r="E506" s="19" t="s">
        <v>8766</v>
      </c>
      <c r="F506" s="52" t="s">
        <v>9423</v>
      </c>
      <c r="G506" s="10">
        <v>45925.0</v>
      </c>
      <c r="H506" s="53" t="s">
        <v>9419</v>
      </c>
    </row>
    <row r="507">
      <c r="A507" s="6" t="s">
        <v>4823</v>
      </c>
      <c r="B507" s="6" t="s">
        <v>1750</v>
      </c>
      <c r="C507" s="6" t="s">
        <v>9424</v>
      </c>
      <c r="D507" s="7" t="s">
        <v>4859</v>
      </c>
      <c r="E507" s="62" t="s">
        <v>8766</v>
      </c>
      <c r="F507" s="52" t="s">
        <v>9425</v>
      </c>
      <c r="G507" s="10">
        <v>45925.0</v>
      </c>
      <c r="H507" s="53" t="s">
        <v>9419</v>
      </c>
    </row>
    <row r="508">
      <c r="A508" s="6" t="s">
        <v>4823</v>
      </c>
      <c r="B508" s="6" t="s">
        <v>4862</v>
      </c>
      <c r="C508" s="6" t="s">
        <v>4863</v>
      </c>
      <c r="D508" s="7" t="s">
        <v>4864</v>
      </c>
      <c r="E508" s="63" t="s">
        <v>10197</v>
      </c>
      <c r="F508" s="52" t="s">
        <v>9426</v>
      </c>
      <c r="G508" s="10">
        <v>45925.0</v>
      </c>
      <c r="H508" s="53" t="s">
        <v>9427</v>
      </c>
    </row>
    <row r="509">
      <c r="A509" s="6" t="s">
        <v>4823</v>
      </c>
      <c r="B509" s="6" t="s">
        <v>170</v>
      </c>
      <c r="C509" s="6" t="s">
        <v>4893</v>
      </c>
      <c r="D509" s="7" t="s">
        <v>4894</v>
      </c>
      <c r="E509" s="19" t="s">
        <v>10198</v>
      </c>
      <c r="F509" s="52" t="s">
        <v>9428</v>
      </c>
      <c r="G509" s="10">
        <v>45925.0</v>
      </c>
      <c r="H509" s="53" t="s">
        <v>9429</v>
      </c>
    </row>
    <row r="510">
      <c r="A510" s="6" t="s">
        <v>4896</v>
      </c>
      <c r="B510" s="6" t="s">
        <v>1828</v>
      </c>
      <c r="C510" s="6" t="s">
        <v>4923</v>
      </c>
      <c r="D510" s="7" t="s">
        <v>4924</v>
      </c>
      <c r="E510" s="19" t="s">
        <v>9293</v>
      </c>
      <c r="F510" s="52" t="s">
        <v>9430</v>
      </c>
      <c r="G510" s="10">
        <v>45928.0</v>
      </c>
      <c r="H510" s="53" t="s">
        <v>9431</v>
      </c>
    </row>
    <row r="511">
      <c r="A511" s="6" t="s">
        <v>4896</v>
      </c>
      <c r="B511" s="6" t="s">
        <v>1828</v>
      </c>
      <c r="C511" s="6" t="s">
        <v>4923</v>
      </c>
      <c r="D511" s="7" t="s">
        <v>4924</v>
      </c>
      <c r="E511" s="19" t="s">
        <v>9293</v>
      </c>
      <c r="F511" s="52" t="s">
        <v>9432</v>
      </c>
      <c r="G511" s="10">
        <v>45928.0</v>
      </c>
      <c r="H511" s="53" t="s">
        <v>9431</v>
      </c>
    </row>
    <row r="512">
      <c r="A512" s="6" t="s">
        <v>4896</v>
      </c>
      <c r="B512" s="6" t="s">
        <v>1828</v>
      </c>
      <c r="C512" s="6" t="s">
        <v>4923</v>
      </c>
      <c r="D512" s="7" t="s">
        <v>4924</v>
      </c>
      <c r="E512" s="19" t="s">
        <v>9293</v>
      </c>
      <c r="F512" s="52" t="s">
        <v>9433</v>
      </c>
      <c r="G512" s="10">
        <v>45928.0</v>
      </c>
      <c r="H512" s="53" t="s">
        <v>9431</v>
      </c>
    </row>
    <row r="513">
      <c r="A513" s="6" t="s">
        <v>4896</v>
      </c>
      <c r="B513" s="6" t="s">
        <v>4964</v>
      </c>
      <c r="C513" s="6" t="s">
        <v>4965</v>
      </c>
      <c r="D513" s="7" t="s">
        <v>4966</v>
      </c>
      <c r="E513" s="19" t="s">
        <v>10126</v>
      </c>
      <c r="F513" s="52" t="s">
        <v>9434</v>
      </c>
      <c r="G513" s="10">
        <v>45927.0</v>
      </c>
      <c r="H513" s="53" t="s">
        <v>9435</v>
      </c>
    </row>
    <row r="514">
      <c r="A514" s="6" t="s">
        <v>4978</v>
      </c>
      <c r="B514" s="6" t="s">
        <v>2281</v>
      </c>
      <c r="C514" s="6" t="s">
        <v>5068</v>
      </c>
      <c r="D514" s="7" t="s">
        <v>5069</v>
      </c>
      <c r="E514" s="19" t="s">
        <v>10199</v>
      </c>
      <c r="F514" s="52" t="s">
        <v>10200</v>
      </c>
      <c r="G514" s="10">
        <v>45927.0</v>
      </c>
      <c r="H514" s="53" t="s">
        <v>10201</v>
      </c>
    </row>
    <row r="515">
      <c r="A515" s="6" t="s">
        <v>4978</v>
      </c>
      <c r="B515" s="6" t="s">
        <v>5076</v>
      </c>
      <c r="C515" s="6" t="s">
        <v>5077</v>
      </c>
      <c r="D515" s="7" t="s">
        <v>5078</v>
      </c>
      <c r="E515" s="19" t="s">
        <v>10080</v>
      </c>
      <c r="F515" s="52" t="s">
        <v>9436</v>
      </c>
      <c r="G515" s="10">
        <v>45927.0</v>
      </c>
      <c r="H515" s="53" t="s">
        <v>9437</v>
      </c>
    </row>
    <row r="516">
      <c r="A516" s="6" t="s">
        <v>4978</v>
      </c>
      <c r="B516" s="6" t="s">
        <v>5076</v>
      </c>
      <c r="C516" s="6" t="s">
        <v>5077</v>
      </c>
      <c r="D516" s="7" t="s">
        <v>5078</v>
      </c>
      <c r="E516" s="19" t="s">
        <v>10080</v>
      </c>
      <c r="F516" s="52" t="s">
        <v>9438</v>
      </c>
      <c r="G516" s="10">
        <v>45927.0</v>
      </c>
      <c r="H516" s="53" t="s">
        <v>9437</v>
      </c>
    </row>
    <row r="517">
      <c r="A517" s="6" t="s">
        <v>4978</v>
      </c>
      <c r="B517" s="6" t="s">
        <v>5076</v>
      </c>
      <c r="C517" s="6" t="s">
        <v>5077</v>
      </c>
      <c r="D517" s="7" t="s">
        <v>5078</v>
      </c>
      <c r="E517" s="19" t="s">
        <v>10080</v>
      </c>
      <c r="F517" s="52" t="s">
        <v>9439</v>
      </c>
      <c r="G517" s="10">
        <v>45927.0</v>
      </c>
      <c r="H517" s="53" t="s">
        <v>9437</v>
      </c>
    </row>
    <row r="518">
      <c r="A518" s="6" t="s">
        <v>4978</v>
      </c>
      <c r="B518" s="6" t="s">
        <v>5076</v>
      </c>
      <c r="C518" s="6" t="s">
        <v>5077</v>
      </c>
      <c r="D518" s="7" t="s">
        <v>5078</v>
      </c>
      <c r="E518" s="19" t="s">
        <v>10080</v>
      </c>
      <c r="F518" s="52" t="s">
        <v>9440</v>
      </c>
      <c r="G518" s="10">
        <v>45927.0</v>
      </c>
      <c r="H518" s="53" t="s">
        <v>9437</v>
      </c>
    </row>
    <row r="519">
      <c r="A519" s="6" t="s">
        <v>4978</v>
      </c>
      <c r="B519" s="6" t="s">
        <v>5081</v>
      </c>
      <c r="C519" s="6" t="s">
        <v>5082</v>
      </c>
      <c r="D519" s="7" t="s">
        <v>5083</v>
      </c>
      <c r="E519" s="19" t="s">
        <v>10202</v>
      </c>
      <c r="F519" s="52" t="s">
        <v>9441</v>
      </c>
      <c r="G519" s="10">
        <v>45927.0</v>
      </c>
      <c r="H519" s="53" t="s">
        <v>9442</v>
      </c>
    </row>
    <row r="520">
      <c r="A520" s="6" t="s">
        <v>4978</v>
      </c>
      <c r="B520" s="6" t="s">
        <v>5102</v>
      </c>
      <c r="C520" s="6" t="s">
        <v>5103</v>
      </c>
      <c r="D520" s="7" t="s">
        <v>5104</v>
      </c>
      <c r="E520" s="19" t="s">
        <v>9443</v>
      </c>
      <c r="F520" s="52" t="s">
        <v>9444</v>
      </c>
      <c r="G520" s="10">
        <v>45928.0</v>
      </c>
      <c r="H520" s="53" t="s">
        <v>9445</v>
      </c>
    </row>
    <row r="521">
      <c r="A521" s="6" t="s">
        <v>4978</v>
      </c>
      <c r="B521" s="6" t="s">
        <v>5131</v>
      </c>
      <c r="C521" s="6" t="s">
        <v>5132</v>
      </c>
      <c r="D521" s="7" t="s">
        <v>5133</v>
      </c>
      <c r="E521" s="19" t="s">
        <v>8789</v>
      </c>
      <c r="F521" s="52" t="s">
        <v>9452</v>
      </c>
      <c r="G521" s="10">
        <v>45927.0</v>
      </c>
      <c r="H521" s="53" t="s">
        <v>9447</v>
      </c>
    </row>
    <row r="522">
      <c r="A522" s="6" t="s">
        <v>4978</v>
      </c>
      <c r="B522" s="6" t="s">
        <v>5131</v>
      </c>
      <c r="C522" s="6" t="s">
        <v>5132</v>
      </c>
      <c r="D522" s="7" t="s">
        <v>5133</v>
      </c>
      <c r="E522" s="19" t="s">
        <v>8766</v>
      </c>
      <c r="F522" s="52" t="s">
        <v>9449</v>
      </c>
      <c r="G522" s="10">
        <v>45927.0</v>
      </c>
      <c r="H522" s="53" t="s">
        <v>9447</v>
      </c>
    </row>
    <row r="523">
      <c r="A523" s="6" t="s">
        <v>4978</v>
      </c>
      <c r="B523" s="6" t="s">
        <v>5131</v>
      </c>
      <c r="C523" s="6" t="s">
        <v>5132</v>
      </c>
      <c r="D523" s="7" t="s">
        <v>5133</v>
      </c>
      <c r="E523" s="19" t="s">
        <v>8766</v>
      </c>
      <c r="F523" s="52" t="s">
        <v>9450</v>
      </c>
      <c r="G523" s="10">
        <v>45927.0</v>
      </c>
      <c r="H523" s="53" t="s">
        <v>9447</v>
      </c>
    </row>
    <row r="524">
      <c r="A524" s="6" t="s">
        <v>4978</v>
      </c>
      <c r="B524" s="6" t="s">
        <v>5131</v>
      </c>
      <c r="C524" s="6" t="s">
        <v>5132</v>
      </c>
      <c r="D524" s="7" t="s">
        <v>5133</v>
      </c>
      <c r="E524" s="19" t="s">
        <v>8766</v>
      </c>
      <c r="F524" s="52" t="s">
        <v>9451</v>
      </c>
      <c r="G524" s="10">
        <v>45927.0</v>
      </c>
      <c r="H524" s="53" t="s">
        <v>9447</v>
      </c>
    </row>
    <row r="525">
      <c r="A525" s="6" t="s">
        <v>4978</v>
      </c>
      <c r="B525" s="6" t="s">
        <v>5131</v>
      </c>
      <c r="C525" s="6" t="s">
        <v>5132</v>
      </c>
      <c r="D525" s="7" t="s">
        <v>5133</v>
      </c>
      <c r="E525" s="19" t="s">
        <v>8942</v>
      </c>
      <c r="F525" s="52" t="s">
        <v>9446</v>
      </c>
      <c r="G525" s="10">
        <v>45927.0</v>
      </c>
      <c r="H525" s="53" t="s">
        <v>9447</v>
      </c>
    </row>
    <row r="526">
      <c r="A526" s="6" t="s">
        <v>4978</v>
      </c>
      <c r="B526" s="6" t="s">
        <v>5131</v>
      </c>
      <c r="C526" s="6" t="s">
        <v>5132</v>
      </c>
      <c r="D526" s="7" t="s">
        <v>5133</v>
      </c>
      <c r="E526" s="19" t="s">
        <v>8942</v>
      </c>
      <c r="F526" s="52" t="s">
        <v>9448</v>
      </c>
      <c r="G526" s="10">
        <v>45927.0</v>
      </c>
      <c r="H526" s="53" t="s">
        <v>9447</v>
      </c>
    </row>
    <row r="527">
      <c r="A527" s="6" t="s">
        <v>5151</v>
      </c>
      <c r="B527" s="6" t="s">
        <v>5214</v>
      </c>
      <c r="C527" s="6" t="s">
        <v>5215</v>
      </c>
      <c r="D527" s="7" t="s">
        <v>5216</v>
      </c>
      <c r="E527" s="19" t="s">
        <v>10203</v>
      </c>
      <c r="F527" s="52" t="s">
        <v>9454</v>
      </c>
      <c r="G527" s="10">
        <v>45927.0</v>
      </c>
      <c r="H527" s="53" t="s">
        <v>9455</v>
      </c>
    </row>
    <row r="528">
      <c r="A528" s="6" t="s">
        <v>5151</v>
      </c>
      <c r="B528" s="6" t="s">
        <v>5219</v>
      </c>
      <c r="C528" s="6" t="s">
        <v>5220</v>
      </c>
      <c r="D528" s="7" t="s">
        <v>5221</v>
      </c>
      <c r="E528" s="19" t="s">
        <v>8766</v>
      </c>
      <c r="F528" s="52" t="s">
        <v>9456</v>
      </c>
      <c r="G528" s="10">
        <v>45927.0</v>
      </c>
      <c r="H528" s="53" t="s">
        <v>9457</v>
      </c>
    </row>
    <row r="529">
      <c r="A529" s="6" t="s">
        <v>5151</v>
      </c>
      <c r="B529" s="6" t="s">
        <v>5224</v>
      </c>
      <c r="C529" s="6" t="s">
        <v>5225</v>
      </c>
      <c r="D529" s="7" t="s">
        <v>5226</v>
      </c>
      <c r="E529" s="19" t="s">
        <v>10204</v>
      </c>
      <c r="F529" s="52" t="s">
        <v>9458</v>
      </c>
      <c r="G529" s="10">
        <v>45927.0</v>
      </c>
      <c r="H529" s="53" t="s">
        <v>9459</v>
      </c>
    </row>
    <row r="530">
      <c r="A530" s="6" t="s">
        <v>5151</v>
      </c>
      <c r="B530" s="6" t="s">
        <v>5252</v>
      </c>
      <c r="C530" s="6" t="s">
        <v>26</v>
      </c>
      <c r="D530" s="7" t="s">
        <v>5253</v>
      </c>
      <c r="E530" s="19" t="s">
        <v>9195</v>
      </c>
      <c r="F530" s="52" t="s">
        <v>9460</v>
      </c>
      <c r="G530" s="10">
        <v>45928.0</v>
      </c>
      <c r="H530" s="53" t="s">
        <v>9461</v>
      </c>
    </row>
    <row r="531">
      <c r="A531" s="6" t="s">
        <v>5151</v>
      </c>
      <c r="B531" s="6" t="s">
        <v>5252</v>
      </c>
      <c r="C531" s="6" t="s">
        <v>26</v>
      </c>
      <c r="D531" s="7" t="s">
        <v>5253</v>
      </c>
      <c r="E531" s="19" t="s">
        <v>9462</v>
      </c>
      <c r="F531" s="52" t="s">
        <v>9463</v>
      </c>
      <c r="G531" s="10">
        <v>45928.0</v>
      </c>
      <c r="H531" s="53" t="s">
        <v>9461</v>
      </c>
    </row>
    <row r="532">
      <c r="A532" s="6" t="s">
        <v>5151</v>
      </c>
      <c r="B532" s="6" t="s">
        <v>5266</v>
      </c>
      <c r="C532" s="6" t="s">
        <v>26</v>
      </c>
      <c r="D532" s="7" t="s">
        <v>5267</v>
      </c>
      <c r="E532" s="19" t="s">
        <v>10205</v>
      </c>
      <c r="F532" s="52" t="s">
        <v>9464</v>
      </c>
      <c r="G532" s="10">
        <v>45927.0</v>
      </c>
      <c r="H532" s="53" t="s">
        <v>9465</v>
      </c>
    </row>
    <row r="533">
      <c r="A533" s="6" t="s">
        <v>5151</v>
      </c>
      <c r="B533" s="6" t="s">
        <v>266</v>
      </c>
      <c r="C533" s="6" t="s">
        <v>5287</v>
      </c>
      <c r="D533" s="7" t="s">
        <v>5288</v>
      </c>
      <c r="E533" s="19" t="s">
        <v>10206</v>
      </c>
      <c r="F533" s="52" t="s">
        <v>9471</v>
      </c>
      <c r="G533" s="10">
        <v>45928.0</v>
      </c>
      <c r="H533" s="53" t="s">
        <v>9467</v>
      </c>
    </row>
    <row r="534">
      <c r="A534" s="6" t="s">
        <v>5151</v>
      </c>
      <c r="B534" s="6" t="s">
        <v>266</v>
      </c>
      <c r="C534" s="6" t="s">
        <v>5287</v>
      </c>
      <c r="D534" s="7" t="s">
        <v>5288</v>
      </c>
      <c r="E534" s="19" t="s">
        <v>10206</v>
      </c>
      <c r="F534" s="52" t="s">
        <v>9472</v>
      </c>
      <c r="G534" s="10">
        <v>45928.0</v>
      </c>
      <c r="H534" s="53" t="s">
        <v>9467</v>
      </c>
    </row>
    <row r="535">
      <c r="A535" s="6" t="s">
        <v>5151</v>
      </c>
      <c r="B535" s="6" t="s">
        <v>266</v>
      </c>
      <c r="C535" s="6" t="s">
        <v>5287</v>
      </c>
      <c r="D535" s="7" t="s">
        <v>5288</v>
      </c>
      <c r="E535" s="19" t="s">
        <v>9293</v>
      </c>
      <c r="F535" s="52" t="s">
        <v>9466</v>
      </c>
      <c r="G535" s="10">
        <v>45928.0</v>
      </c>
      <c r="H535" s="53" t="s">
        <v>9467</v>
      </c>
    </row>
    <row r="536">
      <c r="A536" s="6" t="s">
        <v>5151</v>
      </c>
      <c r="B536" s="6" t="s">
        <v>266</v>
      </c>
      <c r="C536" s="6" t="s">
        <v>5287</v>
      </c>
      <c r="D536" s="7" t="s">
        <v>5288</v>
      </c>
      <c r="E536" s="19" t="s">
        <v>9293</v>
      </c>
      <c r="F536" s="52" t="s">
        <v>9468</v>
      </c>
      <c r="G536" s="10">
        <v>45928.0</v>
      </c>
      <c r="H536" s="53" t="s">
        <v>9467</v>
      </c>
    </row>
    <row r="537">
      <c r="A537" s="6" t="s">
        <v>5151</v>
      </c>
      <c r="B537" s="6" t="s">
        <v>266</v>
      </c>
      <c r="C537" s="6" t="s">
        <v>5287</v>
      </c>
      <c r="D537" s="7" t="s">
        <v>5288</v>
      </c>
      <c r="E537" s="19" t="s">
        <v>9293</v>
      </c>
      <c r="F537" s="52" t="s">
        <v>9469</v>
      </c>
      <c r="G537" s="10">
        <v>45928.0</v>
      </c>
      <c r="H537" s="53" t="s">
        <v>9467</v>
      </c>
    </row>
    <row r="538">
      <c r="A538" s="6" t="s">
        <v>5151</v>
      </c>
      <c r="B538" s="6" t="s">
        <v>266</v>
      </c>
      <c r="C538" s="6" t="s">
        <v>5287</v>
      </c>
      <c r="D538" s="7" t="s">
        <v>5288</v>
      </c>
      <c r="E538" s="19" t="s">
        <v>9293</v>
      </c>
      <c r="F538" s="52" t="s">
        <v>9470</v>
      </c>
      <c r="G538" s="10">
        <v>45928.0</v>
      </c>
      <c r="H538" s="53" t="s">
        <v>9467</v>
      </c>
    </row>
    <row r="539">
      <c r="A539" s="6" t="s">
        <v>5519</v>
      </c>
      <c r="B539" s="6" t="s">
        <v>5532</v>
      </c>
      <c r="C539" s="6" t="s">
        <v>5533</v>
      </c>
      <c r="D539" s="7" t="s">
        <v>5534</v>
      </c>
      <c r="E539" s="19" t="s">
        <v>10207</v>
      </c>
      <c r="F539" s="52" t="s">
        <v>10208</v>
      </c>
      <c r="G539" s="10">
        <v>45924.0</v>
      </c>
      <c r="H539" s="18" t="s">
        <v>9474</v>
      </c>
    </row>
    <row r="540">
      <c r="A540" s="6" t="s">
        <v>5519</v>
      </c>
      <c r="B540" s="6" t="s">
        <v>5532</v>
      </c>
      <c r="C540" s="6" t="s">
        <v>5533</v>
      </c>
      <c r="D540" s="7" t="s">
        <v>5534</v>
      </c>
      <c r="E540" s="11" t="s">
        <v>9271</v>
      </c>
      <c r="F540" s="52" t="s">
        <v>9473</v>
      </c>
      <c r="G540" s="10">
        <v>45924.0</v>
      </c>
      <c r="H540" s="53" t="s">
        <v>9474</v>
      </c>
    </row>
    <row r="541">
      <c r="A541" s="6" t="s">
        <v>5519</v>
      </c>
      <c r="B541" s="6" t="s">
        <v>5532</v>
      </c>
      <c r="C541" s="6" t="s">
        <v>5533</v>
      </c>
      <c r="D541" s="7" t="s">
        <v>5534</v>
      </c>
      <c r="E541" s="19" t="s">
        <v>8766</v>
      </c>
      <c r="F541" s="52" t="s">
        <v>9475</v>
      </c>
      <c r="G541" s="10">
        <v>45924.0</v>
      </c>
      <c r="H541" s="53" t="s">
        <v>9476</v>
      </c>
    </row>
    <row r="542">
      <c r="A542" s="6" t="s">
        <v>5519</v>
      </c>
      <c r="B542" s="6" t="s">
        <v>5532</v>
      </c>
      <c r="C542" s="6" t="s">
        <v>5533</v>
      </c>
      <c r="D542" s="7" t="s">
        <v>5534</v>
      </c>
      <c r="E542" s="19" t="s">
        <v>8766</v>
      </c>
      <c r="F542" s="52" t="s">
        <v>9477</v>
      </c>
      <c r="G542" s="10">
        <v>45924.0</v>
      </c>
      <c r="H542" s="53" t="s">
        <v>9476</v>
      </c>
    </row>
    <row r="543">
      <c r="A543" s="6" t="s">
        <v>5519</v>
      </c>
      <c r="B543" s="6" t="s">
        <v>5532</v>
      </c>
      <c r="C543" s="6" t="s">
        <v>5533</v>
      </c>
      <c r="D543" s="7" t="s">
        <v>5534</v>
      </c>
      <c r="E543" s="19" t="s">
        <v>8766</v>
      </c>
      <c r="F543" s="52" t="s">
        <v>9478</v>
      </c>
      <c r="G543" s="10">
        <v>45924.0</v>
      </c>
      <c r="H543" s="53" t="s">
        <v>9476</v>
      </c>
    </row>
    <row r="544">
      <c r="A544" s="6" t="s">
        <v>5519</v>
      </c>
      <c r="B544" s="6" t="s">
        <v>5562</v>
      </c>
      <c r="C544" s="6" t="s">
        <v>5563</v>
      </c>
      <c r="D544" s="7" t="s">
        <v>5564</v>
      </c>
      <c r="E544" s="19" t="s">
        <v>8766</v>
      </c>
      <c r="F544" s="52" t="s">
        <v>10209</v>
      </c>
      <c r="G544" s="10">
        <v>45924.0</v>
      </c>
      <c r="H544" s="53" t="s">
        <v>10210</v>
      </c>
    </row>
    <row r="545">
      <c r="A545" s="6" t="s">
        <v>5519</v>
      </c>
      <c r="B545" s="6" t="s">
        <v>237</v>
      </c>
      <c r="C545" s="6" t="s">
        <v>26</v>
      </c>
      <c r="D545" s="7" t="s">
        <v>5567</v>
      </c>
      <c r="E545" s="19" t="s">
        <v>9088</v>
      </c>
      <c r="F545" s="52" t="s">
        <v>9479</v>
      </c>
      <c r="G545" s="10">
        <v>45924.0</v>
      </c>
      <c r="H545" s="53" t="s">
        <v>9480</v>
      </c>
    </row>
    <row r="546">
      <c r="A546" s="6" t="s">
        <v>5519</v>
      </c>
      <c r="B546" s="6" t="s">
        <v>237</v>
      </c>
      <c r="C546" s="6" t="s">
        <v>26</v>
      </c>
      <c r="D546" s="7" t="s">
        <v>5567</v>
      </c>
      <c r="E546" s="19" t="s">
        <v>9088</v>
      </c>
      <c r="F546" s="52" t="s">
        <v>9481</v>
      </c>
      <c r="G546" s="10">
        <v>45924.0</v>
      </c>
      <c r="H546" s="53" t="s">
        <v>9480</v>
      </c>
    </row>
    <row r="547">
      <c r="A547" s="6" t="s">
        <v>5519</v>
      </c>
      <c r="B547" s="6" t="s">
        <v>237</v>
      </c>
      <c r="C547" s="6" t="s">
        <v>26</v>
      </c>
      <c r="D547" s="7" t="s">
        <v>5567</v>
      </c>
      <c r="E547" s="19" t="s">
        <v>9088</v>
      </c>
      <c r="F547" s="52" t="s">
        <v>9482</v>
      </c>
      <c r="G547" s="10">
        <v>45924.0</v>
      </c>
      <c r="H547" s="53" t="s">
        <v>9480</v>
      </c>
    </row>
    <row r="548">
      <c r="A548" s="6" t="s">
        <v>5636</v>
      </c>
      <c r="B548" s="6" t="s">
        <v>5637</v>
      </c>
      <c r="C548" s="6" t="s">
        <v>26</v>
      </c>
      <c r="D548" s="7" t="s">
        <v>5638</v>
      </c>
      <c r="E548" s="19" t="s">
        <v>8968</v>
      </c>
      <c r="F548" s="52" t="s">
        <v>9483</v>
      </c>
      <c r="G548" s="10">
        <v>45927.0</v>
      </c>
      <c r="H548" s="53" t="s">
        <v>9484</v>
      </c>
    </row>
    <row r="549">
      <c r="A549" s="6" t="s">
        <v>5636</v>
      </c>
      <c r="B549" s="6" t="s">
        <v>123</v>
      </c>
      <c r="C549" s="6" t="s">
        <v>5645</v>
      </c>
      <c r="D549" s="7" t="s">
        <v>5646</v>
      </c>
      <c r="E549" s="19" t="s">
        <v>9485</v>
      </c>
      <c r="F549" s="52" t="s">
        <v>9486</v>
      </c>
      <c r="G549" s="10">
        <v>45927.0</v>
      </c>
      <c r="H549" s="53" t="s">
        <v>9487</v>
      </c>
    </row>
    <row r="550">
      <c r="A550" s="6" t="s">
        <v>5636</v>
      </c>
      <c r="B550" s="6" t="s">
        <v>123</v>
      </c>
      <c r="C550" s="6" t="s">
        <v>5645</v>
      </c>
      <c r="D550" s="7" t="s">
        <v>5646</v>
      </c>
      <c r="E550" s="19" t="s">
        <v>9485</v>
      </c>
      <c r="F550" s="52" t="s">
        <v>9488</v>
      </c>
      <c r="G550" s="10">
        <v>45927.0</v>
      </c>
      <c r="H550" s="53" t="s">
        <v>9487</v>
      </c>
    </row>
    <row r="551">
      <c r="A551" s="6" t="s">
        <v>5636</v>
      </c>
      <c r="B551" s="6" t="s">
        <v>123</v>
      </c>
      <c r="C551" s="6" t="s">
        <v>5645</v>
      </c>
      <c r="D551" s="7" t="s">
        <v>5646</v>
      </c>
      <c r="E551" s="19" t="s">
        <v>9485</v>
      </c>
      <c r="F551" s="52" t="s">
        <v>9489</v>
      </c>
      <c r="G551" s="10">
        <v>45927.0</v>
      </c>
      <c r="H551" s="53" t="s">
        <v>9487</v>
      </c>
    </row>
    <row r="552">
      <c r="A552" s="6" t="s">
        <v>5636</v>
      </c>
      <c r="B552" s="6" t="s">
        <v>123</v>
      </c>
      <c r="C552" s="6" t="s">
        <v>5645</v>
      </c>
      <c r="D552" s="7" t="s">
        <v>5646</v>
      </c>
      <c r="E552" s="19" t="s">
        <v>9485</v>
      </c>
      <c r="F552" s="52" t="s">
        <v>9490</v>
      </c>
      <c r="G552" s="10">
        <v>45927.0</v>
      </c>
      <c r="H552" s="53" t="s">
        <v>9487</v>
      </c>
    </row>
    <row r="553">
      <c r="A553" s="6" t="s">
        <v>5636</v>
      </c>
      <c r="B553" s="6" t="s">
        <v>123</v>
      </c>
      <c r="C553" s="6" t="s">
        <v>5645</v>
      </c>
      <c r="D553" s="7" t="s">
        <v>5646</v>
      </c>
      <c r="E553" s="19" t="s">
        <v>9485</v>
      </c>
      <c r="F553" s="52" t="s">
        <v>9491</v>
      </c>
      <c r="G553" s="10">
        <v>45927.0</v>
      </c>
      <c r="H553" s="53" t="s">
        <v>9487</v>
      </c>
    </row>
    <row r="554">
      <c r="A554" s="6" t="s">
        <v>5636</v>
      </c>
      <c r="B554" s="6" t="s">
        <v>5654</v>
      </c>
      <c r="C554" s="6" t="s">
        <v>5655</v>
      </c>
      <c r="D554" s="7" t="s">
        <v>5656</v>
      </c>
      <c r="E554" s="19" t="s">
        <v>9293</v>
      </c>
      <c r="F554" s="52" t="s">
        <v>9492</v>
      </c>
      <c r="G554" s="10">
        <v>45927.0</v>
      </c>
      <c r="H554" s="53" t="s">
        <v>9493</v>
      </c>
    </row>
    <row r="555">
      <c r="A555" s="6" t="s">
        <v>5636</v>
      </c>
      <c r="B555" s="6" t="s">
        <v>5659</v>
      </c>
      <c r="C555" s="6" t="s">
        <v>5660</v>
      </c>
      <c r="D555" s="7" t="s">
        <v>5661</v>
      </c>
      <c r="E555" s="19" t="s">
        <v>9494</v>
      </c>
      <c r="F555" s="52" t="s">
        <v>9495</v>
      </c>
      <c r="G555" s="10">
        <v>45927.0</v>
      </c>
      <c r="H555" s="53" t="s">
        <v>9496</v>
      </c>
    </row>
    <row r="556">
      <c r="A556" s="6" t="s">
        <v>5636</v>
      </c>
      <c r="B556" s="6" t="s">
        <v>5677</v>
      </c>
      <c r="C556" s="6" t="s">
        <v>5678</v>
      </c>
      <c r="D556" s="7" t="s">
        <v>5679</v>
      </c>
      <c r="E556" s="19" t="s">
        <v>10211</v>
      </c>
      <c r="F556" s="52" t="s">
        <v>9498</v>
      </c>
      <c r="G556" s="10">
        <v>45927.0</v>
      </c>
      <c r="H556" s="53" t="s">
        <v>9499</v>
      </c>
    </row>
    <row r="557">
      <c r="A557" s="6" t="s">
        <v>5636</v>
      </c>
      <c r="B557" s="6" t="s">
        <v>5677</v>
      </c>
      <c r="C557" s="6" t="s">
        <v>5678</v>
      </c>
      <c r="D557" s="7" t="s">
        <v>5679</v>
      </c>
      <c r="E557" s="19" t="s">
        <v>10212</v>
      </c>
      <c r="F557" s="52" t="s">
        <v>9500</v>
      </c>
      <c r="G557" s="10">
        <v>45927.0</v>
      </c>
      <c r="H557" s="53" t="s">
        <v>9499</v>
      </c>
    </row>
    <row r="558">
      <c r="A558" s="64" t="s">
        <v>5710</v>
      </c>
      <c r="B558" s="64" t="s">
        <v>5764</v>
      </c>
      <c r="C558" s="64" t="s">
        <v>5765</v>
      </c>
      <c r="D558" s="65" t="s">
        <v>5766</v>
      </c>
      <c r="E558" s="19" t="s">
        <v>10213</v>
      </c>
      <c r="F558" s="52" t="s">
        <v>9502</v>
      </c>
      <c r="G558" s="10">
        <v>45927.0</v>
      </c>
      <c r="H558" s="53" t="s">
        <v>9503</v>
      </c>
    </row>
    <row r="559">
      <c r="A559" s="6" t="s">
        <v>5710</v>
      </c>
      <c r="B559" s="6" t="s">
        <v>1390</v>
      </c>
      <c r="C559" s="6" t="s">
        <v>5786</v>
      </c>
      <c r="D559" s="7" t="s">
        <v>5787</v>
      </c>
      <c r="E559" s="66" t="s">
        <v>9293</v>
      </c>
      <c r="F559" s="67" t="s">
        <v>9504</v>
      </c>
      <c r="G559" s="10">
        <v>45924.0</v>
      </c>
      <c r="H559" s="53" t="s">
        <v>9505</v>
      </c>
    </row>
    <row r="560">
      <c r="A560" s="68" t="s">
        <v>5710</v>
      </c>
      <c r="B560" s="68" t="s">
        <v>5812</v>
      </c>
      <c r="C560" s="68" t="s">
        <v>5813</v>
      </c>
      <c r="D560" s="69" t="s">
        <v>5814</v>
      </c>
      <c r="E560" s="19" t="s">
        <v>9508</v>
      </c>
      <c r="F560" s="52" t="s">
        <v>9509</v>
      </c>
      <c r="G560" s="10">
        <v>45927.0</v>
      </c>
      <c r="H560" s="18" t="s">
        <v>9510</v>
      </c>
    </row>
    <row r="561">
      <c r="A561" s="68" t="s">
        <v>5710</v>
      </c>
      <c r="B561" s="68" t="s">
        <v>5812</v>
      </c>
      <c r="C561" s="68" t="s">
        <v>5813</v>
      </c>
      <c r="D561" s="69" t="s">
        <v>5814</v>
      </c>
      <c r="E561" s="19" t="s">
        <v>10214</v>
      </c>
      <c r="F561" s="52" t="s">
        <v>9511</v>
      </c>
      <c r="G561" s="10">
        <v>45927.0</v>
      </c>
      <c r="H561" s="18" t="s">
        <v>9510</v>
      </c>
    </row>
    <row r="562">
      <c r="A562" s="6" t="s">
        <v>5710</v>
      </c>
      <c r="B562" s="6" t="s">
        <v>5839</v>
      </c>
      <c r="C562" s="6" t="s">
        <v>5840</v>
      </c>
      <c r="D562" s="7" t="s">
        <v>5841</v>
      </c>
      <c r="E562" s="19" t="s">
        <v>10187</v>
      </c>
      <c r="F562" s="52" t="s">
        <v>9512</v>
      </c>
      <c r="G562" s="10">
        <v>45927.0</v>
      </c>
      <c r="H562" s="18" t="s">
        <v>9513</v>
      </c>
    </row>
    <row r="563">
      <c r="A563" s="6" t="s">
        <v>5859</v>
      </c>
      <c r="B563" s="6" t="s">
        <v>5929</v>
      </c>
      <c r="C563" s="6" t="s">
        <v>5930</v>
      </c>
      <c r="D563" s="7" t="s">
        <v>5931</v>
      </c>
      <c r="E563" s="19" t="s">
        <v>9195</v>
      </c>
      <c r="F563" s="52" t="s">
        <v>9514</v>
      </c>
      <c r="G563" s="10">
        <v>45928.0</v>
      </c>
      <c r="H563" s="53" t="s">
        <v>9515</v>
      </c>
    </row>
    <row r="564">
      <c r="A564" s="6" t="s">
        <v>5965</v>
      </c>
      <c r="B564" s="6" t="s">
        <v>170</v>
      </c>
      <c r="C564" s="6" t="s">
        <v>6043</v>
      </c>
      <c r="D564" s="7" t="s">
        <v>6044</v>
      </c>
      <c r="E564" s="19" t="s">
        <v>9195</v>
      </c>
      <c r="F564" s="52" t="s">
        <v>9516</v>
      </c>
      <c r="G564" s="10">
        <v>45928.0</v>
      </c>
      <c r="H564" s="53" t="s">
        <v>9517</v>
      </c>
    </row>
    <row r="565">
      <c r="A565" s="6" t="s">
        <v>6047</v>
      </c>
      <c r="B565" s="6" t="s">
        <v>6072</v>
      </c>
      <c r="C565" s="6" t="s">
        <v>6073</v>
      </c>
      <c r="D565" s="7" t="s">
        <v>6074</v>
      </c>
      <c r="E565" s="19" t="s">
        <v>10215</v>
      </c>
      <c r="F565" s="52" t="s">
        <v>9518</v>
      </c>
      <c r="G565" s="10">
        <v>45927.0</v>
      </c>
      <c r="H565" s="53" t="s">
        <v>9519</v>
      </c>
    </row>
    <row r="566">
      <c r="A566" s="6" t="s">
        <v>6047</v>
      </c>
      <c r="B566" s="6" t="s">
        <v>6072</v>
      </c>
      <c r="C566" s="6" t="s">
        <v>6073</v>
      </c>
      <c r="D566" s="7" t="s">
        <v>6074</v>
      </c>
      <c r="E566" s="19" t="s">
        <v>10216</v>
      </c>
      <c r="F566" s="52" t="s">
        <v>9520</v>
      </c>
      <c r="G566" s="10">
        <v>45927.0</v>
      </c>
      <c r="H566" s="53" t="s">
        <v>9519</v>
      </c>
    </row>
    <row r="567">
      <c r="A567" s="6" t="s">
        <v>6047</v>
      </c>
      <c r="B567" s="6" t="s">
        <v>6072</v>
      </c>
      <c r="C567" s="6" t="s">
        <v>6073</v>
      </c>
      <c r="D567" s="7" t="s">
        <v>6074</v>
      </c>
      <c r="E567" s="19" t="s">
        <v>10216</v>
      </c>
      <c r="F567" s="52" t="s">
        <v>9521</v>
      </c>
      <c r="G567" s="10">
        <v>45927.0</v>
      </c>
      <c r="H567" s="53" t="s">
        <v>9519</v>
      </c>
    </row>
    <row r="568">
      <c r="A568" s="6" t="s">
        <v>6047</v>
      </c>
      <c r="B568" s="6" t="s">
        <v>6072</v>
      </c>
      <c r="C568" s="6" t="s">
        <v>6073</v>
      </c>
      <c r="D568" s="7" t="s">
        <v>6074</v>
      </c>
      <c r="E568" s="19" t="s">
        <v>10216</v>
      </c>
      <c r="F568" s="52" t="s">
        <v>9522</v>
      </c>
      <c r="G568" s="10">
        <v>45927.0</v>
      </c>
      <c r="H568" s="53" t="s">
        <v>9519</v>
      </c>
    </row>
    <row r="569">
      <c r="A569" s="6" t="s">
        <v>6047</v>
      </c>
      <c r="B569" s="6" t="s">
        <v>6072</v>
      </c>
      <c r="C569" s="6" t="s">
        <v>6073</v>
      </c>
      <c r="D569" s="7" t="s">
        <v>6074</v>
      </c>
      <c r="E569" s="19" t="s">
        <v>10216</v>
      </c>
      <c r="F569" s="52" t="s">
        <v>9523</v>
      </c>
      <c r="G569" s="10">
        <v>45927.0</v>
      </c>
      <c r="H569" s="53" t="s">
        <v>9519</v>
      </c>
    </row>
    <row r="570">
      <c r="A570" s="6" t="s">
        <v>6047</v>
      </c>
      <c r="B570" s="6" t="s">
        <v>6072</v>
      </c>
      <c r="C570" s="6" t="s">
        <v>6073</v>
      </c>
      <c r="D570" s="7" t="s">
        <v>6074</v>
      </c>
      <c r="E570" s="19" t="s">
        <v>10216</v>
      </c>
      <c r="F570" s="52" t="s">
        <v>9524</v>
      </c>
      <c r="G570" s="10">
        <v>45927.0</v>
      </c>
      <c r="H570" s="53" t="s">
        <v>9519</v>
      </c>
    </row>
    <row r="571">
      <c r="A571" s="64" t="s">
        <v>6047</v>
      </c>
      <c r="B571" s="64" t="s">
        <v>934</v>
      </c>
      <c r="C571" s="64" t="s">
        <v>6076</v>
      </c>
      <c r="D571" s="65" t="s">
        <v>6077</v>
      </c>
      <c r="E571" s="74" t="s">
        <v>8766</v>
      </c>
      <c r="F571" s="64" t="s">
        <v>9525</v>
      </c>
      <c r="G571" s="22">
        <v>45917.0</v>
      </c>
      <c r="H571" s="75" t="s">
        <v>9526</v>
      </c>
    </row>
    <row r="572">
      <c r="A572" s="64" t="s">
        <v>6047</v>
      </c>
      <c r="B572" s="64" t="s">
        <v>934</v>
      </c>
      <c r="C572" s="64" t="s">
        <v>6076</v>
      </c>
      <c r="D572" s="65" t="s">
        <v>6077</v>
      </c>
      <c r="E572" s="74" t="s">
        <v>8766</v>
      </c>
      <c r="F572" s="64" t="s">
        <v>9527</v>
      </c>
      <c r="G572" s="22">
        <v>45917.0</v>
      </c>
      <c r="H572" s="75" t="s">
        <v>9526</v>
      </c>
    </row>
    <row r="573">
      <c r="A573" s="64" t="s">
        <v>6047</v>
      </c>
      <c r="B573" s="64" t="s">
        <v>934</v>
      </c>
      <c r="C573" s="64" t="s">
        <v>6076</v>
      </c>
      <c r="D573" s="65" t="s">
        <v>6077</v>
      </c>
      <c r="E573" s="74" t="s">
        <v>8766</v>
      </c>
      <c r="F573" s="64" t="s">
        <v>9528</v>
      </c>
      <c r="G573" s="22">
        <v>45917.0</v>
      </c>
      <c r="H573" s="75" t="s">
        <v>9526</v>
      </c>
    </row>
    <row r="574">
      <c r="A574" s="64" t="s">
        <v>6047</v>
      </c>
      <c r="B574" s="64" t="s">
        <v>934</v>
      </c>
      <c r="C574" s="64" t="s">
        <v>6076</v>
      </c>
      <c r="D574" s="65" t="s">
        <v>6077</v>
      </c>
      <c r="E574" s="74" t="s">
        <v>8766</v>
      </c>
      <c r="F574" s="64" t="s">
        <v>9529</v>
      </c>
      <c r="G574" s="22">
        <v>45917.0</v>
      </c>
      <c r="H574" s="75" t="s">
        <v>9526</v>
      </c>
    </row>
    <row r="575">
      <c r="A575" s="64" t="s">
        <v>6047</v>
      </c>
      <c r="B575" s="64" t="s">
        <v>934</v>
      </c>
      <c r="C575" s="64" t="s">
        <v>6076</v>
      </c>
      <c r="D575" s="65" t="s">
        <v>6077</v>
      </c>
      <c r="E575" s="74" t="s">
        <v>8766</v>
      </c>
      <c r="F575" s="64" t="s">
        <v>9530</v>
      </c>
      <c r="G575" s="22">
        <v>45917.0</v>
      </c>
      <c r="H575" s="75" t="s">
        <v>9526</v>
      </c>
    </row>
    <row r="576">
      <c r="A576" s="64" t="s">
        <v>6047</v>
      </c>
      <c r="B576" s="64" t="s">
        <v>934</v>
      </c>
      <c r="C576" s="64" t="s">
        <v>6076</v>
      </c>
      <c r="D576" s="65" t="s">
        <v>6077</v>
      </c>
      <c r="E576" s="74" t="s">
        <v>8766</v>
      </c>
      <c r="F576" s="64" t="s">
        <v>9531</v>
      </c>
      <c r="G576" s="22">
        <v>45917.0</v>
      </c>
      <c r="H576" s="75" t="s">
        <v>9526</v>
      </c>
    </row>
    <row r="577">
      <c r="A577" s="6" t="s">
        <v>6047</v>
      </c>
      <c r="B577" s="6" t="s">
        <v>6095</v>
      </c>
      <c r="C577" s="6" t="s">
        <v>6096</v>
      </c>
      <c r="D577" s="7" t="s">
        <v>6097</v>
      </c>
      <c r="E577" s="19" t="s">
        <v>9166</v>
      </c>
      <c r="F577" s="52" t="s">
        <v>9539</v>
      </c>
      <c r="G577" s="10">
        <v>45927.0</v>
      </c>
      <c r="H577" s="53" t="s">
        <v>9533</v>
      </c>
    </row>
    <row r="578">
      <c r="A578" s="6" t="s">
        <v>6047</v>
      </c>
      <c r="B578" s="6" t="s">
        <v>6095</v>
      </c>
      <c r="C578" s="6" t="s">
        <v>6096</v>
      </c>
      <c r="D578" s="7" t="s">
        <v>6097</v>
      </c>
      <c r="E578" s="19" t="s">
        <v>10116</v>
      </c>
      <c r="F578" s="52" t="s">
        <v>9532</v>
      </c>
      <c r="G578" s="10">
        <v>45927.0</v>
      </c>
      <c r="H578" s="53" t="s">
        <v>9533</v>
      </c>
    </row>
    <row r="579">
      <c r="A579" s="6" t="s">
        <v>6047</v>
      </c>
      <c r="B579" s="6" t="s">
        <v>6095</v>
      </c>
      <c r="C579" s="6" t="s">
        <v>6096</v>
      </c>
      <c r="D579" s="7" t="s">
        <v>6097</v>
      </c>
      <c r="E579" s="19" t="s">
        <v>10116</v>
      </c>
      <c r="F579" s="52" t="s">
        <v>9534</v>
      </c>
      <c r="G579" s="10">
        <v>45927.0</v>
      </c>
      <c r="H579" s="53" t="s">
        <v>9533</v>
      </c>
    </row>
    <row r="580">
      <c r="A580" s="6" t="s">
        <v>6047</v>
      </c>
      <c r="B580" s="6" t="s">
        <v>6095</v>
      </c>
      <c r="C580" s="6" t="s">
        <v>6096</v>
      </c>
      <c r="D580" s="7" t="s">
        <v>6097</v>
      </c>
      <c r="E580" s="19" t="s">
        <v>10165</v>
      </c>
      <c r="F580" s="52" t="s">
        <v>9535</v>
      </c>
      <c r="G580" s="10">
        <v>45927.0</v>
      </c>
      <c r="H580" s="53" t="s">
        <v>9533</v>
      </c>
    </row>
    <row r="581">
      <c r="A581" s="6" t="s">
        <v>6047</v>
      </c>
      <c r="B581" s="6" t="s">
        <v>6095</v>
      </c>
      <c r="C581" s="6" t="s">
        <v>6096</v>
      </c>
      <c r="D581" s="7" t="s">
        <v>6097</v>
      </c>
      <c r="E581" s="19" t="s">
        <v>10165</v>
      </c>
      <c r="F581" s="52" t="s">
        <v>9536</v>
      </c>
      <c r="G581" s="10">
        <v>45927.0</v>
      </c>
      <c r="H581" s="53" t="s">
        <v>9533</v>
      </c>
    </row>
    <row r="582">
      <c r="A582" s="6" t="s">
        <v>6047</v>
      </c>
      <c r="B582" s="6" t="s">
        <v>6095</v>
      </c>
      <c r="C582" s="6" t="s">
        <v>6096</v>
      </c>
      <c r="D582" s="7" t="s">
        <v>6097</v>
      </c>
      <c r="E582" s="19" t="s">
        <v>10165</v>
      </c>
      <c r="F582" s="52" t="s">
        <v>9537</v>
      </c>
      <c r="G582" s="10">
        <v>45927.0</v>
      </c>
      <c r="H582" s="53" t="s">
        <v>9533</v>
      </c>
    </row>
    <row r="583">
      <c r="A583" s="6" t="s">
        <v>6047</v>
      </c>
      <c r="B583" s="6" t="s">
        <v>6095</v>
      </c>
      <c r="C583" s="6" t="s">
        <v>6096</v>
      </c>
      <c r="D583" s="7" t="s">
        <v>6097</v>
      </c>
      <c r="E583" s="19" t="s">
        <v>10165</v>
      </c>
      <c r="F583" s="52" t="s">
        <v>9538</v>
      </c>
      <c r="G583" s="10">
        <v>45927.0</v>
      </c>
      <c r="H583" s="53" t="s">
        <v>9533</v>
      </c>
    </row>
    <row r="584">
      <c r="A584" s="6" t="s">
        <v>6047</v>
      </c>
      <c r="B584" s="6" t="s">
        <v>6104</v>
      </c>
      <c r="C584" s="6" t="s">
        <v>6105</v>
      </c>
      <c r="D584" s="7" t="s">
        <v>6106</v>
      </c>
      <c r="E584" s="19" t="s">
        <v>8766</v>
      </c>
      <c r="F584" s="52" t="s">
        <v>9540</v>
      </c>
      <c r="G584" s="10">
        <v>45927.0</v>
      </c>
      <c r="H584" s="53" t="s">
        <v>9541</v>
      </c>
    </row>
    <row r="585">
      <c r="A585" s="6" t="s">
        <v>6047</v>
      </c>
      <c r="B585" s="6" t="s">
        <v>6104</v>
      </c>
      <c r="C585" s="6" t="s">
        <v>6105</v>
      </c>
      <c r="D585" s="7" t="s">
        <v>6106</v>
      </c>
      <c r="E585" s="19" t="s">
        <v>8766</v>
      </c>
      <c r="F585" s="52" t="s">
        <v>9542</v>
      </c>
      <c r="G585" s="10">
        <v>45927.0</v>
      </c>
      <c r="H585" s="53" t="s">
        <v>9541</v>
      </c>
    </row>
    <row r="586">
      <c r="A586" s="6" t="s">
        <v>6047</v>
      </c>
      <c r="B586" s="6" t="s">
        <v>6104</v>
      </c>
      <c r="C586" s="6" t="s">
        <v>6105</v>
      </c>
      <c r="D586" s="7" t="s">
        <v>6106</v>
      </c>
      <c r="E586" s="19" t="s">
        <v>8766</v>
      </c>
      <c r="F586" s="52" t="s">
        <v>9543</v>
      </c>
      <c r="G586" s="10">
        <v>45927.0</v>
      </c>
      <c r="H586" s="53" t="s">
        <v>9541</v>
      </c>
    </row>
    <row r="587">
      <c r="A587" s="6" t="s">
        <v>6047</v>
      </c>
      <c r="B587" s="6" t="s">
        <v>6104</v>
      </c>
      <c r="C587" s="6" t="s">
        <v>6105</v>
      </c>
      <c r="D587" s="7" t="s">
        <v>6106</v>
      </c>
      <c r="E587" s="19" t="s">
        <v>8766</v>
      </c>
      <c r="F587" s="52" t="s">
        <v>9544</v>
      </c>
      <c r="G587" s="10">
        <v>45927.0</v>
      </c>
      <c r="H587" s="53" t="s">
        <v>9541</v>
      </c>
    </row>
    <row r="588">
      <c r="A588" s="6" t="s">
        <v>6047</v>
      </c>
      <c r="B588" s="6" t="s">
        <v>6104</v>
      </c>
      <c r="C588" s="6" t="s">
        <v>6105</v>
      </c>
      <c r="D588" s="7" t="s">
        <v>6106</v>
      </c>
      <c r="E588" s="19" t="s">
        <v>8766</v>
      </c>
      <c r="F588" s="52" t="s">
        <v>9545</v>
      </c>
      <c r="G588" s="10">
        <v>45927.0</v>
      </c>
      <c r="H588" s="53" t="s">
        <v>9541</v>
      </c>
    </row>
    <row r="589">
      <c r="A589" s="6" t="s">
        <v>6113</v>
      </c>
      <c r="B589" s="6" t="s">
        <v>6134</v>
      </c>
      <c r="C589" s="6" t="s">
        <v>9548</v>
      </c>
      <c r="D589" s="7" t="s">
        <v>6136</v>
      </c>
      <c r="E589" s="19" t="s">
        <v>10217</v>
      </c>
      <c r="F589" s="52" t="s">
        <v>9549</v>
      </c>
      <c r="G589" s="10">
        <v>45924.0</v>
      </c>
      <c r="H589" s="53" t="s">
        <v>9550</v>
      </c>
    </row>
    <row r="590">
      <c r="A590" s="6" t="s">
        <v>6113</v>
      </c>
      <c r="B590" s="6" t="s">
        <v>6154</v>
      </c>
      <c r="C590" s="6" t="s">
        <v>26</v>
      </c>
      <c r="D590" s="7" t="s">
        <v>6155</v>
      </c>
      <c r="E590" s="19" t="s">
        <v>8766</v>
      </c>
      <c r="F590" s="52" t="s">
        <v>9551</v>
      </c>
      <c r="G590" s="10">
        <v>45927.0</v>
      </c>
      <c r="H590" s="53" t="s">
        <v>9552</v>
      </c>
    </row>
    <row r="591">
      <c r="A591" s="6" t="s">
        <v>6113</v>
      </c>
      <c r="B591" s="6" t="s">
        <v>6161</v>
      </c>
      <c r="C591" s="6" t="s">
        <v>6162</v>
      </c>
      <c r="D591" s="7" t="s">
        <v>6163</v>
      </c>
      <c r="E591" s="19" t="s">
        <v>8766</v>
      </c>
      <c r="F591" s="52" t="s">
        <v>9553</v>
      </c>
      <c r="G591" s="10">
        <v>45927.0</v>
      </c>
      <c r="H591" s="53" t="s">
        <v>9554</v>
      </c>
    </row>
    <row r="592">
      <c r="A592" s="6" t="s">
        <v>6113</v>
      </c>
      <c r="B592" s="6" t="s">
        <v>6161</v>
      </c>
      <c r="C592" s="6" t="s">
        <v>6162</v>
      </c>
      <c r="D592" s="7" t="s">
        <v>6163</v>
      </c>
      <c r="E592" s="19" t="s">
        <v>8766</v>
      </c>
      <c r="F592" s="52" t="s">
        <v>9555</v>
      </c>
      <c r="G592" s="10">
        <v>45927.0</v>
      </c>
      <c r="H592" s="53" t="s">
        <v>9554</v>
      </c>
    </row>
    <row r="593">
      <c r="A593" s="6" t="s">
        <v>6113</v>
      </c>
      <c r="B593" s="6" t="s">
        <v>6161</v>
      </c>
      <c r="C593" s="6" t="s">
        <v>6162</v>
      </c>
      <c r="D593" s="7" t="s">
        <v>6163</v>
      </c>
      <c r="E593" s="19" t="s">
        <v>8766</v>
      </c>
      <c r="F593" s="52" t="s">
        <v>9556</v>
      </c>
      <c r="G593" s="10">
        <v>45927.0</v>
      </c>
      <c r="H593" s="53" t="s">
        <v>9554</v>
      </c>
    </row>
    <row r="594">
      <c r="A594" s="6" t="s">
        <v>6113</v>
      </c>
      <c r="B594" s="6" t="s">
        <v>6161</v>
      </c>
      <c r="C594" s="6" t="s">
        <v>6162</v>
      </c>
      <c r="D594" s="7" t="s">
        <v>6163</v>
      </c>
      <c r="E594" s="19" t="s">
        <v>8766</v>
      </c>
      <c r="F594" s="52" t="s">
        <v>9557</v>
      </c>
      <c r="G594" s="10">
        <v>45927.0</v>
      </c>
      <c r="H594" s="53" t="s">
        <v>9554</v>
      </c>
    </row>
    <row r="595">
      <c r="A595" s="6" t="s">
        <v>6113</v>
      </c>
      <c r="B595" s="6" t="s">
        <v>6161</v>
      </c>
      <c r="C595" s="6" t="s">
        <v>6162</v>
      </c>
      <c r="D595" s="7" t="s">
        <v>6163</v>
      </c>
      <c r="E595" s="19" t="s">
        <v>8766</v>
      </c>
      <c r="F595" s="52" t="s">
        <v>9558</v>
      </c>
      <c r="G595" s="10">
        <v>45927.0</v>
      </c>
      <c r="H595" s="53" t="s">
        <v>9554</v>
      </c>
    </row>
    <row r="596">
      <c r="A596" s="6" t="s">
        <v>6113</v>
      </c>
      <c r="B596" s="6" t="s">
        <v>6161</v>
      </c>
      <c r="C596" s="6" t="s">
        <v>6162</v>
      </c>
      <c r="D596" s="7" t="s">
        <v>6163</v>
      </c>
      <c r="E596" s="19" t="s">
        <v>8766</v>
      </c>
      <c r="F596" s="52" t="s">
        <v>9559</v>
      </c>
      <c r="G596" s="10">
        <v>45927.0</v>
      </c>
      <c r="H596" s="53" t="s">
        <v>9554</v>
      </c>
    </row>
    <row r="597">
      <c r="A597" s="6" t="s">
        <v>6113</v>
      </c>
      <c r="B597" s="6" t="s">
        <v>6161</v>
      </c>
      <c r="C597" s="6" t="s">
        <v>6162</v>
      </c>
      <c r="D597" s="7" t="s">
        <v>6163</v>
      </c>
      <c r="E597" s="19" t="s">
        <v>8766</v>
      </c>
      <c r="F597" s="52" t="s">
        <v>9560</v>
      </c>
      <c r="G597" s="10">
        <v>45927.0</v>
      </c>
      <c r="H597" s="53" t="s">
        <v>9554</v>
      </c>
    </row>
    <row r="598">
      <c r="A598" s="6" t="s">
        <v>6166</v>
      </c>
      <c r="B598" s="6" t="s">
        <v>6167</v>
      </c>
      <c r="C598" s="6" t="s">
        <v>6168</v>
      </c>
      <c r="D598" s="7" t="s">
        <v>6169</v>
      </c>
      <c r="E598" s="19" t="s">
        <v>8853</v>
      </c>
      <c r="F598" s="52" t="s">
        <v>9561</v>
      </c>
      <c r="G598" s="10">
        <v>45927.0</v>
      </c>
      <c r="H598" s="53" t="s">
        <v>9562</v>
      </c>
    </row>
    <row r="599">
      <c r="A599" s="6" t="s">
        <v>6166</v>
      </c>
      <c r="B599" s="6" t="s">
        <v>6167</v>
      </c>
      <c r="C599" s="6" t="s">
        <v>6168</v>
      </c>
      <c r="D599" s="7" t="s">
        <v>6169</v>
      </c>
      <c r="E599" s="19" t="s">
        <v>8853</v>
      </c>
      <c r="F599" s="52" t="s">
        <v>9563</v>
      </c>
      <c r="G599" s="10">
        <v>45927.0</v>
      </c>
      <c r="H599" s="53" t="s">
        <v>9562</v>
      </c>
    </row>
    <row r="600">
      <c r="A600" s="6" t="s">
        <v>6166</v>
      </c>
      <c r="B600" s="6" t="s">
        <v>6167</v>
      </c>
      <c r="C600" s="6" t="s">
        <v>6168</v>
      </c>
      <c r="D600" s="7" t="s">
        <v>6169</v>
      </c>
      <c r="E600" s="19" t="s">
        <v>8853</v>
      </c>
      <c r="F600" s="52" t="s">
        <v>9564</v>
      </c>
      <c r="G600" s="10">
        <v>45927.0</v>
      </c>
      <c r="H600" s="53" t="s">
        <v>9562</v>
      </c>
    </row>
    <row r="601">
      <c r="A601" s="6" t="s">
        <v>6166</v>
      </c>
      <c r="B601" s="6" t="s">
        <v>6167</v>
      </c>
      <c r="C601" s="6" t="s">
        <v>6168</v>
      </c>
      <c r="D601" s="7" t="s">
        <v>6169</v>
      </c>
      <c r="E601" s="19" t="s">
        <v>8853</v>
      </c>
      <c r="F601" s="52" t="s">
        <v>9565</v>
      </c>
      <c r="G601" s="10">
        <v>45927.0</v>
      </c>
      <c r="H601" s="53" t="s">
        <v>9562</v>
      </c>
    </row>
    <row r="602">
      <c r="A602" s="6" t="s">
        <v>6166</v>
      </c>
      <c r="B602" s="6" t="s">
        <v>6167</v>
      </c>
      <c r="C602" s="6" t="s">
        <v>6168</v>
      </c>
      <c r="D602" s="7" t="s">
        <v>6169</v>
      </c>
      <c r="E602" s="19" t="s">
        <v>8853</v>
      </c>
      <c r="F602" s="52" t="s">
        <v>9566</v>
      </c>
      <c r="G602" s="10">
        <v>45927.0</v>
      </c>
      <c r="H602" s="53" t="s">
        <v>9562</v>
      </c>
    </row>
    <row r="603">
      <c r="A603" s="6" t="s">
        <v>6166</v>
      </c>
      <c r="B603" s="6" t="s">
        <v>6167</v>
      </c>
      <c r="C603" s="6" t="s">
        <v>6168</v>
      </c>
      <c r="D603" s="7" t="s">
        <v>6169</v>
      </c>
      <c r="E603" s="19" t="s">
        <v>8853</v>
      </c>
      <c r="F603" s="52" t="s">
        <v>9567</v>
      </c>
      <c r="G603" s="10">
        <v>45927.0</v>
      </c>
      <c r="H603" s="53" t="s">
        <v>9562</v>
      </c>
    </row>
    <row r="604">
      <c r="A604" s="6" t="s">
        <v>6166</v>
      </c>
      <c r="B604" s="6" t="s">
        <v>6167</v>
      </c>
      <c r="C604" s="6" t="s">
        <v>6168</v>
      </c>
      <c r="D604" s="7" t="s">
        <v>6169</v>
      </c>
      <c r="E604" s="19" t="s">
        <v>8853</v>
      </c>
      <c r="F604" s="52" t="s">
        <v>9568</v>
      </c>
      <c r="G604" s="10">
        <v>45927.0</v>
      </c>
      <c r="H604" s="53" t="s">
        <v>9562</v>
      </c>
    </row>
    <row r="605">
      <c r="A605" s="6" t="s">
        <v>6166</v>
      </c>
      <c r="B605" s="6" t="s">
        <v>6167</v>
      </c>
      <c r="C605" s="6" t="s">
        <v>6168</v>
      </c>
      <c r="D605" s="7" t="s">
        <v>6169</v>
      </c>
      <c r="E605" s="19" t="s">
        <v>8853</v>
      </c>
      <c r="F605" s="52" t="s">
        <v>9569</v>
      </c>
      <c r="G605" s="10">
        <v>45927.0</v>
      </c>
      <c r="H605" s="53" t="s">
        <v>9562</v>
      </c>
    </row>
    <row r="606">
      <c r="A606" s="6" t="s">
        <v>6166</v>
      </c>
      <c r="B606" s="6" t="s">
        <v>6167</v>
      </c>
      <c r="C606" s="6" t="s">
        <v>6168</v>
      </c>
      <c r="D606" s="7" t="s">
        <v>6169</v>
      </c>
      <c r="E606" s="19" t="s">
        <v>8853</v>
      </c>
      <c r="F606" s="52" t="s">
        <v>9570</v>
      </c>
      <c r="G606" s="10">
        <v>45927.0</v>
      </c>
      <c r="H606" s="53" t="s">
        <v>9562</v>
      </c>
    </row>
    <row r="607">
      <c r="A607" s="6" t="s">
        <v>6166</v>
      </c>
      <c r="B607" s="6" t="s">
        <v>6167</v>
      </c>
      <c r="C607" s="6" t="s">
        <v>6168</v>
      </c>
      <c r="D607" s="7" t="s">
        <v>6169</v>
      </c>
      <c r="E607" s="19" t="s">
        <v>8853</v>
      </c>
      <c r="F607" s="52" t="s">
        <v>9571</v>
      </c>
      <c r="G607" s="10">
        <v>45927.0</v>
      </c>
      <c r="H607" s="53" t="s">
        <v>9562</v>
      </c>
    </row>
    <row r="608">
      <c r="A608" s="6" t="s">
        <v>6166</v>
      </c>
      <c r="B608" s="6" t="s">
        <v>6167</v>
      </c>
      <c r="C608" s="6" t="s">
        <v>6168</v>
      </c>
      <c r="D608" s="7" t="s">
        <v>6169</v>
      </c>
      <c r="E608" s="19" t="s">
        <v>8853</v>
      </c>
      <c r="F608" s="52" t="s">
        <v>9572</v>
      </c>
      <c r="G608" s="10">
        <v>45927.0</v>
      </c>
      <c r="H608" s="53" t="s">
        <v>9562</v>
      </c>
    </row>
    <row r="609">
      <c r="A609" s="6" t="s">
        <v>6166</v>
      </c>
      <c r="B609" s="6" t="s">
        <v>6167</v>
      </c>
      <c r="C609" s="6" t="s">
        <v>6168</v>
      </c>
      <c r="D609" s="7" t="s">
        <v>6169</v>
      </c>
      <c r="E609" s="19" t="s">
        <v>8853</v>
      </c>
      <c r="F609" s="52" t="s">
        <v>9573</v>
      </c>
      <c r="G609" s="10">
        <v>45927.0</v>
      </c>
      <c r="H609" s="53" t="s">
        <v>9562</v>
      </c>
    </row>
    <row r="610">
      <c r="A610" s="6" t="s">
        <v>6166</v>
      </c>
      <c r="B610" s="6" t="s">
        <v>237</v>
      </c>
      <c r="C610" s="6" t="s">
        <v>6194</v>
      </c>
      <c r="D610" s="7" t="s">
        <v>6195</v>
      </c>
      <c r="E610" s="19" t="s">
        <v>8841</v>
      </c>
      <c r="F610" s="52" t="s">
        <v>9574</v>
      </c>
      <c r="G610" s="10">
        <v>45928.0</v>
      </c>
      <c r="H610" s="53" t="s">
        <v>9575</v>
      </c>
    </row>
    <row r="611">
      <c r="A611" s="6" t="s">
        <v>6166</v>
      </c>
      <c r="B611" s="6" t="s">
        <v>237</v>
      </c>
      <c r="C611" s="6" t="s">
        <v>6194</v>
      </c>
      <c r="D611" s="7" t="s">
        <v>6195</v>
      </c>
      <c r="E611" s="19" t="s">
        <v>8841</v>
      </c>
      <c r="F611" s="52" t="s">
        <v>9576</v>
      </c>
      <c r="G611" s="10">
        <v>45928.0</v>
      </c>
      <c r="H611" s="53" t="s">
        <v>9575</v>
      </c>
    </row>
    <row r="612">
      <c r="A612" s="6" t="s">
        <v>6166</v>
      </c>
      <c r="B612" s="6" t="s">
        <v>237</v>
      </c>
      <c r="C612" s="6" t="s">
        <v>6194</v>
      </c>
      <c r="D612" s="7" t="s">
        <v>6195</v>
      </c>
      <c r="E612" s="19" t="s">
        <v>8841</v>
      </c>
      <c r="F612" s="52" t="s">
        <v>9577</v>
      </c>
      <c r="G612" s="10">
        <v>45928.0</v>
      </c>
      <c r="H612" s="53" t="s">
        <v>9575</v>
      </c>
    </row>
    <row r="613">
      <c r="A613" s="6" t="s">
        <v>6166</v>
      </c>
      <c r="B613" s="6" t="s">
        <v>237</v>
      </c>
      <c r="C613" s="6" t="s">
        <v>6194</v>
      </c>
      <c r="D613" s="7" t="s">
        <v>6195</v>
      </c>
      <c r="E613" s="19" t="s">
        <v>8841</v>
      </c>
      <c r="F613" s="52" t="s">
        <v>9578</v>
      </c>
      <c r="G613" s="10">
        <v>45928.0</v>
      </c>
      <c r="H613" s="53" t="s">
        <v>9575</v>
      </c>
    </row>
    <row r="614">
      <c r="A614" s="6" t="s">
        <v>6166</v>
      </c>
      <c r="B614" s="6" t="s">
        <v>237</v>
      </c>
      <c r="C614" s="6" t="s">
        <v>6194</v>
      </c>
      <c r="D614" s="7" t="s">
        <v>6195</v>
      </c>
      <c r="E614" s="19" t="s">
        <v>8841</v>
      </c>
      <c r="F614" s="52" t="s">
        <v>9579</v>
      </c>
      <c r="G614" s="10">
        <v>45928.0</v>
      </c>
      <c r="H614" s="53" t="s">
        <v>9575</v>
      </c>
    </row>
    <row r="615">
      <c r="A615" s="6" t="s">
        <v>6166</v>
      </c>
      <c r="B615" s="6" t="s">
        <v>237</v>
      </c>
      <c r="C615" s="6" t="s">
        <v>6194</v>
      </c>
      <c r="D615" s="7" t="s">
        <v>6195</v>
      </c>
      <c r="E615" s="19" t="s">
        <v>8841</v>
      </c>
      <c r="F615" s="52" t="s">
        <v>9580</v>
      </c>
      <c r="G615" s="10">
        <v>45928.0</v>
      </c>
      <c r="H615" s="53" t="s">
        <v>9575</v>
      </c>
    </row>
    <row r="616">
      <c r="A616" s="6" t="s">
        <v>6166</v>
      </c>
      <c r="B616" s="6" t="s">
        <v>237</v>
      </c>
      <c r="C616" s="6" t="s">
        <v>6194</v>
      </c>
      <c r="D616" s="7" t="s">
        <v>6195</v>
      </c>
      <c r="E616" s="19" t="s">
        <v>8841</v>
      </c>
      <c r="F616" s="52" t="s">
        <v>9581</v>
      </c>
      <c r="G616" s="10">
        <v>45928.0</v>
      </c>
      <c r="H616" s="53" t="s">
        <v>9575</v>
      </c>
    </row>
    <row r="617">
      <c r="A617" s="6" t="s">
        <v>6166</v>
      </c>
      <c r="B617" s="6" t="s">
        <v>237</v>
      </c>
      <c r="C617" s="6" t="s">
        <v>6194</v>
      </c>
      <c r="D617" s="7" t="s">
        <v>6195</v>
      </c>
      <c r="E617" s="19" t="s">
        <v>8841</v>
      </c>
      <c r="F617" s="52" t="s">
        <v>9582</v>
      </c>
      <c r="G617" s="10">
        <v>45928.0</v>
      </c>
      <c r="H617" s="53" t="s">
        <v>9575</v>
      </c>
    </row>
    <row r="618">
      <c r="A618" s="6" t="s">
        <v>6166</v>
      </c>
      <c r="B618" s="6" t="s">
        <v>237</v>
      </c>
      <c r="C618" s="6" t="s">
        <v>6194</v>
      </c>
      <c r="D618" s="7" t="s">
        <v>6195</v>
      </c>
      <c r="E618" s="19" t="s">
        <v>8841</v>
      </c>
      <c r="F618" s="52" t="s">
        <v>9583</v>
      </c>
      <c r="G618" s="10">
        <v>45928.0</v>
      </c>
      <c r="H618" s="53" t="s">
        <v>9575</v>
      </c>
    </row>
    <row r="619">
      <c r="A619" s="6" t="s">
        <v>6166</v>
      </c>
      <c r="B619" s="6" t="s">
        <v>237</v>
      </c>
      <c r="C619" s="6" t="s">
        <v>6194</v>
      </c>
      <c r="D619" s="7" t="s">
        <v>6195</v>
      </c>
      <c r="E619" s="19" t="s">
        <v>8841</v>
      </c>
      <c r="F619" s="52" t="s">
        <v>9584</v>
      </c>
      <c r="G619" s="10">
        <v>45928.0</v>
      </c>
      <c r="H619" s="53" t="s">
        <v>9575</v>
      </c>
    </row>
    <row r="620">
      <c r="A620" s="6" t="s">
        <v>6166</v>
      </c>
      <c r="B620" s="6" t="s">
        <v>237</v>
      </c>
      <c r="C620" s="6" t="s">
        <v>6194</v>
      </c>
      <c r="D620" s="7" t="s">
        <v>6195</v>
      </c>
      <c r="E620" s="19" t="s">
        <v>8841</v>
      </c>
      <c r="F620" s="52" t="s">
        <v>9585</v>
      </c>
      <c r="G620" s="10">
        <v>45928.0</v>
      </c>
      <c r="H620" s="53" t="s">
        <v>9575</v>
      </c>
    </row>
    <row r="621">
      <c r="A621" s="6" t="s">
        <v>6166</v>
      </c>
      <c r="B621" s="6" t="s">
        <v>429</v>
      </c>
      <c r="C621" s="6" t="s">
        <v>6206</v>
      </c>
      <c r="D621" s="7" t="s">
        <v>6207</v>
      </c>
      <c r="E621" s="19" t="s">
        <v>10165</v>
      </c>
      <c r="F621" s="52" t="s">
        <v>9591</v>
      </c>
      <c r="G621" s="10">
        <v>45927.0</v>
      </c>
      <c r="H621" s="53" t="s">
        <v>9587</v>
      </c>
    </row>
    <row r="622">
      <c r="A622" s="6" t="s">
        <v>6166</v>
      </c>
      <c r="B622" s="6" t="s">
        <v>429</v>
      </c>
      <c r="C622" s="6" t="s">
        <v>6206</v>
      </c>
      <c r="D622" s="7" t="s">
        <v>6207</v>
      </c>
      <c r="E622" s="19" t="s">
        <v>10165</v>
      </c>
      <c r="F622" s="52" t="s">
        <v>9592</v>
      </c>
      <c r="G622" s="10">
        <v>45927.0</v>
      </c>
      <c r="H622" s="53" t="s">
        <v>9587</v>
      </c>
    </row>
    <row r="623">
      <c r="A623" s="6" t="s">
        <v>6166</v>
      </c>
      <c r="B623" s="6" t="s">
        <v>429</v>
      </c>
      <c r="C623" s="6" t="s">
        <v>6206</v>
      </c>
      <c r="D623" s="7" t="s">
        <v>6207</v>
      </c>
      <c r="E623" s="19" t="s">
        <v>10165</v>
      </c>
      <c r="F623" s="52" t="s">
        <v>9593</v>
      </c>
      <c r="G623" s="10">
        <v>45927.0</v>
      </c>
      <c r="H623" s="53" t="s">
        <v>9587</v>
      </c>
    </row>
    <row r="624">
      <c r="A624" s="6" t="s">
        <v>6166</v>
      </c>
      <c r="B624" s="6" t="s">
        <v>429</v>
      </c>
      <c r="C624" s="6" t="s">
        <v>6206</v>
      </c>
      <c r="D624" s="7" t="s">
        <v>6207</v>
      </c>
      <c r="E624" s="19" t="s">
        <v>10165</v>
      </c>
      <c r="F624" s="52" t="s">
        <v>9594</v>
      </c>
      <c r="G624" s="10">
        <v>45927.0</v>
      </c>
      <c r="H624" s="53" t="s">
        <v>9587</v>
      </c>
    </row>
    <row r="625">
      <c r="A625" s="6" t="s">
        <v>6166</v>
      </c>
      <c r="B625" s="6" t="s">
        <v>429</v>
      </c>
      <c r="C625" s="6" t="s">
        <v>6206</v>
      </c>
      <c r="D625" s="7" t="s">
        <v>6207</v>
      </c>
      <c r="E625" s="19" t="s">
        <v>10165</v>
      </c>
      <c r="F625" s="52" t="s">
        <v>9595</v>
      </c>
      <c r="G625" s="10">
        <v>45927.0</v>
      </c>
      <c r="H625" s="53" t="s">
        <v>9587</v>
      </c>
    </row>
    <row r="626">
      <c r="A626" s="6" t="s">
        <v>6166</v>
      </c>
      <c r="B626" s="6" t="s">
        <v>429</v>
      </c>
      <c r="C626" s="6" t="s">
        <v>6206</v>
      </c>
      <c r="D626" s="7" t="s">
        <v>6207</v>
      </c>
      <c r="E626" s="19" t="s">
        <v>10116</v>
      </c>
      <c r="F626" s="52" t="s">
        <v>9586</v>
      </c>
      <c r="G626" s="10">
        <v>45927.0</v>
      </c>
      <c r="H626" s="53" t="s">
        <v>9587</v>
      </c>
    </row>
    <row r="627">
      <c r="A627" s="6" t="s">
        <v>6166</v>
      </c>
      <c r="B627" s="6" t="s">
        <v>429</v>
      </c>
      <c r="C627" s="6" t="s">
        <v>6206</v>
      </c>
      <c r="D627" s="7" t="s">
        <v>6207</v>
      </c>
      <c r="E627" s="19" t="s">
        <v>10116</v>
      </c>
      <c r="F627" s="52" t="s">
        <v>9588</v>
      </c>
      <c r="G627" s="10">
        <v>45927.0</v>
      </c>
      <c r="H627" s="53" t="s">
        <v>9587</v>
      </c>
    </row>
    <row r="628">
      <c r="A628" s="6" t="s">
        <v>6166</v>
      </c>
      <c r="B628" s="6" t="s">
        <v>429</v>
      </c>
      <c r="C628" s="6" t="s">
        <v>6206</v>
      </c>
      <c r="D628" s="7" t="s">
        <v>6207</v>
      </c>
      <c r="E628" s="19" t="s">
        <v>10116</v>
      </c>
      <c r="F628" s="52" t="s">
        <v>9589</v>
      </c>
      <c r="G628" s="10">
        <v>45927.0</v>
      </c>
      <c r="H628" s="53" t="s">
        <v>9587</v>
      </c>
    </row>
    <row r="629">
      <c r="A629" s="6" t="s">
        <v>6166</v>
      </c>
      <c r="B629" s="6" t="s">
        <v>429</v>
      </c>
      <c r="C629" s="6" t="s">
        <v>6206</v>
      </c>
      <c r="D629" s="7" t="s">
        <v>6207</v>
      </c>
      <c r="E629" s="19" t="s">
        <v>10116</v>
      </c>
      <c r="F629" s="52" t="s">
        <v>9590</v>
      </c>
      <c r="G629" s="10">
        <v>45927.0</v>
      </c>
      <c r="H629" s="53" t="s">
        <v>9587</v>
      </c>
    </row>
    <row r="630">
      <c r="A630" s="6" t="s">
        <v>6166</v>
      </c>
      <c r="B630" s="6" t="s">
        <v>1909</v>
      </c>
      <c r="C630" s="6" t="s">
        <v>6210</v>
      </c>
      <c r="D630" s="7" t="s">
        <v>6211</v>
      </c>
      <c r="E630" s="19" t="s">
        <v>10218</v>
      </c>
      <c r="F630" s="52" t="s">
        <v>9597</v>
      </c>
      <c r="G630" s="10">
        <v>45927.0</v>
      </c>
      <c r="H630" s="53" t="s">
        <v>9598</v>
      </c>
    </row>
    <row r="631">
      <c r="A631" s="6" t="s">
        <v>6166</v>
      </c>
      <c r="B631" s="6" t="s">
        <v>1909</v>
      </c>
      <c r="C631" s="6" t="s">
        <v>6210</v>
      </c>
      <c r="D631" s="7" t="s">
        <v>6211</v>
      </c>
      <c r="E631" s="19" t="s">
        <v>10218</v>
      </c>
      <c r="F631" s="52" t="s">
        <v>9599</v>
      </c>
      <c r="G631" s="10">
        <v>45927.0</v>
      </c>
      <c r="H631" s="53" t="s">
        <v>9598</v>
      </c>
    </row>
    <row r="632">
      <c r="A632" s="6" t="s">
        <v>6166</v>
      </c>
      <c r="B632" s="6" t="s">
        <v>1909</v>
      </c>
      <c r="C632" s="6" t="s">
        <v>6210</v>
      </c>
      <c r="D632" s="7" t="s">
        <v>6211</v>
      </c>
      <c r="E632" s="19" t="s">
        <v>10218</v>
      </c>
      <c r="F632" s="52" t="s">
        <v>9600</v>
      </c>
      <c r="G632" s="10">
        <v>45927.0</v>
      </c>
      <c r="H632" s="53" t="s">
        <v>9598</v>
      </c>
    </row>
    <row r="633">
      <c r="A633" s="6" t="s">
        <v>6166</v>
      </c>
      <c r="B633" s="6" t="s">
        <v>6224</v>
      </c>
      <c r="C633" s="6" t="s">
        <v>6225</v>
      </c>
      <c r="D633" s="7" t="s">
        <v>6226</v>
      </c>
      <c r="E633" s="19" t="s">
        <v>10101</v>
      </c>
      <c r="F633" s="52" t="s">
        <v>9601</v>
      </c>
      <c r="G633" s="10">
        <v>45927.0</v>
      </c>
      <c r="H633" s="53" t="s">
        <v>9602</v>
      </c>
    </row>
    <row r="634">
      <c r="A634" s="6" t="s">
        <v>6166</v>
      </c>
      <c r="B634" s="6" t="s">
        <v>6224</v>
      </c>
      <c r="C634" s="6" t="s">
        <v>6225</v>
      </c>
      <c r="D634" s="7" t="s">
        <v>6226</v>
      </c>
      <c r="E634" s="19" t="s">
        <v>10101</v>
      </c>
      <c r="F634" s="52" t="s">
        <v>9603</v>
      </c>
      <c r="G634" s="10">
        <v>45927.0</v>
      </c>
      <c r="H634" s="53" t="s">
        <v>9602</v>
      </c>
    </row>
    <row r="635">
      <c r="A635" s="6" t="s">
        <v>6166</v>
      </c>
      <c r="B635" s="6" t="s">
        <v>6224</v>
      </c>
      <c r="C635" s="6" t="s">
        <v>6225</v>
      </c>
      <c r="D635" s="7" t="s">
        <v>6226</v>
      </c>
      <c r="E635" s="19" t="s">
        <v>10101</v>
      </c>
      <c r="F635" s="52" t="s">
        <v>9604</v>
      </c>
      <c r="G635" s="10">
        <v>45927.0</v>
      </c>
      <c r="H635" s="53" t="s">
        <v>9602</v>
      </c>
    </row>
    <row r="636">
      <c r="A636" s="6" t="s">
        <v>6166</v>
      </c>
      <c r="B636" s="6" t="s">
        <v>6224</v>
      </c>
      <c r="C636" s="6" t="s">
        <v>6225</v>
      </c>
      <c r="D636" s="7" t="s">
        <v>6226</v>
      </c>
      <c r="E636" s="19" t="s">
        <v>10101</v>
      </c>
      <c r="F636" s="52" t="s">
        <v>9605</v>
      </c>
      <c r="G636" s="10">
        <v>45927.0</v>
      </c>
      <c r="H636" s="53" t="s">
        <v>9602</v>
      </c>
    </row>
    <row r="637">
      <c r="A637" s="6" t="s">
        <v>6234</v>
      </c>
      <c r="B637" s="6" t="s">
        <v>6240</v>
      </c>
      <c r="C637" s="6" t="s">
        <v>6241</v>
      </c>
      <c r="D637" s="17" t="s">
        <v>6242</v>
      </c>
      <c r="E637" s="11" t="s">
        <v>10219</v>
      </c>
      <c r="F637" s="70" t="s">
        <v>9606</v>
      </c>
      <c r="G637" s="10">
        <v>45924.0</v>
      </c>
      <c r="H637" s="53" t="s">
        <v>9607</v>
      </c>
    </row>
    <row r="638">
      <c r="A638" s="6" t="s">
        <v>6234</v>
      </c>
      <c r="B638" s="6" t="s">
        <v>6240</v>
      </c>
      <c r="C638" s="6" t="s">
        <v>9608</v>
      </c>
      <c r="D638" s="17" t="s">
        <v>6242</v>
      </c>
      <c r="E638" s="11" t="s">
        <v>10219</v>
      </c>
      <c r="F638" s="70" t="s">
        <v>9609</v>
      </c>
      <c r="G638" s="10">
        <v>45924.0</v>
      </c>
      <c r="H638" s="53" t="s">
        <v>9607</v>
      </c>
    </row>
    <row r="639">
      <c r="A639" s="6" t="s">
        <v>6234</v>
      </c>
      <c r="B639" s="6" t="s">
        <v>6240</v>
      </c>
      <c r="C639" s="6" t="s">
        <v>9610</v>
      </c>
      <c r="D639" s="17" t="s">
        <v>6242</v>
      </c>
      <c r="E639" s="11" t="s">
        <v>10219</v>
      </c>
      <c r="F639" s="70" t="s">
        <v>9611</v>
      </c>
      <c r="G639" s="10">
        <v>45924.0</v>
      </c>
      <c r="H639" s="53" t="s">
        <v>9607</v>
      </c>
    </row>
    <row r="640">
      <c r="A640" s="6" t="s">
        <v>6234</v>
      </c>
      <c r="B640" s="6" t="s">
        <v>6240</v>
      </c>
      <c r="C640" s="6" t="s">
        <v>9612</v>
      </c>
      <c r="D640" s="17" t="s">
        <v>6242</v>
      </c>
      <c r="E640" s="11" t="s">
        <v>10219</v>
      </c>
      <c r="F640" s="70" t="s">
        <v>9613</v>
      </c>
      <c r="G640" s="10">
        <v>45924.0</v>
      </c>
      <c r="H640" s="53" t="s">
        <v>9607</v>
      </c>
    </row>
    <row r="641">
      <c r="A641" s="6" t="s">
        <v>6234</v>
      </c>
      <c r="B641" s="6" t="s">
        <v>6240</v>
      </c>
      <c r="C641" s="6" t="s">
        <v>9614</v>
      </c>
      <c r="D641" s="17" t="s">
        <v>6242</v>
      </c>
      <c r="E641" s="11" t="s">
        <v>10219</v>
      </c>
      <c r="F641" s="70" t="s">
        <v>9615</v>
      </c>
      <c r="G641" s="10">
        <v>45924.0</v>
      </c>
      <c r="H641" s="53" t="s">
        <v>9607</v>
      </c>
    </row>
    <row r="642">
      <c r="A642" s="6" t="s">
        <v>6234</v>
      </c>
      <c r="B642" s="6" t="s">
        <v>6245</v>
      </c>
      <c r="C642" s="6" t="s">
        <v>6246</v>
      </c>
      <c r="D642" s="7" t="s">
        <v>6247</v>
      </c>
      <c r="E642" s="19" t="s">
        <v>8968</v>
      </c>
      <c r="F642" s="52" t="s">
        <v>9616</v>
      </c>
      <c r="G642" s="10">
        <v>45924.0</v>
      </c>
      <c r="H642" s="18" t="s">
        <v>9617</v>
      </c>
    </row>
    <row r="643">
      <c r="A643" s="6" t="s">
        <v>6234</v>
      </c>
      <c r="B643" s="6" t="s">
        <v>5029</v>
      </c>
      <c r="C643" s="6" t="s">
        <v>26</v>
      </c>
      <c r="D643" s="7" t="s">
        <v>6261</v>
      </c>
      <c r="E643" s="11" t="s">
        <v>10220</v>
      </c>
      <c r="F643" s="52" t="s">
        <v>9618</v>
      </c>
      <c r="G643" s="10">
        <v>45924.0</v>
      </c>
      <c r="H643" s="53" t="s">
        <v>9619</v>
      </c>
    </row>
    <row r="644">
      <c r="A644" s="6" t="s">
        <v>6337</v>
      </c>
      <c r="B644" s="6" t="s">
        <v>6348</v>
      </c>
      <c r="C644" s="6" t="s">
        <v>6349</v>
      </c>
      <c r="D644" s="7" t="s">
        <v>6350</v>
      </c>
      <c r="E644" s="19" t="s">
        <v>10221</v>
      </c>
      <c r="F644" s="52" t="s">
        <v>9625</v>
      </c>
      <c r="G644" s="10">
        <v>45924.0</v>
      </c>
      <c r="H644" s="53" t="s">
        <v>9621</v>
      </c>
    </row>
    <row r="645">
      <c r="A645" s="6" t="s">
        <v>6337</v>
      </c>
      <c r="B645" s="6" t="s">
        <v>6348</v>
      </c>
      <c r="C645" s="6" t="s">
        <v>6349</v>
      </c>
      <c r="D645" s="7" t="s">
        <v>6350</v>
      </c>
      <c r="E645" s="19" t="s">
        <v>9026</v>
      </c>
      <c r="F645" s="52" t="s">
        <v>9620</v>
      </c>
      <c r="G645" s="10">
        <v>45924.0</v>
      </c>
      <c r="H645" s="53" t="s">
        <v>9621</v>
      </c>
    </row>
    <row r="646">
      <c r="A646" s="6" t="s">
        <v>6337</v>
      </c>
      <c r="B646" s="6" t="s">
        <v>6348</v>
      </c>
      <c r="C646" s="6" t="s">
        <v>6349</v>
      </c>
      <c r="D646" s="7" t="s">
        <v>6350</v>
      </c>
      <c r="E646" s="19" t="s">
        <v>10222</v>
      </c>
      <c r="F646" s="52" t="s">
        <v>10223</v>
      </c>
      <c r="G646" s="10">
        <v>45924.0</v>
      </c>
      <c r="H646" s="53" t="s">
        <v>9621</v>
      </c>
    </row>
    <row r="647">
      <c r="A647" s="6" t="s">
        <v>6337</v>
      </c>
      <c r="B647" s="6" t="s">
        <v>6348</v>
      </c>
      <c r="C647" s="6" t="s">
        <v>6349</v>
      </c>
      <c r="D647" s="7" t="s">
        <v>6350</v>
      </c>
      <c r="E647" s="19" t="s">
        <v>10224</v>
      </c>
      <c r="F647" s="52" t="s">
        <v>9623</v>
      </c>
      <c r="G647" s="10">
        <v>45924.0</v>
      </c>
      <c r="H647" s="53" t="s">
        <v>9621</v>
      </c>
    </row>
    <row r="648">
      <c r="A648" s="6" t="s">
        <v>6337</v>
      </c>
      <c r="B648" s="6" t="s">
        <v>1859</v>
      </c>
      <c r="C648" s="6" t="s">
        <v>6361</v>
      </c>
      <c r="D648" s="7" t="s">
        <v>6362</v>
      </c>
      <c r="E648" s="19" t="s">
        <v>10225</v>
      </c>
      <c r="F648" s="52" t="s">
        <v>10226</v>
      </c>
      <c r="G648" s="10">
        <v>45924.0</v>
      </c>
      <c r="H648" s="53" t="s">
        <v>10227</v>
      </c>
    </row>
    <row r="649">
      <c r="A649" s="6" t="s">
        <v>6337</v>
      </c>
      <c r="B649" s="6" t="s">
        <v>6364</v>
      </c>
      <c r="C649" s="6" t="s">
        <v>6365</v>
      </c>
      <c r="D649" s="7" t="s">
        <v>6366</v>
      </c>
      <c r="E649" s="19" t="s">
        <v>9626</v>
      </c>
      <c r="F649" s="52" t="s">
        <v>9627</v>
      </c>
      <c r="G649" s="10">
        <v>45924.0</v>
      </c>
      <c r="H649" s="53" t="s">
        <v>9628</v>
      </c>
    </row>
    <row r="650">
      <c r="A650" s="6" t="s">
        <v>6337</v>
      </c>
      <c r="B650" s="6" t="s">
        <v>6364</v>
      </c>
      <c r="C650" s="6" t="s">
        <v>6365</v>
      </c>
      <c r="D650" s="7" t="s">
        <v>6366</v>
      </c>
      <c r="E650" s="19" t="s">
        <v>10228</v>
      </c>
      <c r="F650" s="52" t="s">
        <v>9629</v>
      </c>
      <c r="G650" s="10">
        <v>45924.0</v>
      </c>
      <c r="H650" s="53" t="s">
        <v>9630</v>
      </c>
    </row>
    <row r="651">
      <c r="A651" s="6" t="s">
        <v>6337</v>
      </c>
      <c r="B651" s="6" t="s">
        <v>266</v>
      </c>
      <c r="C651" s="6" t="s">
        <v>6369</v>
      </c>
      <c r="D651" s="7" t="s">
        <v>6370</v>
      </c>
      <c r="E651" s="19" t="s">
        <v>8784</v>
      </c>
      <c r="F651" s="52" t="s">
        <v>9631</v>
      </c>
      <c r="G651" s="10">
        <v>45924.0</v>
      </c>
      <c r="H651" s="53" t="s">
        <v>9632</v>
      </c>
    </row>
    <row r="652">
      <c r="A652" s="6" t="s">
        <v>6337</v>
      </c>
      <c r="B652" s="6" t="s">
        <v>266</v>
      </c>
      <c r="C652" s="6" t="s">
        <v>6369</v>
      </c>
      <c r="D652" s="7" t="s">
        <v>6370</v>
      </c>
      <c r="E652" s="19" t="s">
        <v>8784</v>
      </c>
      <c r="F652" s="52" t="s">
        <v>9633</v>
      </c>
      <c r="G652" s="10">
        <v>45924.0</v>
      </c>
      <c r="H652" s="53" t="s">
        <v>9632</v>
      </c>
    </row>
    <row r="653">
      <c r="A653" s="6" t="s">
        <v>6337</v>
      </c>
      <c r="B653" s="6" t="s">
        <v>266</v>
      </c>
      <c r="C653" s="6" t="s">
        <v>6369</v>
      </c>
      <c r="D653" s="7" t="s">
        <v>6370</v>
      </c>
      <c r="E653" s="19" t="s">
        <v>8784</v>
      </c>
      <c r="F653" s="52" t="s">
        <v>9634</v>
      </c>
      <c r="G653" s="10">
        <v>45924.0</v>
      </c>
      <c r="H653" s="53" t="s">
        <v>9632</v>
      </c>
    </row>
    <row r="654">
      <c r="A654" s="6" t="s">
        <v>6337</v>
      </c>
      <c r="B654" s="6" t="s">
        <v>266</v>
      </c>
      <c r="C654" s="6" t="s">
        <v>6369</v>
      </c>
      <c r="D654" s="7" t="s">
        <v>6370</v>
      </c>
      <c r="E654" s="19" t="s">
        <v>8784</v>
      </c>
      <c r="F654" s="52" t="s">
        <v>9635</v>
      </c>
      <c r="G654" s="10">
        <v>45924.0</v>
      </c>
      <c r="H654" s="53" t="s">
        <v>9632</v>
      </c>
    </row>
    <row r="655">
      <c r="A655" s="6" t="s">
        <v>6337</v>
      </c>
      <c r="B655" s="6" t="s">
        <v>266</v>
      </c>
      <c r="C655" s="6" t="s">
        <v>6369</v>
      </c>
      <c r="D655" s="7" t="s">
        <v>6370</v>
      </c>
      <c r="E655" s="19" t="s">
        <v>8784</v>
      </c>
      <c r="F655" s="52" t="s">
        <v>9636</v>
      </c>
      <c r="G655" s="10">
        <v>45924.0</v>
      </c>
      <c r="H655" s="53" t="s">
        <v>9632</v>
      </c>
    </row>
    <row r="656">
      <c r="A656" s="6" t="s">
        <v>6337</v>
      </c>
      <c r="B656" s="6" t="s">
        <v>266</v>
      </c>
      <c r="C656" s="6" t="s">
        <v>6369</v>
      </c>
      <c r="D656" s="7" t="s">
        <v>6370</v>
      </c>
      <c r="E656" s="19" t="s">
        <v>8784</v>
      </c>
      <c r="F656" s="52" t="s">
        <v>9637</v>
      </c>
      <c r="G656" s="10">
        <v>45924.0</v>
      </c>
      <c r="H656" s="53" t="s">
        <v>9632</v>
      </c>
    </row>
    <row r="657">
      <c r="A657" s="6" t="s">
        <v>6337</v>
      </c>
      <c r="B657" s="6" t="s">
        <v>266</v>
      </c>
      <c r="C657" s="6" t="s">
        <v>6369</v>
      </c>
      <c r="D657" s="7" t="s">
        <v>6370</v>
      </c>
      <c r="E657" s="19" t="s">
        <v>8784</v>
      </c>
      <c r="F657" s="52" t="s">
        <v>9638</v>
      </c>
      <c r="G657" s="10">
        <v>45924.0</v>
      </c>
      <c r="H657" s="53" t="s">
        <v>9632</v>
      </c>
    </row>
    <row r="658">
      <c r="A658" s="6" t="s">
        <v>6337</v>
      </c>
      <c r="B658" s="6" t="s">
        <v>266</v>
      </c>
      <c r="C658" s="6" t="s">
        <v>6369</v>
      </c>
      <c r="D658" s="7" t="s">
        <v>6370</v>
      </c>
      <c r="E658" s="19" t="s">
        <v>8784</v>
      </c>
      <c r="F658" s="52" t="s">
        <v>9639</v>
      </c>
      <c r="G658" s="10">
        <v>45924.0</v>
      </c>
      <c r="H658" s="53" t="s">
        <v>9632</v>
      </c>
    </row>
    <row r="659">
      <c r="A659" s="6" t="s">
        <v>6337</v>
      </c>
      <c r="B659" s="6" t="s">
        <v>6373</v>
      </c>
      <c r="C659" s="6" t="s">
        <v>6374</v>
      </c>
      <c r="D659" s="7" t="s">
        <v>6375</v>
      </c>
      <c r="E659" s="11" t="s">
        <v>10229</v>
      </c>
      <c r="F659" s="70" t="s">
        <v>10230</v>
      </c>
      <c r="G659" s="10">
        <v>45924.0</v>
      </c>
      <c r="H659" s="53" t="s">
        <v>10231</v>
      </c>
    </row>
    <row r="660">
      <c r="A660" s="6" t="s">
        <v>6337</v>
      </c>
      <c r="B660" s="6" t="s">
        <v>6373</v>
      </c>
      <c r="C660" s="6" t="s">
        <v>6374</v>
      </c>
      <c r="D660" s="7" t="s">
        <v>6375</v>
      </c>
      <c r="E660" s="19" t="s">
        <v>10232</v>
      </c>
      <c r="F660" s="52" t="s">
        <v>10233</v>
      </c>
      <c r="G660" s="10">
        <v>45924.0</v>
      </c>
      <c r="H660" s="53" t="s">
        <v>10231</v>
      </c>
    </row>
    <row r="661">
      <c r="A661" s="6" t="s">
        <v>6377</v>
      </c>
      <c r="B661" s="6" t="s">
        <v>6383</v>
      </c>
      <c r="C661" s="6" t="s">
        <v>6384</v>
      </c>
      <c r="D661" s="7" t="s">
        <v>6385</v>
      </c>
      <c r="E661" s="19" t="s">
        <v>10234</v>
      </c>
      <c r="F661" s="52" t="s">
        <v>9640</v>
      </c>
      <c r="G661" s="10">
        <v>45927.0</v>
      </c>
      <c r="H661" s="53" t="s">
        <v>9641</v>
      </c>
    </row>
    <row r="662">
      <c r="A662" s="6" t="s">
        <v>6377</v>
      </c>
      <c r="B662" s="6" t="s">
        <v>6394</v>
      </c>
      <c r="C662" s="6" t="s">
        <v>6395</v>
      </c>
      <c r="D662" s="7" t="s">
        <v>6396</v>
      </c>
      <c r="E662" s="19" t="s">
        <v>10235</v>
      </c>
      <c r="F662" s="52" t="s">
        <v>9642</v>
      </c>
      <c r="G662" s="10">
        <v>45927.0</v>
      </c>
      <c r="H662" s="53" t="s">
        <v>9643</v>
      </c>
    </row>
    <row r="663">
      <c r="A663" s="6" t="s">
        <v>6377</v>
      </c>
      <c r="B663" s="6" t="s">
        <v>2686</v>
      </c>
      <c r="C663" s="6" t="s">
        <v>6425</v>
      </c>
      <c r="D663" s="7" t="s">
        <v>6426</v>
      </c>
      <c r="E663" s="19" t="s">
        <v>8766</v>
      </c>
      <c r="F663" s="52" t="s">
        <v>9655</v>
      </c>
      <c r="G663" s="10">
        <v>45927.0</v>
      </c>
      <c r="H663" s="53" t="s">
        <v>9646</v>
      </c>
    </row>
    <row r="664">
      <c r="A664" s="6" t="s">
        <v>6377</v>
      </c>
      <c r="B664" s="6" t="s">
        <v>2686</v>
      </c>
      <c r="C664" s="6" t="s">
        <v>9644</v>
      </c>
      <c r="D664" s="7" t="s">
        <v>6426</v>
      </c>
      <c r="E664" s="19" t="s">
        <v>10116</v>
      </c>
      <c r="F664" s="52" t="s">
        <v>9645</v>
      </c>
      <c r="G664" s="10">
        <v>45927.0</v>
      </c>
      <c r="H664" s="53" t="s">
        <v>9646</v>
      </c>
    </row>
    <row r="665">
      <c r="A665" s="6" t="s">
        <v>6377</v>
      </c>
      <c r="B665" s="6" t="s">
        <v>2686</v>
      </c>
      <c r="C665" s="6" t="s">
        <v>9647</v>
      </c>
      <c r="D665" s="7" t="s">
        <v>6426</v>
      </c>
      <c r="E665" s="19" t="s">
        <v>10116</v>
      </c>
      <c r="F665" s="52" t="s">
        <v>9648</v>
      </c>
      <c r="G665" s="10">
        <v>45927.0</v>
      </c>
      <c r="H665" s="53" t="s">
        <v>9646</v>
      </c>
    </row>
    <row r="666">
      <c r="A666" s="6" t="s">
        <v>6377</v>
      </c>
      <c r="B666" s="6" t="s">
        <v>2686</v>
      </c>
      <c r="C666" s="6" t="s">
        <v>9649</v>
      </c>
      <c r="D666" s="7" t="s">
        <v>6426</v>
      </c>
      <c r="E666" s="19" t="s">
        <v>10116</v>
      </c>
      <c r="F666" s="52" t="s">
        <v>9650</v>
      </c>
      <c r="G666" s="10">
        <v>45927.0</v>
      </c>
      <c r="H666" s="53" t="s">
        <v>9646</v>
      </c>
    </row>
    <row r="667">
      <c r="A667" s="6" t="s">
        <v>6377</v>
      </c>
      <c r="B667" s="6" t="s">
        <v>2686</v>
      </c>
      <c r="C667" s="6" t="s">
        <v>9651</v>
      </c>
      <c r="D667" s="7" t="s">
        <v>6426</v>
      </c>
      <c r="E667" s="19" t="s">
        <v>10116</v>
      </c>
      <c r="F667" s="52" t="s">
        <v>9652</v>
      </c>
      <c r="G667" s="10">
        <v>45927.0</v>
      </c>
      <c r="H667" s="53" t="s">
        <v>9646</v>
      </c>
    </row>
    <row r="668">
      <c r="A668" s="6" t="s">
        <v>6377</v>
      </c>
      <c r="B668" s="6" t="s">
        <v>2686</v>
      </c>
      <c r="C668" s="6" t="s">
        <v>9653</v>
      </c>
      <c r="D668" s="7" t="s">
        <v>6426</v>
      </c>
      <c r="E668" s="19" t="s">
        <v>10116</v>
      </c>
      <c r="F668" s="52" t="s">
        <v>9654</v>
      </c>
      <c r="G668" s="10">
        <v>45927.0</v>
      </c>
      <c r="H668" s="53" t="s">
        <v>9646</v>
      </c>
    </row>
    <row r="669">
      <c r="A669" s="6" t="s">
        <v>6377</v>
      </c>
      <c r="B669" s="6" t="s">
        <v>6453</v>
      </c>
      <c r="C669" s="6" t="s">
        <v>6454</v>
      </c>
      <c r="D669" s="7" t="s">
        <v>6455</v>
      </c>
      <c r="E669" s="19" t="s">
        <v>10101</v>
      </c>
      <c r="F669" s="52" t="s">
        <v>9656</v>
      </c>
      <c r="G669" s="10">
        <v>45928.0</v>
      </c>
      <c r="H669" s="53" t="s">
        <v>9657</v>
      </c>
    </row>
    <row r="670">
      <c r="A670" s="6" t="s">
        <v>6377</v>
      </c>
      <c r="B670" s="6" t="s">
        <v>6453</v>
      </c>
      <c r="C670" s="6" t="s">
        <v>6454</v>
      </c>
      <c r="D670" s="7" t="s">
        <v>6455</v>
      </c>
      <c r="E670" s="19" t="s">
        <v>10101</v>
      </c>
      <c r="F670" s="52" t="s">
        <v>9658</v>
      </c>
      <c r="G670" s="10">
        <v>45928.0</v>
      </c>
      <c r="H670" s="53" t="s">
        <v>9657</v>
      </c>
    </row>
    <row r="671">
      <c r="A671" s="6" t="s">
        <v>6377</v>
      </c>
      <c r="B671" s="6" t="s">
        <v>6453</v>
      </c>
      <c r="C671" s="6" t="s">
        <v>6454</v>
      </c>
      <c r="D671" s="7" t="s">
        <v>6455</v>
      </c>
      <c r="E671" s="19" t="s">
        <v>10101</v>
      </c>
      <c r="F671" s="52" t="s">
        <v>9659</v>
      </c>
      <c r="G671" s="10">
        <v>45928.0</v>
      </c>
      <c r="H671" s="53" t="s">
        <v>9657</v>
      </c>
    </row>
    <row r="672">
      <c r="A672" s="6" t="s">
        <v>6377</v>
      </c>
      <c r="B672" s="6" t="s">
        <v>6453</v>
      </c>
      <c r="C672" s="6" t="s">
        <v>6454</v>
      </c>
      <c r="D672" s="7" t="s">
        <v>6455</v>
      </c>
      <c r="E672" s="19" t="s">
        <v>10101</v>
      </c>
      <c r="F672" s="52" t="s">
        <v>9660</v>
      </c>
      <c r="G672" s="10">
        <v>45928.0</v>
      </c>
      <c r="H672" s="53" t="s">
        <v>9657</v>
      </c>
    </row>
    <row r="673">
      <c r="A673" s="6" t="s">
        <v>6377</v>
      </c>
      <c r="B673" s="6" t="s">
        <v>6453</v>
      </c>
      <c r="C673" s="6" t="s">
        <v>6454</v>
      </c>
      <c r="D673" s="7" t="s">
        <v>6455</v>
      </c>
      <c r="E673" s="19" t="s">
        <v>8766</v>
      </c>
      <c r="F673" s="52" t="s">
        <v>9668</v>
      </c>
      <c r="G673" s="10">
        <v>45928.0</v>
      </c>
      <c r="H673" s="53" t="s">
        <v>9657</v>
      </c>
    </row>
    <row r="674">
      <c r="A674" s="6" t="s">
        <v>6377</v>
      </c>
      <c r="B674" s="6" t="s">
        <v>6453</v>
      </c>
      <c r="C674" s="6" t="s">
        <v>6454</v>
      </c>
      <c r="D674" s="7" t="s">
        <v>6455</v>
      </c>
      <c r="E674" s="19" t="s">
        <v>8766</v>
      </c>
      <c r="F674" s="52" t="s">
        <v>9669</v>
      </c>
      <c r="G674" s="10">
        <v>45928.0</v>
      </c>
      <c r="H674" s="53" t="s">
        <v>9657</v>
      </c>
    </row>
    <row r="675">
      <c r="A675" s="6" t="s">
        <v>6377</v>
      </c>
      <c r="B675" s="6" t="s">
        <v>6453</v>
      </c>
      <c r="C675" s="6" t="s">
        <v>6454</v>
      </c>
      <c r="D675" s="7" t="s">
        <v>6455</v>
      </c>
      <c r="E675" s="19" t="s">
        <v>8766</v>
      </c>
      <c r="F675" s="52" t="s">
        <v>9670</v>
      </c>
      <c r="G675" s="10">
        <v>45928.0</v>
      </c>
      <c r="H675" s="53" t="s">
        <v>9657</v>
      </c>
    </row>
    <row r="676">
      <c r="A676" s="6" t="s">
        <v>6377</v>
      </c>
      <c r="B676" s="6" t="s">
        <v>6453</v>
      </c>
      <c r="C676" s="6" t="s">
        <v>6454</v>
      </c>
      <c r="D676" s="7" t="s">
        <v>6455</v>
      </c>
      <c r="E676" s="19" t="s">
        <v>8766</v>
      </c>
      <c r="F676" s="52" t="s">
        <v>9671</v>
      </c>
      <c r="G676" s="10">
        <v>45928.0</v>
      </c>
      <c r="H676" s="53" t="s">
        <v>9657</v>
      </c>
    </row>
    <row r="677">
      <c r="A677" s="6" t="s">
        <v>6377</v>
      </c>
      <c r="B677" s="6" t="s">
        <v>6453</v>
      </c>
      <c r="C677" s="6" t="s">
        <v>6454</v>
      </c>
      <c r="D677" s="7" t="s">
        <v>6455</v>
      </c>
      <c r="E677" s="19" t="s">
        <v>8766</v>
      </c>
      <c r="F677" s="52" t="s">
        <v>9672</v>
      </c>
      <c r="G677" s="10">
        <v>45928.0</v>
      </c>
      <c r="H677" s="53" t="s">
        <v>9657</v>
      </c>
    </row>
    <row r="678">
      <c r="A678" s="6" t="s">
        <v>6377</v>
      </c>
      <c r="B678" s="6" t="s">
        <v>6453</v>
      </c>
      <c r="C678" s="6" t="s">
        <v>6454</v>
      </c>
      <c r="D678" s="7" t="s">
        <v>6455</v>
      </c>
      <c r="E678" s="19" t="s">
        <v>10236</v>
      </c>
      <c r="F678" s="52" t="s">
        <v>9682</v>
      </c>
      <c r="G678" s="10">
        <v>45928.0</v>
      </c>
      <c r="H678" s="53" t="s">
        <v>9657</v>
      </c>
    </row>
    <row r="679">
      <c r="A679" s="6" t="s">
        <v>6377</v>
      </c>
      <c r="B679" s="6" t="s">
        <v>6453</v>
      </c>
      <c r="C679" s="6" t="s">
        <v>6454</v>
      </c>
      <c r="D679" s="7" t="s">
        <v>6455</v>
      </c>
      <c r="E679" s="19" t="s">
        <v>8942</v>
      </c>
      <c r="F679" s="52" t="s">
        <v>9661</v>
      </c>
      <c r="G679" s="10">
        <v>45928.0</v>
      </c>
      <c r="H679" s="53" t="s">
        <v>9662</v>
      </c>
    </row>
    <row r="680">
      <c r="A680" s="6" t="s">
        <v>6377</v>
      </c>
      <c r="B680" s="6" t="s">
        <v>6453</v>
      </c>
      <c r="C680" s="6" t="s">
        <v>6454</v>
      </c>
      <c r="D680" s="7" t="s">
        <v>6455</v>
      </c>
      <c r="E680" s="19" t="s">
        <v>8766</v>
      </c>
      <c r="F680" s="52" t="s">
        <v>9674</v>
      </c>
      <c r="G680" s="10">
        <v>45928.0</v>
      </c>
      <c r="H680" s="53" t="s">
        <v>9662</v>
      </c>
    </row>
    <row r="681">
      <c r="A681" s="6" t="s">
        <v>6377</v>
      </c>
      <c r="B681" s="6" t="s">
        <v>6453</v>
      </c>
      <c r="C681" s="6" t="s">
        <v>6454</v>
      </c>
      <c r="D681" s="7" t="s">
        <v>6455</v>
      </c>
      <c r="E681" s="19" t="s">
        <v>8766</v>
      </c>
      <c r="F681" s="52" t="s">
        <v>9675</v>
      </c>
      <c r="G681" s="10">
        <v>45928.0</v>
      </c>
      <c r="H681" s="53" t="s">
        <v>9662</v>
      </c>
    </row>
    <row r="682">
      <c r="A682" s="6" t="s">
        <v>6377</v>
      </c>
      <c r="B682" s="6" t="s">
        <v>6453</v>
      </c>
      <c r="C682" s="6" t="s">
        <v>6454</v>
      </c>
      <c r="D682" s="7" t="s">
        <v>6455</v>
      </c>
      <c r="E682" s="19" t="s">
        <v>8766</v>
      </c>
      <c r="F682" s="52" t="s">
        <v>9676</v>
      </c>
      <c r="G682" s="10">
        <v>45928.0</v>
      </c>
      <c r="H682" s="53" t="s">
        <v>9662</v>
      </c>
    </row>
    <row r="683">
      <c r="A683" s="6" t="s">
        <v>6377</v>
      </c>
      <c r="B683" s="6" t="s">
        <v>6453</v>
      </c>
      <c r="C683" s="6" t="s">
        <v>6454</v>
      </c>
      <c r="D683" s="7" t="s">
        <v>6455</v>
      </c>
      <c r="E683" s="19" t="s">
        <v>8766</v>
      </c>
      <c r="F683" s="52" t="s">
        <v>9677</v>
      </c>
      <c r="G683" s="10">
        <v>45928.0</v>
      </c>
      <c r="H683" s="53" t="s">
        <v>9662</v>
      </c>
    </row>
    <row r="684">
      <c r="A684" s="6" t="s">
        <v>6377</v>
      </c>
      <c r="B684" s="6" t="s">
        <v>6453</v>
      </c>
      <c r="C684" s="6" t="s">
        <v>6454</v>
      </c>
      <c r="D684" s="7" t="s">
        <v>6455</v>
      </c>
      <c r="E684" s="19" t="s">
        <v>8766</v>
      </c>
      <c r="F684" s="52" t="s">
        <v>9678</v>
      </c>
      <c r="G684" s="10">
        <v>45928.0</v>
      </c>
      <c r="H684" s="53" t="s">
        <v>9662</v>
      </c>
    </row>
    <row r="685">
      <c r="A685" s="6" t="s">
        <v>6377</v>
      </c>
      <c r="B685" s="6" t="s">
        <v>6453</v>
      </c>
      <c r="C685" s="6" t="s">
        <v>6454</v>
      </c>
      <c r="D685" s="7" t="s">
        <v>6455</v>
      </c>
      <c r="E685" s="19" t="s">
        <v>8942</v>
      </c>
      <c r="F685" s="52" t="s">
        <v>9663</v>
      </c>
      <c r="G685" s="10">
        <v>45928.0</v>
      </c>
      <c r="H685" s="53" t="s">
        <v>9664</v>
      </c>
    </row>
    <row r="686">
      <c r="A686" s="6" t="s">
        <v>6377</v>
      </c>
      <c r="B686" s="6" t="s">
        <v>6453</v>
      </c>
      <c r="C686" s="6" t="s">
        <v>6454</v>
      </c>
      <c r="D686" s="7" t="s">
        <v>6455</v>
      </c>
      <c r="E686" s="19" t="s">
        <v>8766</v>
      </c>
      <c r="F686" s="52" t="s">
        <v>9679</v>
      </c>
      <c r="G686" s="10">
        <v>45928.0</v>
      </c>
      <c r="H686" s="53" t="s">
        <v>9664</v>
      </c>
    </row>
    <row r="687">
      <c r="A687" s="6" t="s">
        <v>6377</v>
      </c>
      <c r="B687" s="6" t="s">
        <v>6453</v>
      </c>
      <c r="C687" s="6" t="s">
        <v>6454</v>
      </c>
      <c r="D687" s="7" t="s">
        <v>6455</v>
      </c>
      <c r="E687" s="19" t="s">
        <v>8942</v>
      </c>
      <c r="F687" s="52" t="s">
        <v>9665</v>
      </c>
      <c r="G687" s="10">
        <v>45928.0</v>
      </c>
      <c r="H687" s="53" t="s">
        <v>9664</v>
      </c>
    </row>
    <row r="688">
      <c r="A688" s="6" t="s">
        <v>6377</v>
      </c>
      <c r="B688" s="6" t="s">
        <v>6453</v>
      </c>
      <c r="C688" s="6" t="s">
        <v>6454</v>
      </c>
      <c r="D688" s="7" t="s">
        <v>6455</v>
      </c>
      <c r="E688" s="19" t="s">
        <v>8942</v>
      </c>
      <c r="F688" s="52" t="s">
        <v>9666</v>
      </c>
      <c r="G688" s="10">
        <v>45928.0</v>
      </c>
      <c r="H688" s="53" t="s">
        <v>9664</v>
      </c>
    </row>
    <row r="689">
      <c r="A689" s="6" t="s">
        <v>6377</v>
      </c>
      <c r="B689" s="6" t="s">
        <v>6453</v>
      </c>
      <c r="C689" s="6" t="s">
        <v>6454</v>
      </c>
      <c r="D689" s="7" t="s">
        <v>6455</v>
      </c>
      <c r="E689" s="19" t="s">
        <v>8766</v>
      </c>
      <c r="F689" s="52" t="s">
        <v>9680</v>
      </c>
      <c r="G689" s="10">
        <v>45928.0</v>
      </c>
      <c r="H689" s="53" t="s">
        <v>9664</v>
      </c>
    </row>
    <row r="690">
      <c r="A690" s="6" t="s">
        <v>6377</v>
      </c>
      <c r="B690" s="6" t="s">
        <v>6453</v>
      </c>
      <c r="C690" s="6" t="s">
        <v>6454</v>
      </c>
      <c r="D690" s="7" t="s">
        <v>6455</v>
      </c>
      <c r="E690" s="19" t="s">
        <v>8766</v>
      </c>
      <c r="F690" s="52" t="s">
        <v>9681</v>
      </c>
      <c r="G690" s="10">
        <v>45928.0</v>
      </c>
      <c r="H690" s="53" t="s">
        <v>9664</v>
      </c>
      <c r="I690" s="11" t="s">
        <v>9673</v>
      </c>
    </row>
    <row r="691">
      <c r="A691" s="6" t="s">
        <v>6377</v>
      </c>
      <c r="B691" s="6" t="s">
        <v>6453</v>
      </c>
      <c r="C691" s="6" t="s">
        <v>6454</v>
      </c>
      <c r="D691" s="7" t="s">
        <v>6455</v>
      </c>
      <c r="E691" s="19" t="s">
        <v>8942</v>
      </c>
      <c r="F691" s="52" t="s">
        <v>9667</v>
      </c>
      <c r="G691" s="10">
        <v>45928.0</v>
      </c>
      <c r="H691" s="53" t="s">
        <v>9664</v>
      </c>
      <c r="I691" s="11" t="s">
        <v>9673</v>
      </c>
    </row>
    <row r="692">
      <c r="A692" s="6" t="s">
        <v>6377</v>
      </c>
      <c r="B692" s="6" t="s">
        <v>6453</v>
      </c>
      <c r="C692" s="6" t="s">
        <v>6454</v>
      </c>
      <c r="D692" s="7" t="s">
        <v>6455</v>
      </c>
      <c r="E692" s="19" t="s">
        <v>10237</v>
      </c>
      <c r="F692" s="52" t="s">
        <v>9684</v>
      </c>
      <c r="G692" s="10">
        <v>45928.0</v>
      </c>
      <c r="H692" s="53" t="s">
        <v>9664</v>
      </c>
    </row>
    <row r="693">
      <c r="A693" s="6" t="s">
        <v>6377</v>
      </c>
      <c r="B693" s="6" t="s">
        <v>6484</v>
      </c>
      <c r="C693" s="6" t="s">
        <v>6503</v>
      </c>
      <c r="D693" s="7" t="s">
        <v>6486</v>
      </c>
      <c r="E693" s="19" t="s">
        <v>10238</v>
      </c>
      <c r="F693" s="52" t="s">
        <v>9685</v>
      </c>
      <c r="G693" s="10">
        <v>45928.0</v>
      </c>
      <c r="H693" s="53" t="s">
        <v>9686</v>
      </c>
    </row>
    <row r="694">
      <c r="A694" s="6" t="s">
        <v>6377</v>
      </c>
      <c r="B694" s="6" t="s">
        <v>6484</v>
      </c>
      <c r="C694" s="6" t="s">
        <v>6503</v>
      </c>
      <c r="D694" s="7" t="s">
        <v>6486</v>
      </c>
      <c r="E694" s="19" t="s">
        <v>10238</v>
      </c>
      <c r="F694" s="52" t="s">
        <v>9687</v>
      </c>
      <c r="G694" s="10">
        <v>45928.0</v>
      </c>
      <c r="H694" s="53" t="s">
        <v>9686</v>
      </c>
    </row>
    <row r="695">
      <c r="A695" s="6" t="s">
        <v>6377</v>
      </c>
      <c r="B695" s="6" t="s">
        <v>6484</v>
      </c>
      <c r="C695" s="6" t="s">
        <v>6503</v>
      </c>
      <c r="D695" s="7" t="s">
        <v>6486</v>
      </c>
      <c r="E695" s="19" t="s">
        <v>10238</v>
      </c>
      <c r="F695" s="52" t="s">
        <v>9688</v>
      </c>
      <c r="G695" s="10">
        <v>45928.0</v>
      </c>
      <c r="H695" s="53" t="s">
        <v>9686</v>
      </c>
    </row>
    <row r="696">
      <c r="A696" s="6" t="s">
        <v>6377</v>
      </c>
      <c r="B696" s="6" t="s">
        <v>6484</v>
      </c>
      <c r="C696" s="6" t="s">
        <v>6503</v>
      </c>
      <c r="D696" s="7" t="s">
        <v>6486</v>
      </c>
      <c r="E696" s="19" t="s">
        <v>10238</v>
      </c>
      <c r="F696" s="52" t="s">
        <v>9689</v>
      </c>
      <c r="G696" s="10">
        <v>45928.0</v>
      </c>
      <c r="H696" s="53" t="s">
        <v>9686</v>
      </c>
    </row>
    <row r="697">
      <c r="A697" s="6" t="s">
        <v>6377</v>
      </c>
      <c r="B697" s="6" t="s">
        <v>6484</v>
      </c>
      <c r="C697" s="6" t="s">
        <v>6503</v>
      </c>
      <c r="D697" s="7" t="s">
        <v>6486</v>
      </c>
      <c r="E697" s="19" t="s">
        <v>10238</v>
      </c>
      <c r="F697" s="52" t="s">
        <v>9690</v>
      </c>
      <c r="G697" s="10">
        <v>45928.0</v>
      </c>
      <c r="H697" s="53" t="s">
        <v>9686</v>
      </c>
    </row>
    <row r="698">
      <c r="A698" s="6" t="s">
        <v>6377</v>
      </c>
      <c r="B698" s="6" t="s">
        <v>6484</v>
      </c>
      <c r="C698" s="6" t="s">
        <v>6503</v>
      </c>
      <c r="D698" s="7" t="s">
        <v>6486</v>
      </c>
      <c r="E698" s="19" t="s">
        <v>10238</v>
      </c>
      <c r="F698" s="52" t="s">
        <v>9691</v>
      </c>
      <c r="G698" s="10">
        <v>45928.0</v>
      </c>
      <c r="H698" s="53" t="s">
        <v>9686</v>
      </c>
    </row>
    <row r="699">
      <c r="A699" s="6" t="s">
        <v>6377</v>
      </c>
      <c r="B699" s="6" t="s">
        <v>6484</v>
      </c>
      <c r="C699" s="6" t="s">
        <v>6503</v>
      </c>
      <c r="D699" s="7" t="s">
        <v>6486</v>
      </c>
      <c r="E699" s="19" t="s">
        <v>10238</v>
      </c>
      <c r="F699" s="52" t="s">
        <v>9692</v>
      </c>
      <c r="G699" s="10">
        <v>45928.0</v>
      </c>
      <c r="H699" s="53" t="s">
        <v>9686</v>
      </c>
    </row>
    <row r="700">
      <c r="A700" s="6" t="s">
        <v>6377</v>
      </c>
      <c r="B700" s="6" t="s">
        <v>6484</v>
      </c>
      <c r="C700" s="6" t="s">
        <v>6503</v>
      </c>
      <c r="D700" s="7" t="s">
        <v>6486</v>
      </c>
      <c r="E700" s="19" t="s">
        <v>10238</v>
      </c>
      <c r="F700" s="52" t="s">
        <v>9693</v>
      </c>
      <c r="G700" s="10">
        <v>45928.0</v>
      </c>
      <c r="H700" s="53" t="s">
        <v>9686</v>
      </c>
    </row>
    <row r="701">
      <c r="A701" s="6" t="s">
        <v>6377</v>
      </c>
      <c r="B701" s="6" t="s">
        <v>6484</v>
      </c>
      <c r="C701" s="6" t="s">
        <v>6503</v>
      </c>
      <c r="D701" s="7" t="s">
        <v>6486</v>
      </c>
      <c r="E701" s="19" t="s">
        <v>10238</v>
      </c>
      <c r="F701" s="52" t="s">
        <v>9694</v>
      </c>
      <c r="G701" s="10">
        <v>45928.0</v>
      </c>
      <c r="H701" s="53" t="s">
        <v>9686</v>
      </c>
    </row>
    <row r="702">
      <c r="A702" s="6" t="s">
        <v>6377</v>
      </c>
      <c r="B702" s="6" t="s">
        <v>6484</v>
      </c>
      <c r="C702" s="6" t="s">
        <v>6503</v>
      </c>
      <c r="D702" s="7" t="s">
        <v>6486</v>
      </c>
      <c r="E702" s="19" t="s">
        <v>10238</v>
      </c>
      <c r="F702" s="52" t="s">
        <v>9695</v>
      </c>
      <c r="G702" s="10">
        <v>45928.0</v>
      </c>
      <c r="H702" s="53" t="s">
        <v>9686</v>
      </c>
    </row>
    <row r="703">
      <c r="A703" s="6" t="s">
        <v>6377</v>
      </c>
      <c r="B703" s="6" t="s">
        <v>6484</v>
      </c>
      <c r="C703" s="6" t="s">
        <v>6503</v>
      </c>
      <c r="D703" s="7" t="s">
        <v>6486</v>
      </c>
      <c r="E703" s="19" t="s">
        <v>10238</v>
      </c>
      <c r="F703" s="52" t="s">
        <v>9696</v>
      </c>
      <c r="G703" s="10">
        <v>45928.0</v>
      </c>
      <c r="H703" s="53" t="s">
        <v>9686</v>
      </c>
    </row>
    <row r="704">
      <c r="A704" s="6" t="s">
        <v>6377</v>
      </c>
      <c r="B704" s="6" t="s">
        <v>6484</v>
      </c>
      <c r="C704" s="6" t="s">
        <v>6503</v>
      </c>
      <c r="D704" s="7" t="s">
        <v>6486</v>
      </c>
      <c r="E704" s="19" t="s">
        <v>10238</v>
      </c>
      <c r="F704" s="52" t="s">
        <v>9697</v>
      </c>
      <c r="G704" s="10">
        <v>45928.0</v>
      </c>
      <c r="H704" s="53" t="s">
        <v>9686</v>
      </c>
    </row>
    <row r="705">
      <c r="A705" s="6" t="s">
        <v>6377</v>
      </c>
      <c r="B705" s="6" t="s">
        <v>6484</v>
      </c>
      <c r="C705" s="6" t="s">
        <v>6503</v>
      </c>
      <c r="D705" s="7" t="s">
        <v>6486</v>
      </c>
      <c r="E705" s="19" t="s">
        <v>10238</v>
      </c>
      <c r="F705" s="52" t="s">
        <v>9698</v>
      </c>
      <c r="G705" s="10">
        <v>45928.0</v>
      </c>
      <c r="H705" s="53" t="s">
        <v>9686</v>
      </c>
    </row>
    <row r="706">
      <c r="A706" s="6" t="s">
        <v>6377</v>
      </c>
      <c r="B706" s="6" t="s">
        <v>6484</v>
      </c>
      <c r="C706" s="6" t="s">
        <v>6503</v>
      </c>
      <c r="D706" s="7" t="s">
        <v>6486</v>
      </c>
      <c r="E706" s="19" t="s">
        <v>10238</v>
      </c>
      <c r="F706" s="52" t="s">
        <v>9699</v>
      </c>
      <c r="G706" s="10">
        <v>45928.0</v>
      </c>
      <c r="H706" s="53" t="s">
        <v>9686</v>
      </c>
    </row>
    <row r="707">
      <c r="A707" s="6" t="s">
        <v>6377</v>
      </c>
      <c r="B707" s="6" t="s">
        <v>6484</v>
      </c>
      <c r="C707" s="6" t="s">
        <v>6503</v>
      </c>
      <c r="D707" s="7" t="s">
        <v>6486</v>
      </c>
      <c r="E707" s="19" t="s">
        <v>10238</v>
      </c>
      <c r="F707" s="52" t="s">
        <v>9700</v>
      </c>
      <c r="G707" s="10">
        <v>45928.0</v>
      </c>
      <c r="H707" s="53" t="s">
        <v>9686</v>
      </c>
    </row>
    <row r="708">
      <c r="A708" s="6" t="s">
        <v>6377</v>
      </c>
      <c r="B708" s="6" t="s">
        <v>6484</v>
      </c>
      <c r="C708" s="6" t="s">
        <v>6503</v>
      </c>
      <c r="D708" s="7" t="s">
        <v>6486</v>
      </c>
      <c r="E708" s="19" t="s">
        <v>10238</v>
      </c>
      <c r="F708" s="52" t="s">
        <v>9701</v>
      </c>
      <c r="G708" s="10">
        <v>45928.0</v>
      </c>
      <c r="H708" s="53" t="s">
        <v>9686</v>
      </c>
    </row>
    <row r="709">
      <c r="A709" s="6" t="s">
        <v>6377</v>
      </c>
      <c r="B709" s="6" t="s">
        <v>6484</v>
      </c>
      <c r="C709" s="6" t="s">
        <v>6503</v>
      </c>
      <c r="D709" s="7" t="s">
        <v>6486</v>
      </c>
      <c r="E709" s="19" t="s">
        <v>10238</v>
      </c>
      <c r="F709" s="52" t="s">
        <v>9702</v>
      </c>
      <c r="G709" s="10">
        <v>45928.0</v>
      </c>
      <c r="H709" s="53" t="s">
        <v>9686</v>
      </c>
    </row>
    <row r="710">
      <c r="A710" s="6" t="s">
        <v>6377</v>
      </c>
      <c r="B710" s="6" t="s">
        <v>6484</v>
      </c>
      <c r="C710" s="6" t="s">
        <v>6503</v>
      </c>
      <c r="D710" s="7" t="s">
        <v>6486</v>
      </c>
      <c r="E710" s="19" t="s">
        <v>10238</v>
      </c>
      <c r="F710" s="52" t="s">
        <v>9703</v>
      </c>
      <c r="G710" s="10">
        <v>45928.0</v>
      </c>
      <c r="H710" s="53" t="s">
        <v>9686</v>
      </c>
    </row>
    <row r="711">
      <c r="A711" s="6" t="s">
        <v>6377</v>
      </c>
      <c r="B711" s="6" t="s">
        <v>6484</v>
      </c>
      <c r="C711" s="6" t="s">
        <v>6503</v>
      </c>
      <c r="D711" s="7" t="s">
        <v>6486</v>
      </c>
      <c r="E711" s="19" t="s">
        <v>10238</v>
      </c>
      <c r="F711" s="52" t="s">
        <v>9704</v>
      </c>
      <c r="G711" s="10">
        <v>45928.0</v>
      </c>
      <c r="H711" s="53" t="s">
        <v>9686</v>
      </c>
    </row>
    <row r="712">
      <c r="A712" s="6" t="s">
        <v>6377</v>
      </c>
      <c r="B712" s="6" t="s">
        <v>6484</v>
      </c>
      <c r="C712" s="6" t="s">
        <v>6503</v>
      </c>
      <c r="D712" s="7" t="s">
        <v>6486</v>
      </c>
      <c r="E712" s="19" t="s">
        <v>10238</v>
      </c>
      <c r="F712" s="52" t="s">
        <v>9705</v>
      </c>
      <c r="G712" s="10">
        <v>45928.0</v>
      </c>
      <c r="H712" s="53" t="s">
        <v>9686</v>
      </c>
    </row>
    <row r="713">
      <c r="A713" s="6" t="s">
        <v>6377</v>
      </c>
      <c r="B713" s="6" t="s">
        <v>6484</v>
      </c>
      <c r="C713" s="6" t="s">
        <v>6503</v>
      </c>
      <c r="D713" s="7" t="s">
        <v>6486</v>
      </c>
      <c r="E713" s="19" t="s">
        <v>10238</v>
      </c>
      <c r="F713" s="52" t="s">
        <v>9687</v>
      </c>
      <c r="G713" s="10">
        <v>45928.0</v>
      </c>
      <c r="H713" s="53" t="s">
        <v>9686</v>
      </c>
    </row>
    <row r="714">
      <c r="A714" s="6" t="s">
        <v>6377</v>
      </c>
      <c r="B714" s="6" t="s">
        <v>6484</v>
      </c>
      <c r="C714" s="6" t="s">
        <v>6503</v>
      </c>
      <c r="D714" s="7" t="s">
        <v>6486</v>
      </c>
      <c r="E714" s="19" t="s">
        <v>10239</v>
      </c>
      <c r="F714" s="52" t="s">
        <v>9706</v>
      </c>
      <c r="G714" s="10">
        <v>45928.0</v>
      </c>
      <c r="H714" s="53" t="s">
        <v>9686</v>
      </c>
    </row>
    <row r="715">
      <c r="A715" s="6" t="s">
        <v>6377</v>
      </c>
      <c r="B715" s="6" t="s">
        <v>6484</v>
      </c>
      <c r="C715" s="6" t="s">
        <v>6503</v>
      </c>
      <c r="D715" s="7" t="s">
        <v>6486</v>
      </c>
      <c r="E715" s="19" t="s">
        <v>10239</v>
      </c>
      <c r="F715" s="52" t="s">
        <v>9707</v>
      </c>
      <c r="G715" s="10">
        <v>45928.0</v>
      </c>
      <c r="H715" s="53" t="s">
        <v>9686</v>
      </c>
    </row>
    <row r="716">
      <c r="A716" s="6" t="s">
        <v>6377</v>
      </c>
      <c r="B716" s="6" t="s">
        <v>6484</v>
      </c>
      <c r="C716" s="6" t="s">
        <v>6503</v>
      </c>
      <c r="D716" s="7" t="s">
        <v>6486</v>
      </c>
      <c r="E716" s="19" t="s">
        <v>10239</v>
      </c>
      <c r="F716" s="52" t="s">
        <v>9708</v>
      </c>
      <c r="G716" s="10">
        <v>45928.0</v>
      </c>
      <c r="H716" s="53" t="s">
        <v>9686</v>
      </c>
    </row>
    <row r="717">
      <c r="A717" s="6" t="s">
        <v>6377</v>
      </c>
      <c r="B717" s="6" t="s">
        <v>6484</v>
      </c>
      <c r="C717" s="6" t="s">
        <v>6503</v>
      </c>
      <c r="D717" s="7" t="s">
        <v>6486</v>
      </c>
      <c r="E717" s="19" t="s">
        <v>10239</v>
      </c>
      <c r="F717" s="52" t="s">
        <v>9709</v>
      </c>
      <c r="G717" s="10">
        <v>45928.0</v>
      </c>
      <c r="H717" s="53" t="s">
        <v>9710</v>
      </c>
    </row>
    <row r="718">
      <c r="A718" s="6" t="s">
        <v>6377</v>
      </c>
      <c r="B718" s="6" t="s">
        <v>6502</v>
      </c>
      <c r="C718" s="6" t="s">
        <v>6503</v>
      </c>
      <c r="D718" s="7" t="s">
        <v>6504</v>
      </c>
      <c r="E718" s="19" t="s">
        <v>8989</v>
      </c>
      <c r="F718" s="52" t="s">
        <v>9711</v>
      </c>
      <c r="G718" s="10">
        <v>45928.0</v>
      </c>
      <c r="H718" s="53" t="s">
        <v>9712</v>
      </c>
    </row>
    <row r="719">
      <c r="A719" s="6" t="s">
        <v>6377</v>
      </c>
      <c r="B719" s="6" t="s">
        <v>6507</v>
      </c>
      <c r="C719" s="6" t="s">
        <v>6508</v>
      </c>
      <c r="D719" s="7" t="s">
        <v>6509</v>
      </c>
      <c r="E719" s="19" t="s">
        <v>10116</v>
      </c>
      <c r="F719" s="52" t="s">
        <v>9713</v>
      </c>
      <c r="G719" s="10">
        <v>45928.0</v>
      </c>
      <c r="H719" s="53" t="s">
        <v>9714</v>
      </c>
    </row>
    <row r="720">
      <c r="A720" s="6" t="s">
        <v>6377</v>
      </c>
      <c r="B720" s="6" t="s">
        <v>6507</v>
      </c>
      <c r="C720" s="6" t="s">
        <v>6508</v>
      </c>
      <c r="D720" s="7" t="s">
        <v>6509</v>
      </c>
      <c r="E720" s="19" t="s">
        <v>10116</v>
      </c>
      <c r="F720" s="52" t="s">
        <v>9715</v>
      </c>
      <c r="G720" s="10">
        <v>45928.0</v>
      </c>
      <c r="H720" s="53" t="s">
        <v>9714</v>
      </c>
    </row>
    <row r="721">
      <c r="A721" s="6" t="s">
        <v>6377</v>
      </c>
      <c r="B721" s="6" t="s">
        <v>6507</v>
      </c>
      <c r="C721" s="6" t="s">
        <v>6508</v>
      </c>
      <c r="D721" s="7" t="s">
        <v>6509</v>
      </c>
      <c r="E721" s="19" t="s">
        <v>10116</v>
      </c>
      <c r="F721" s="52" t="s">
        <v>9716</v>
      </c>
      <c r="G721" s="10">
        <v>45928.0</v>
      </c>
      <c r="H721" s="53" t="s">
        <v>9714</v>
      </c>
    </row>
    <row r="722">
      <c r="A722" s="6" t="s">
        <v>6377</v>
      </c>
      <c r="B722" s="6" t="s">
        <v>6507</v>
      </c>
      <c r="C722" s="6" t="s">
        <v>6508</v>
      </c>
      <c r="D722" s="7" t="s">
        <v>6509</v>
      </c>
      <c r="E722" s="19" t="s">
        <v>10116</v>
      </c>
      <c r="F722" s="52" t="s">
        <v>9717</v>
      </c>
      <c r="G722" s="10">
        <v>45928.0</v>
      </c>
      <c r="H722" s="53" t="s">
        <v>9714</v>
      </c>
    </row>
    <row r="723">
      <c r="A723" s="6" t="s">
        <v>6377</v>
      </c>
      <c r="B723" s="6" t="s">
        <v>6507</v>
      </c>
      <c r="C723" s="6" t="s">
        <v>6508</v>
      </c>
      <c r="D723" s="7" t="s">
        <v>6509</v>
      </c>
      <c r="E723" s="19" t="s">
        <v>10116</v>
      </c>
      <c r="F723" s="52" t="s">
        <v>9718</v>
      </c>
      <c r="G723" s="10">
        <v>45928.0</v>
      </c>
      <c r="H723" s="53" t="s">
        <v>9714</v>
      </c>
    </row>
    <row r="724">
      <c r="A724" s="6" t="s">
        <v>6377</v>
      </c>
      <c r="B724" s="6" t="s">
        <v>6527</v>
      </c>
      <c r="C724" s="6" t="s">
        <v>6528</v>
      </c>
      <c r="D724" s="7" t="s">
        <v>6529</v>
      </c>
      <c r="E724" s="19" t="s">
        <v>10152</v>
      </c>
      <c r="F724" s="52" t="s">
        <v>10240</v>
      </c>
      <c r="G724" s="10">
        <v>45928.0</v>
      </c>
      <c r="H724" s="53" t="s">
        <v>10241</v>
      </c>
    </row>
    <row r="725">
      <c r="A725" s="6" t="s">
        <v>6377</v>
      </c>
      <c r="B725" s="6" t="s">
        <v>6527</v>
      </c>
      <c r="C725" s="6" t="s">
        <v>6528</v>
      </c>
      <c r="D725" s="7" t="s">
        <v>6529</v>
      </c>
      <c r="E725" s="19" t="s">
        <v>10152</v>
      </c>
      <c r="F725" s="52" t="s">
        <v>10242</v>
      </c>
      <c r="G725" s="10">
        <v>45928.0</v>
      </c>
      <c r="H725" s="53" t="s">
        <v>10241</v>
      </c>
    </row>
    <row r="726">
      <c r="A726" s="6" t="s">
        <v>6377</v>
      </c>
      <c r="B726" s="6" t="s">
        <v>6527</v>
      </c>
      <c r="C726" s="6" t="s">
        <v>6528</v>
      </c>
      <c r="D726" s="7" t="s">
        <v>6529</v>
      </c>
      <c r="E726" s="19" t="s">
        <v>10152</v>
      </c>
      <c r="F726" s="52" t="s">
        <v>10243</v>
      </c>
      <c r="G726" s="10">
        <v>45928.0</v>
      </c>
      <c r="H726" s="53" t="s">
        <v>10241</v>
      </c>
    </row>
    <row r="727">
      <c r="A727" s="6" t="s">
        <v>6377</v>
      </c>
      <c r="B727" s="6" t="s">
        <v>6527</v>
      </c>
      <c r="C727" s="6" t="s">
        <v>6528</v>
      </c>
      <c r="D727" s="7" t="s">
        <v>6529</v>
      </c>
      <c r="E727" s="19" t="s">
        <v>10152</v>
      </c>
      <c r="F727" s="52" t="s">
        <v>10244</v>
      </c>
      <c r="G727" s="10">
        <v>45928.0</v>
      </c>
      <c r="H727" s="53" t="s">
        <v>10241</v>
      </c>
    </row>
    <row r="728">
      <c r="A728" s="6" t="s">
        <v>6547</v>
      </c>
      <c r="B728" s="6" t="s">
        <v>527</v>
      </c>
      <c r="C728" s="6" t="s">
        <v>6574</v>
      </c>
      <c r="D728" s="7" t="s">
        <v>6575</v>
      </c>
      <c r="E728" s="19" t="s">
        <v>9719</v>
      </c>
      <c r="F728" s="52" t="s">
        <v>9720</v>
      </c>
      <c r="G728" s="10">
        <v>45927.0</v>
      </c>
      <c r="H728" s="53" t="s">
        <v>9721</v>
      </c>
    </row>
    <row r="729">
      <c r="A729" s="6" t="s">
        <v>6547</v>
      </c>
      <c r="B729" s="6" t="s">
        <v>6599</v>
      </c>
      <c r="C729" s="6" t="s">
        <v>6600</v>
      </c>
      <c r="D729" s="7" t="s">
        <v>6601</v>
      </c>
      <c r="E729" s="19" t="s">
        <v>10245</v>
      </c>
      <c r="F729" s="52" t="s">
        <v>9722</v>
      </c>
      <c r="G729" s="10">
        <v>45927.0</v>
      </c>
      <c r="H729" s="53" t="s">
        <v>9723</v>
      </c>
    </row>
    <row r="730">
      <c r="A730" s="6" t="s">
        <v>6547</v>
      </c>
      <c r="B730" s="6" t="s">
        <v>6612</v>
      </c>
      <c r="C730" s="6" t="s">
        <v>6613</v>
      </c>
      <c r="D730" s="7" t="s">
        <v>6614</v>
      </c>
      <c r="E730" s="19" t="s">
        <v>10246</v>
      </c>
      <c r="F730" s="52" t="s">
        <v>9724</v>
      </c>
      <c r="G730" s="10">
        <v>45927.0</v>
      </c>
      <c r="H730" s="53" t="s">
        <v>9725</v>
      </c>
    </row>
    <row r="731">
      <c r="A731" s="6" t="s">
        <v>6547</v>
      </c>
      <c r="B731" s="6" t="s">
        <v>6612</v>
      </c>
      <c r="C731" s="6" t="s">
        <v>6613</v>
      </c>
      <c r="D731" s="7" t="s">
        <v>6614</v>
      </c>
      <c r="E731" s="19" t="s">
        <v>10246</v>
      </c>
      <c r="F731" s="52" t="s">
        <v>9726</v>
      </c>
      <c r="G731" s="10">
        <v>45927.0</v>
      </c>
      <c r="H731" s="53" t="s">
        <v>9725</v>
      </c>
    </row>
    <row r="732">
      <c r="A732" s="6" t="s">
        <v>6547</v>
      </c>
      <c r="B732" s="6" t="s">
        <v>6612</v>
      </c>
      <c r="C732" s="6" t="s">
        <v>6613</v>
      </c>
      <c r="D732" s="7" t="s">
        <v>6614</v>
      </c>
      <c r="E732" s="19" t="s">
        <v>10246</v>
      </c>
      <c r="F732" s="52" t="s">
        <v>9727</v>
      </c>
      <c r="G732" s="10">
        <v>45927.0</v>
      </c>
      <c r="H732" s="53" t="s">
        <v>9725</v>
      </c>
    </row>
    <row r="733">
      <c r="A733" s="6" t="s">
        <v>6547</v>
      </c>
      <c r="B733" s="6" t="s">
        <v>6612</v>
      </c>
      <c r="C733" s="6" t="s">
        <v>6613</v>
      </c>
      <c r="D733" s="7" t="s">
        <v>6614</v>
      </c>
      <c r="E733" s="19" t="s">
        <v>10246</v>
      </c>
      <c r="F733" s="52" t="s">
        <v>9728</v>
      </c>
      <c r="G733" s="10">
        <v>45927.0</v>
      </c>
      <c r="H733" s="53" t="s">
        <v>9725</v>
      </c>
    </row>
    <row r="734">
      <c r="A734" s="6" t="s">
        <v>6547</v>
      </c>
      <c r="B734" s="6" t="s">
        <v>6612</v>
      </c>
      <c r="C734" s="6" t="s">
        <v>6613</v>
      </c>
      <c r="D734" s="7" t="s">
        <v>6614</v>
      </c>
      <c r="E734" s="19" t="s">
        <v>10246</v>
      </c>
      <c r="F734" s="52" t="s">
        <v>9729</v>
      </c>
      <c r="G734" s="10">
        <v>45927.0</v>
      </c>
      <c r="H734" s="53" t="s">
        <v>9725</v>
      </c>
    </row>
    <row r="735">
      <c r="A735" s="6" t="s">
        <v>6630</v>
      </c>
      <c r="B735" s="6" t="s">
        <v>6641</v>
      </c>
      <c r="C735" s="6" t="s">
        <v>6642</v>
      </c>
      <c r="D735" s="7" t="s">
        <v>6643</v>
      </c>
      <c r="E735" s="19" t="s">
        <v>9730</v>
      </c>
      <c r="F735" s="52" t="s">
        <v>9731</v>
      </c>
      <c r="G735" s="10">
        <v>45927.0</v>
      </c>
      <c r="H735" s="53" t="s">
        <v>9732</v>
      </c>
    </row>
    <row r="736">
      <c r="A736" s="6" t="s">
        <v>6630</v>
      </c>
      <c r="B736" s="6" t="s">
        <v>6641</v>
      </c>
      <c r="C736" s="6" t="s">
        <v>6642</v>
      </c>
      <c r="D736" s="7" t="s">
        <v>6643</v>
      </c>
      <c r="E736" s="19" t="s">
        <v>9730</v>
      </c>
      <c r="F736" s="52" t="s">
        <v>9733</v>
      </c>
      <c r="G736" s="10">
        <v>45927.0</v>
      </c>
      <c r="H736" s="53" t="s">
        <v>9732</v>
      </c>
    </row>
    <row r="737">
      <c r="A737" s="6" t="s">
        <v>6630</v>
      </c>
      <c r="B737" s="6" t="s">
        <v>6641</v>
      </c>
      <c r="C737" s="6" t="s">
        <v>6642</v>
      </c>
      <c r="D737" s="7" t="s">
        <v>6643</v>
      </c>
      <c r="E737" s="19" t="s">
        <v>9730</v>
      </c>
      <c r="F737" s="52" t="s">
        <v>9734</v>
      </c>
      <c r="G737" s="10">
        <v>45927.0</v>
      </c>
      <c r="H737" s="53" t="s">
        <v>9732</v>
      </c>
    </row>
    <row r="738">
      <c r="A738" s="6" t="s">
        <v>6630</v>
      </c>
      <c r="B738" s="6" t="s">
        <v>6641</v>
      </c>
      <c r="C738" s="6" t="s">
        <v>6642</v>
      </c>
      <c r="D738" s="7" t="s">
        <v>6643</v>
      </c>
      <c r="E738" s="19" t="s">
        <v>9730</v>
      </c>
      <c r="F738" s="52" t="s">
        <v>9735</v>
      </c>
      <c r="G738" s="10">
        <v>45927.0</v>
      </c>
      <c r="H738" s="53" t="s">
        <v>9732</v>
      </c>
    </row>
    <row r="739">
      <c r="A739" s="6" t="s">
        <v>6630</v>
      </c>
      <c r="B739" s="6" t="s">
        <v>6641</v>
      </c>
      <c r="C739" s="6" t="s">
        <v>6642</v>
      </c>
      <c r="D739" s="7" t="s">
        <v>6643</v>
      </c>
      <c r="E739" s="19" t="s">
        <v>9736</v>
      </c>
      <c r="F739" s="52" t="s">
        <v>9737</v>
      </c>
      <c r="G739" s="10">
        <v>45927.0</v>
      </c>
      <c r="H739" s="53" t="s">
        <v>9738</v>
      </c>
    </row>
    <row r="740">
      <c r="A740" s="6" t="s">
        <v>6630</v>
      </c>
      <c r="B740" s="6" t="s">
        <v>6641</v>
      </c>
      <c r="C740" s="6" t="s">
        <v>6642</v>
      </c>
      <c r="D740" s="7" t="s">
        <v>6643</v>
      </c>
      <c r="E740" s="19" t="s">
        <v>9195</v>
      </c>
      <c r="F740" s="52" t="s">
        <v>9739</v>
      </c>
      <c r="G740" s="10">
        <v>45927.0</v>
      </c>
      <c r="H740" s="53" t="s">
        <v>9738</v>
      </c>
    </row>
    <row r="741">
      <c r="A741" s="6" t="s">
        <v>6630</v>
      </c>
      <c r="B741" s="6" t="s">
        <v>190</v>
      </c>
      <c r="C741" s="6" t="s">
        <v>6646</v>
      </c>
      <c r="D741" s="7" t="s">
        <v>6647</v>
      </c>
      <c r="E741" s="19" t="s">
        <v>10116</v>
      </c>
      <c r="F741" s="52" t="s">
        <v>9740</v>
      </c>
      <c r="G741" s="10">
        <v>45927.0</v>
      </c>
      <c r="H741" s="53" t="s">
        <v>9741</v>
      </c>
    </row>
    <row r="742">
      <c r="A742" s="6" t="s">
        <v>6630</v>
      </c>
      <c r="B742" s="6" t="s">
        <v>190</v>
      </c>
      <c r="C742" s="6" t="s">
        <v>6646</v>
      </c>
      <c r="D742" s="7" t="s">
        <v>6647</v>
      </c>
      <c r="E742" s="19" t="s">
        <v>10116</v>
      </c>
      <c r="F742" s="52" t="s">
        <v>9742</v>
      </c>
      <c r="G742" s="10">
        <v>45927.0</v>
      </c>
      <c r="H742" s="53" t="s">
        <v>9741</v>
      </c>
    </row>
    <row r="743">
      <c r="A743" s="6" t="s">
        <v>6630</v>
      </c>
      <c r="B743" s="6" t="s">
        <v>190</v>
      </c>
      <c r="C743" s="6" t="s">
        <v>6646</v>
      </c>
      <c r="D743" s="7" t="s">
        <v>6647</v>
      </c>
      <c r="E743" s="19" t="s">
        <v>10116</v>
      </c>
      <c r="F743" s="52" t="s">
        <v>9743</v>
      </c>
      <c r="G743" s="10">
        <v>45927.0</v>
      </c>
      <c r="H743" s="53" t="s">
        <v>9741</v>
      </c>
    </row>
    <row r="744">
      <c r="A744" s="6" t="s">
        <v>6630</v>
      </c>
      <c r="B744" s="6" t="s">
        <v>190</v>
      </c>
      <c r="C744" s="6" t="s">
        <v>6646</v>
      </c>
      <c r="D744" s="7" t="s">
        <v>6647</v>
      </c>
      <c r="E744" s="19" t="s">
        <v>10116</v>
      </c>
      <c r="F744" s="52" t="s">
        <v>9744</v>
      </c>
      <c r="G744" s="10">
        <v>45927.0</v>
      </c>
      <c r="H744" s="53" t="s">
        <v>9741</v>
      </c>
    </row>
    <row r="745">
      <c r="A745" s="6" t="s">
        <v>6630</v>
      </c>
      <c r="B745" s="6" t="s">
        <v>190</v>
      </c>
      <c r="C745" s="6" t="s">
        <v>6646</v>
      </c>
      <c r="D745" s="7" t="s">
        <v>6647</v>
      </c>
      <c r="E745" s="19" t="s">
        <v>10116</v>
      </c>
      <c r="F745" s="52" t="s">
        <v>9745</v>
      </c>
      <c r="G745" s="10">
        <v>45927.0</v>
      </c>
      <c r="H745" s="53" t="s">
        <v>9741</v>
      </c>
    </row>
    <row r="746">
      <c r="A746" s="6" t="s">
        <v>6630</v>
      </c>
      <c r="B746" s="6" t="s">
        <v>6674</v>
      </c>
      <c r="C746" s="6" t="s">
        <v>6675</v>
      </c>
      <c r="D746" s="7" t="s">
        <v>6676</v>
      </c>
      <c r="E746" s="19" t="s">
        <v>9195</v>
      </c>
      <c r="F746" s="52" t="s">
        <v>9746</v>
      </c>
      <c r="G746" s="10">
        <v>45927.0</v>
      </c>
      <c r="H746" s="53" t="s">
        <v>9747</v>
      </c>
    </row>
    <row r="747">
      <c r="A747" s="6" t="s">
        <v>6692</v>
      </c>
      <c r="B747" s="6" t="s">
        <v>6729</v>
      </c>
      <c r="C747" s="6" t="s">
        <v>6730</v>
      </c>
      <c r="D747" s="7" t="s">
        <v>6731</v>
      </c>
      <c r="E747" s="19" t="s">
        <v>10247</v>
      </c>
      <c r="F747" s="52" t="s">
        <v>10248</v>
      </c>
      <c r="G747" s="10">
        <v>45923.0</v>
      </c>
      <c r="H747" s="53" t="s">
        <v>10249</v>
      </c>
    </row>
    <row r="748">
      <c r="A748" s="6" t="s">
        <v>6692</v>
      </c>
      <c r="B748" s="6" t="s">
        <v>6734</v>
      </c>
      <c r="C748" s="6" t="s">
        <v>6735</v>
      </c>
      <c r="D748" s="7" t="s">
        <v>6736</v>
      </c>
      <c r="E748" s="19" t="s">
        <v>10250</v>
      </c>
      <c r="F748" s="52" t="s">
        <v>10251</v>
      </c>
      <c r="G748" s="10">
        <v>45923.0</v>
      </c>
      <c r="H748" s="53" t="s">
        <v>9749</v>
      </c>
    </row>
    <row r="749">
      <c r="A749" s="6" t="s">
        <v>6692</v>
      </c>
      <c r="B749" s="6" t="s">
        <v>6734</v>
      </c>
      <c r="C749" s="6" t="s">
        <v>6735</v>
      </c>
      <c r="D749" s="7" t="s">
        <v>6736</v>
      </c>
      <c r="E749" s="19" t="s">
        <v>10252</v>
      </c>
      <c r="F749" s="52" t="s">
        <v>9748</v>
      </c>
      <c r="G749" s="10">
        <v>45923.0</v>
      </c>
      <c r="H749" s="53" t="s">
        <v>9749</v>
      </c>
    </row>
    <row r="750">
      <c r="A750" s="6" t="s">
        <v>6692</v>
      </c>
      <c r="B750" s="6" t="s">
        <v>6734</v>
      </c>
      <c r="C750" s="6" t="s">
        <v>6735</v>
      </c>
      <c r="D750" s="7" t="s">
        <v>6736</v>
      </c>
      <c r="E750" s="19" t="s">
        <v>8766</v>
      </c>
      <c r="F750" s="52" t="s">
        <v>9750</v>
      </c>
      <c r="G750" s="10">
        <v>45923.0</v>
      </c>
      <c r="H750" s="53" t="s">
        <v>9749</v>
      </c>
    </row>
    <row r="751">
      <c r="A751" s="6" t="s">
        <v>6692</v>
      </c>
      <c r="B751" s="6" t="s">
        <v>6734</v>
      </c>
      <c r="C751" s="6" t="s">
        <v>6735</v>
      </c>
      <c r="D751" s="7" t="s">
        <v>6736</v>
      </c>
      <c r="E751" s="19" t="s">
        <v>8766</v>
      </c>
      <c r="F751" s="52" t="s">
        <v>9751</v>
      </c>
      <c r="G751" s="10">
        <v>45923.0</v>
      </c>
      <c r="H751" s="53" t="s">
        <v>9749</v>
      </c>
    </row>
    <row r="752">
      <c r="A752" s="6" t="s">
        <v>6692</v>
      </c>
      <c r="B752" s="6" t="s">
        <v>6734</v>
      </c>
      <c r="C752" s="6" t="s">
        <v>6735</v>
      </c>
      <c r="D752" s="7" t="s">
        <v>6736</v>
      </c>
      <c r="E752" s="19" t="s">
        <v>8766</v>
      </c>
      <c r="F752" s="52" t="s">
        <v>9752</v>
      </c>
      <c r="G752" s="10">
        <v>45923.0</v>
      </c>
      <c r="H752" s="53" t="s">
        <v>9749</v>
      </c>
    </row>
    <row r="753">
      <c r="A753" s="6" t="s">
        <v>6692</v>
      </c>
      <c r="B753" s="6" t="s">
        <v>6754</v>
      </c>
      <c r="C753" s="6" t="s">
        <v>6755</v>
      </c>
      <c r="D753" s="7" t="s">
        <v>6756</v>
      </c>
      <c r="E753" s="19" t="s">
        <v>10101</v>
      </c>
      <c r="F753" s="52" t="s">
        <v>9753</v>
      </c>
      <c r="G753" s="10">
        <v>45923.0</v>
      </c>
      <c r="H753" s="53" t="s">
        <v>9754</v>
      </c>
    </row>
    <row r="754">
      <c r="A754" s="6" t="s">
        <v>6692</v>
      </c>
      <c r="B754" s="6" t="s">
        <v>6754</v>
      </c>
      <c r="C754" s="6" t="s">
        <v>6755</v>
      </c>
      <c r="D754" s="7" t="s">
        <v>6756</v>
      </c>
      <c r="E754" s="19" t="s">
        <v>10101</v>
      </c>
      <c r="F754" s="52" t="s">
        <v>9755</v>
      </c>
      <c r="G754" s="10">
        <v>45923.0</v>
      </c>
      <c r="H754" s="53" t="s">
        <v>9754</v>
      </c>
    </row>
    <row r="755">
      <c r="A755" s="6" t="s">
        <v>6692</v>
      </c>
      <c r="B755" s="6" t="s">
        <v>6754</v>
      </c>
      <c r="C755" s="6" t="s">
        <v>6755</v>
      </c>
      <c r="D755" s="7" t="s">
        <v>6756</v>
      </c>
      <c r="E755" s="19" t="s">
        <v>10101</v>
      </c>
      <c r="F755" s="52" t="s">
        <v>9756</v>
      </c>
      <c r="G755" s="10">
        <v>45923.0</v>
      </c>
      <c r="H755" s="53" t="s">
        <v>9754</v>
      </c>
    </row>
    <row r="756">
      <c r="A756" s="6" t="s">
        <v>6692</v>
      </c>
      <c r="B756" s="6" t="s">
        <v>6754</v>
      </c>
      <c r="C756" s="6" t="s">
        <v>6755</v>
      </c>
      <c r="D756" s="7" t="s">
        <v>6756</v>
      </c>
      <c r="E756" s="19" t="s">
        <v>10101</v>
      </c>
      <c r="F756" s="52" t="s">
        <v>9757</v>
      </c>
      <c r="G756" s="10">
        <v>45923.0</v>
      </c>
      <c r="H756" s="53" t="s">
        <v>9754</v>
      </c>
    </row>
    <row r="757">
      <c r="A757" s="6" t="s">
        <v>6692</v>
      </c>
      <c r="B757" s="6" t="s">
        <v>6754</v>
      </c>
      <c r="C757" s="6" t="s">
        <v>6755</v>
      </c>
      <c r="D757" s="7" t="s">
        <v>6756</v>
      </c>
      <c r="E757" s="19" t="s">
        <v>10101</v>
      </c>
      <c r="F757" s="52" t="s">
        <v>9758</v>
      </c>
      <c r="G757" s="10">
        <v>45923.0</v>
      </c>
      <c r="H757" s="53" t="s">
        <v>9754</v>
      </c>
    </row>
    <row r="758">
      <c r="A758" s="6" t="s">
        <v>6692</v>
      </c>
      <c r="B758" s="6" t="s">
        <v>6759</v>
      </c>
      <c r="C758" s="6" t="s">
        <v>6760</v>
      </c>
      <c r="D758" s="7" t="s">
        <v>6761</v>
      </c>
      <c r="E758" s="11" t="s">
        <v>8766</v>
      </c>
      <c r="F758" s="70" t="s">
        <v>9759</v>
      </c>
      <c r="G758" s="10">
        <v>45923.0</v>
      </c>
      <c r="H758" s="53" t="s">
        <v>9760</v>
      </c>
    </row>
    <row r="759">
      <c r="A759" s="6" t="s">
        <v>6692</v>
      </c>
      <c r="B759" s="6" t="s">
        <v>6759</v>
      </c>
      <c r="C759" s="6" t="s">
        <v>6760</v>
      </c>
      <c r="D759" s="7" t="s">
        <v>6761</v>
      </c>
      <c r="E759" s="19" t="s">
        <v>8766</v>
      </c>
      <c r="F759" s="52" t="s">
        <v>9761</v>
      </c>
      <c r="G759" s="10">
        <v>45923.0</v>
      </c>
      <c r="H759" s="53" t="s">
        <v>9760</v>
      </c>
    </row>
    <row r="760">
      <c r="A760" s="6" t="s">
        <v>6692</v>
      </c>
      <c r="B760" s="6" t="s">
        <v>6759</v>
      </c>
      <c r="C760" s="6" t="s">
        <v>6760</v>
      </c>
      <c r="D760" s="7" t="s">
        <v>6761</v>
      </c>
      <c r="E760" s="19" t="s">
        <v>8766</v>
      </c>
      <c r="F760" s="52" t="s">
        <v>9762</v>
      </c>
      <c r="G760" s="10">
        <v>45923.0</v>
      </c>
      <c r="H760" s="53" t="s">
        <v>9760</v>
      </c>
    </row>
    <row r="761">
      <c r="A761" s="6" t="s">
        <v>6692</v>
      </c>
      <c r="B761" s="6" t="s">
        <v>6764</v>
      </c>
      <c r="C761" s="6" t="s">
        <v>6765</v>
      </c>
      <c r="D761" s="7" t="s">
        <v>6766</v>
      </c>
      <c r="E761" s="19" t="s">
        <v>8766</v>
      </c>
      <c r="F761" s="52" t="s">
        <v>9763</v>
      </c>
      <c r="G761" s="10">
        <v>45927.0</v>
      </c>
      <c r="H761" s="53" t="s">
        <v>9764</v>
      </c>
    </row>
    <row r="762">
      <c r="A762" s="6" t="s">
        <v>6692</v>
      </c>
      <c r="B762" s="6" t="s">
        <v>6764</v>
      </c>
      <c r="C762" s="6" t="s">
        <v>6765</v>
      </c>
      <c r="D762" s="7" t="s">
        <v>6766</v>
      </c>
      <c r="E762" s="19" t="s">
        <v>8766</v>
      </c>
      <c r="F762" s="52" t="s">
        <v>9765</v>
      </c>
      <c r="G762" s="10">
        <v>45927.0</v>
      </c>
      <c r="H762" s="53" t="s">
        <v>9764</v>
      </c>
    </row>
    <row r="763">
      <c r="A763" s="6" t="s">
        <v>6692</v>
      </c>
      <c r="B763" s="6" t="s">
        <v>6820</v>
      </c>
      <c r="C763" s="6" t="s">
        <v>6821</v>
      </c>
      <c r="D763" s="7" t="s">
        <v>6822</v>
      </c>
      <c r="E763" s="19" t="s">
        <v>9181</v>
      </c>
      <c r="F763" s="52" t="s">
        <v>9766</v>
      </c>
      <c r="G763" s="10">
        <v>45923.0</v>
      </c>
      <c r="H763" s="53" t="s">
        <v>9767</v>
      </c>
    </row>
    <row r="764">
      <c r="A764" s="6" t="s">
        <v>6692</v>
      </c>
      <c r="B764" s="6" t="s">
        <v>6825</v>
      </c>
      <c r="C764" s="6" t="s">
        <v>6826</v>
      </c>
      <c r="D764" s="7" t="s">
        <v>6827</v>
      </c>
      <c r="E764" s="19" t="s">
        <v>8766</v>
      </c>
      <c r="F764" s="11" t="s">
        <v>9768</v>
      </c>
      <c r="G764" s="10">
        <v>45927.0</v>
      </c>
      <c r="H764" s="18" t="s">
        <v>9769</v>
      </c>
    </row>
    <row r="765">
      <c r="A765" s="6" t="s">
        <v>6692</v>
      </c>
      <c r="B765" s="6" t="s">
        <v>6825</v>
      </c>
      <c r="C765" s="6" t="s">
        <v>6826</v>
      </c>
      <c r="D765" s="7" t="s">
        <v>6827</v>
      </c>
      <c r="E765" s="19" t="s">
        <v>8766</v>
      </c>
      <c r="F765" s="11" t="s">
        <v>9770</v>
      </c>
      <c r="G765" s="10">
        <v>45927.0</v>
      </c>
      <c r="H765" s="18" t="s">
        <v>9769</v>
      </c>
    </row>
    <row r="766">
      <c r="A766" s="6" t="s">
        <v>6692</v>
      </c>
      <c r="B766" s="6" t="s">
        <v>6825</v>
      </c>
      <c r="C766" s="6" t="s">
        <v>6826</v>
      </c>
      <c r="D766" s="7" t="s">
        <v>6827</v>
      </c>
      <c r="E766" s="19" t="s">
        <v>8766</v>
      </c>
      <c r="F766" s="11" t="s">
        <v>9771</v>
      </c>
      <c r="G766" s="10">
        <v>45927.0</v>
      </c>
      <c r="H766" s="18" t="s">
        <v>9769</v>
      </c>
    </row>
    <row r="767">
      <c r="A767" s="6" t="s">
        <v>6692</v>
      </c>
      <c r="B767" s="6" t="s">
        <v>6825</v>
      </c>
      <c r="C767" s="6" t="s">
        <v>6826</v>
      </c>
      <c r="D767" s="7" t="s">
        <v>6827</v>
      </c>
      <c r="E767" s="19" t="s">
        <v>8766</v>
      </c>
      <c r="F767" s="11" t="s">
        <v>9772</v>
      </c>
      <c r="G767" s="10">
        <v>45927.0</v>
      </c>
      <c r="H767" s="18" t="s">
        <v>9769</v>
      </c>
    </row>
    <row r="768">
      <c r="A768" s="6" t="s">
        <v>6692</v>
      </c>
      <c r="B768" s="6" t="s">
        <v>6825</v>
      </c>
      <c r="C768" s="6" t="s">
        <v>6826</v>
      </c>
      <c r="D768" s="7" t="s">
        <v>6827</v>
      </c>
      <c r="E768" s="19" t="s">
        <v>8766</v>
      </c>
      <c r="F768" s="11" t="s">
        <v>9773</v>
      </c>
      <c r="G768" s="10">
        <v>45927.0</v>
      </c>
      <c r="H768" s="18" t="s">
        <v>9769</v>
      </c>
    </row>
    <row r="769">
      <c r="A769" s="6" t="s">
        <v>6692</v>
      </c>
      <c r="B769" s="6" t="s">
        <v>6825</v>
      </c>
      <c r="C769" s="6" t="s">
        <v>6826</v>
      </c>
      <c r="D769" s="7" t="s">
        <v>6827</v>
      </c>
      <c r="E769" s="19" t="s">
        <v>10253</v>
      </c>
      <c r="F769" s="11" t="s">
        <v>9768</v>
      </c>
      <c r="G769" s="10">
        <v>45927.0</v>
      </c>
      <c r="H769" s="18" t="s">
        <v>10254</v>
      </c>
    </row>
    <row r="770">
      <c r="A770" s="6" t="s">
        <v>6692</v>
      </c>
      <c r="B770" s="6" t="s">
        <v>6854</v>
      </c>
      <c r="C770" s="6" t="s">
        <v>6855</v>
      </c>
      <c r="D770" s="7" t="s">
        <v>6856</v>
      </c>
      <c r="E770" s="19" t="s">
        <v>10255</v>
      </c>
      <c r="F770" s="52" t="s">
        <v>9774</v>
      </c>
      <c r="G770" s="10">
        <v>45927.0</v>
      </c>
      <c r="H770" s="53" t="s">
        <v>10256</v>
      </c>
    </row>
    <row r="771">
      <c r="A771" s="6" t="s">
        <v>6692</v>
      </c>
      <c r="B771" s="6" t="s">
        <v>6854</v>
      </c>
      <c r="C771" s="6" t="s">
        <v>6855</v>
      </c>
      <c r="D771" s="7" t="s">
        <v>6856</v>
      </c>
      <c r="E771" s="19" t="s">
        <v>10255</v>
      </c>
      <c r="F771" s="52" t="s">
        <v>9776</v>
      </c>
      <c r="G771" s="10">
        <v>45927.0</v>
      </c>
      <c r="H771" s="53" t="s">
        <v>10256</v>
      </c>
    </row>
    <row r="772">
      <c r="A772" s="6" t="s">
        <v>6692</v>
      </c>
      <c r="B772" s="6" t="s">
        <v>6854</v>
      </c>
      <c r="C772" s="6" t="s">
        <v>6855</v>
      </c>
      <c r="D772" s="7" t="s">
        <v>6856</v>
      </c>
      <c r="E772" s="19" t="s">
        <v>10255</v>
      </c>
      <c r="F772" s="52" t="s">
        <v>9777</v>
      </c>
      <c r="G772" s="10">
        <v>45927.0</v>
      </c>
      <c r="H772" s="53" t="s">
        <v>10256</v>
      </c>
    </row>
    <row r="773">
      <c r="A773" s="6" t="s">
        <v>6692</v>
      </c>
      <c r="B773" s="6" t="s">
        <v>6854</v>
      </c>
      <c r="C773" s="6" t="s">
        <v>6855</v>
      </c>
      <c r="D773" s="7" t="s">
        <v>6856</v>
      </c>
      <c r="E773" s="19" t="s">
        <v>10255</v>
      </c>
      <c r="F773" s="52" t="s">
        <v>9778</v>
      </c>
      <c r="G773" s="10">
        <v>45927.0</v>
      </c>
      <c r="H773" s="53" t="s">
        <v>10256</v>
      </c>
    </row>
    <row r="774">
      <c r="A774" s="6" t="s">
        <v>6692</v>
      </c>
      <c r="B774" s="6" t="s">
        <v>6854</v>
      </c>
      <c r="C774" s="6" t="s">
        <v>6855</v>
      </c>
      <c r="D774" s="7" t="s">
        <v>6856</v>
      </c>
      <c r="E774" s="19" t="s">
        <v>10255</v>
      </c>
      <c r="F774" s="52" t="s">
        <v>9136</v>
      </c>
      <c r="G774" s="10">
        <v>45927.0</v>
      </c>
      <c r="H774" s="53" t="s">
        <v>10256</v>
      </c>
    </row>
    <row r="775">
      <c r="A775" s="6" t="s">
        <v>6692</v>
      </c>
      <c r="B775" s="6" t="s">
        <v>6854</v>
      </c>
      <c r="C775" s="6" t="s">
        <v>6855</v>
      </c>
      <c r="D775" s="7" t="s">
        <v>6856</v>
      </c>
      <c r="E775" s="19" t="s">
        <v>10255</v>
      </c>
      <c r="F775" s="52" t="s">
        <v>9779</v>
      </c>
      <c r="G775" s="10">
        <v>45927.0</v>
      </c>
      <c r="H775" s="53" t="s">
        <v>10256</v>
      </c>
    </row>
    <row r="776">
      <c r="A776" s="6" t="s">
        <v>6692</v>
      </c>
      <c r="B776" s="6" t="s">
        <v>6854</v>
      </c>
      <c r="C776" s="6" t="s">
        <v>6855</v>
      </c>
      <c r="D776" s="7" t="s">
        <v>6856</v>
      </c>
      <c r="E776" s="19" t="s">
        <v>10255</v>
      </c>
      <c r="F776" s="52" t="s">
        <v>9780</v>
      </c>
      <c r="G776" s="10">
        <v>45927.0</v>
      </c>
      <c r="H776" s="53" t="s">
        <v>10256</v>
      </c>
    </row>
    <row r="777">
      <c r="A777" s="6" t="s">
        <v>6692</v>
      </c>
      <c r="B777" s="6" t="s">
        <v>6854</v>
      </c>
      <c r="C777" s="6" t="s">
        <v>6855</v>
      </c>
      <c r="D777" s="7" t="s">
        <v>6856</v>
      </c>
      <c r="E777" s="19" t="s">
        <v>10255</v>
      </c>
      <c r="F777" s="52" t="s">
        <v>9781</v>
      </c>
      <c r="G777" s="10">
        <v>45927.0</v>
      </c>
      <c r="H777" s="53" t="s">
        <v>10256</v>
      </c>
    </row>
    <row r="778">
      <c r="A778" s="6" t="s">
        <v>6692</v>
      </c>
      <c r="B778" s="6" t="s">
        <v>6854</v>
      </c>
      <c r="C778" s="6" t="s">
        <v>6855</v>
      </c>
      <c r="D778" s="7" t="s">
        <v>6856</v>
      </c>
      <c r="E778" s="19" t="s">
        <v>10255</v>
      </c>
      <c r="F778" s="52" t="s">
        <v>9782</v>
      </c>
      <c r="G778" s="10">
        <v>45927.0</v>
      </c>
      <c r="H778" s="53" t="s">
        <v>10256</v>
      </c>
    </row>
    <row r="779">
      <c r="A779" s="6" t="s">
        <v>6692</v>
      </c>
      <c r="B779" s="6" t="s">
        <v>4969</v>
      </c>
      <c r="C779" s="6" t="s">
        <v>26</v>
      </c>
      <c r="D779" s="7" t="s">
        <v>6859</v>
      </c>
      <c r="E779" s="19" t="s">
        <v>8841</v>
      </c>
      <c r="F779" s="52" t="s">
        <v>9783</v>
      </c>
      <c r="G779" s="10">
        <v>45927.0</v>
      </c>
      <c r="H779" s="53" t="s">
        <v>9784</v>
      </c>
    </row>
    <row r="780">
      <c r="A780" s="6" t="s">
        <v>6692</v>
      </c>
      <c r="B780" s="6" t="s">
        <v>4969</v>
      </c>
      <c r="C780" s="6" t="s">
        <v>26</v>
      </c>
      <c r="D780" s="7" t="s">
        <v>6859</v>
      </c>
      <c r="E780" s="19" t="s">
        <v>8841</v>
      </c>
      <c r="F780" s="52" t="s">
        <v>9785</v>
      </c>
      <c r="G780" s="10">
        <v>45927.0</v>
      </c>
      <c r="H780" s="53" t="s">
        <v>9784</v>
      </c>
    </row>
    <row r="781">
      <c r="A781" s="6" t="s">
        <v>6862</v>
      </c>
      <c r="B781" s="6" t="s">
        <v>6904</v>
      </c>
      <c r="C781" s="6" t="s">
        <v>6905</v>
      </c>
      <c r="D781" s="7" t="s">
        <v>6906</v>
      </c>
      <c r="E781" s="19" t="s">
        <v>10257</v>
      </c>
      <c r="F781" s="52" t="s">
        <v>9786</v>
      </c>
      <c r="G781" s="10">
        <v>45927.0</v>
      </c>
      <c r="H781" s="53" t="s">
        <v>9787</v>
      </c>
    </row>
    <row r="782">
      <c r="A782" s="6" t="s">
        <v>6862</v>
      </c>
      <c r="B782" s="6" t="s">
        <v>6904</v>
      </c>
      <c r="C782" s="6" t="s">
        <v>6905</v>
      </c>
      <c r="D782" s="7" t="s">
        <v>6906</v>
      </c>
      <c r="E782" s="19" t="s">
        <v>10257</v>
      </c>
      <c r="F782" s="52" t="s">
        <v>9788</v>
      </c>
      <c r="G782" s="10">
        <v>45927.0</v>
      </c>
      <c r="H782" s="53" t="s">
        <v>9787</v>
      </c>
    </row>
    <row r="783">
      <c r="A783" s="6" t="s">
        <v>6862</v>
      </c>
      <c r="B783" s="6" t="s">
        <v>429</v>
      </c>
      <c r="C783" s="6" t="s">
        <v>6920</v>
      </c>
      <c r="D783" s="7" t="s">
        <v>6921</v>
      </c>
      <c r="E783" s="19" t="s">
        <v>10181</v>
      </c>
      <c r="F783" s="52" t="s">
        <v>10258</v>
      </c>
      <c r="G783" s="10">
        <v>45927.0</v>
      </c>
      <c r="H783" s="53" t="s">
        <v>10259</v>
      </c>
    </row>
    <row r="784">
      <c r="A784" s="6" t="s">
        <v>7010</v>
      </c>
      <c r="B784" s="6" t="s">
        <v>7042</v>
      </c>
      <c r="C784" s="6" t="s">
        <v>7043</v>
      </c>
      <c r="D784" s="7" t="s">
        <v>7044</v>
      </c>
      <c r="E784" s="19" t="s">
        <v>9143</v>
      </c>
      <c r="F784" s="52" t="s">
        <v>9789</v>
      </c>
      <c r="G784" s="10">
        <v>45927.0</v>
      </c>
      <c r="H784" s="53" t="s">
        <v>9790</v>
      </c>
    </row>
    <row r="785">
      <c r="A785" s="6" t="s">
        <v>7010</v>
      </c>
      <c r="B785" s="6" t="s">
        <v>7042</v>
      </c>
      <c r="C785" s="6" t="s">
        <v>7043</v>
      </c>
      <c r="D785" s="7" t="s">
        <v>7044</v>
      </c>
      <c r="E785" s="19" t="s">
        <v>9143</v>
      </c>
      <c r="F785" s="52" t="s">
        <v>9791</v>
      </c>
      <c r="G785" s="10">
        <v>45927.0</v>
      </c>
      <c r="H785" s="53" t="s">
        <v>9790</v>
      </c>
    </row>
    <row r="786">
      <c r="A786" s="6" t="s">
        <v>7010</v>
      </c>
      <c r="B786" s="6" t="s">
        <v>7042</v>
      </c>
      <c r="C786" s="6" t="s">
        <v>7043</v>
      </c>
      <c r="D786" s="7" t="s">
        <v>7044</v>
      </c>
      <c r="E786" s="19" t="s">
        <v>9143</v>
      </c>
      <c r="F786" s="52" t="s">
        <v>9792</v>
      </c>
      <c r="G786" s="10">
        <v>45927.0</v>
      </c>
      <c r="H786" s="53" t="s">
        <v>9790</v>
      </c>
    </row>
    <row r="787">
      <c r="A787" s="6" t="s">
        <v>7010</v>
      </c>
      <c r="B787" s="6" t="s">
        <v>7053</v>
      </c>
      <c r="C787" s="6" t="s">
        <v>7054</v>
      </c>
      <c r="D787" s="7" t="s">
        <v>7055</v>
      </c>
      <c r="E787" s="19" t="s">
        <v>8766</v>
      </c>
      <c r="F787" s="52" t="s">
        <v>9793</v>
      </c>
      <c r="G787" s="10">
        <v>45927.0</v>
      </c>
      <c r="H787" s="53" t="s">
        <v>9794</v>
      </c>
    </row>
    <row r="788">
      <c r="A788" s="6" t="s">
        <v>7010</v>
      </c>
      <c r="B788" s="6" t="s">
        <v>7053</v>
      </c>
      <c r="C788" s="6" t="s">
        <v>7054</v>
      </c>
      <c r="D788" s="7" t="s">
        <v>7055</v>
      </c>
      <c r="E788" s="19" t="s">
        <v>8766</v>
      </c>
      <c r="F788" s="52" t="s">
        <v>9795</v>
      </c>
      <c r="G788" s="10">
        <v>45927.0</v>
      </c>
      <c r="H788" s="53" t="s">
        <v>9794</v>
      </c>
    </row>
    <row r="789">
      <c r="A789" s="6" t="s">
        <v>7010</v>
      </c>
      <c r="B789" s="6" t="s">
        <v>7053</v>
      </c>
      <c r="C789" s="6" t="s">
        <v>7054</v>
      </c>
      <c r="D789" s="7" t="s">
        <v>7055</v>
      </c>
      <c r="E789" s="19" t="s">
        <v>8766</v>
      </c>
      <c r="F789" s="52" t="s">
        <v>9796</v>
      </c>
      <c r="G789" s="10">
        <v>45927.0</v>
      </c>
      <c r="H789" s="53" t="s">
        <v>9794</v>
      </c>
    </row>
    <row r="790">
      <c r="A790" s="6" t="s">
        <v>7010</v>
      </c>
      <c r="B790" s="6" t="s">
        <v>7067</v>
      </c>
      <c r="C790" s="6" t="s">
        <v>7068</v>
      </c>
      <c r="D790" s="7" t="s">
        <v>7069</v>
      </c>
      <c r="E790" s="19" t="s">
        <v>9797</v>
      </c>
      <c r="F790" s="52" t="s">
        <v>9798</v>
      </c>
      <c r="G790" s="10">
        <v>45927.0</v>
      </c>
      <c r="H790" s="53" t="s">
        <v>9799</v>
      </c>
    </row>
    <row r="791">
      <c r="A791" s="6" t="s">
        <v>7010</v>
      </c>
      <c r="B791" s="6" t="s">
        <v>429</v>
      </c>
      <c r="C791" s="6" t="s">
        <v>26</v>
      </c>
      <c r="D791" s="7" t="s">
        <v>7091</v>
      </c>
      <c r="E791" s="19" t="s">
        <v>8766</v>
      </c>
      <c r="F791" s="52" t="s">
        <v>9800</v>
      </c>
      <c r="G791" s="10">
        <v>45927.0</v>
      </c>
      <c r="H791" s="53" t="s">
        <v>9801</v>
      </c>
    </row>
    <row r="792">
      <c r="A792" s="6" t="s">
        <v>7010</v>
      </c>
      <c r="B792" s="6" t="s">
        <v>429</v>
      </c>
      <c r="C792" s="6" t="s">
        <v>26</v>
      </c>
      <c r="D792" s="7" t="s">
        <v>7091</v>
      </c>
      <c r="E792" s="19" t="s">
        <v>8766</v>
      </c>
      <c r="F792" s="52" t="s">
        <v>9802</v>
      </c>
      <c r="G792" s="10">
        <v>45927.0</v>
      </c>
      <c r="H792" s="53" t="s">
        <v>9801</v>
      </c>
    </row>
    <row r="793">
      <c r="A793" s="6" t="s">
        <v>7010</v>
      </c>
      <c r="B793" s="6" t="s">
        <v>429</v>
      </c>
      <c r="C793" s="6" t="s">
        <v>26</v>
      </c>
      <c r="D793" s="7" t="s">
        <v>7091</v>
      </c>
      <c r="E793" s="19" t="s">
        <v>8766</v>
      </c>
      <c r="F793" s="52" t="s">
        <v>9803</v>
      </c>
      <c r="G793" s="10">
        <v>45927.0</v>
      </c>
      <c r="H793" s="53" t="s">
        <v>9801</v>
      </c>
    </row>
    <row r="794">
      <c r="A794" s="6" t="s">
        <v>7010</v>
      </c>
      <c r="B794" s="6" t="s">
        <v>429</v>
      </c>
      <c r="C794" s="6" t="s">
        <v>26</v>
      </c>
      <c r="D794" s="7" t="s">
        <v>7091</v>
      </c>
      <c r="E794" s="19" t="s">
        <v>8766</v>
      </c>
      <c r="F794" s="52" t="s">
        <v>9804</v>
      </c>
      <c r="G794" s="10">
        <v>45927.0</v>
      </c>
      <c r="H794" s="53" t="s">
        <v>9801</v>
      </c>
    </row>
    <row r="795">
      <c r="A795" s="6" t="s">
        <v>7010</v>
      </c>
      <c r="B795" s="6" t="s">
        <v>7094</v>
      </c>
      <c r="C795" s="6" t="s">
        <v>7095</v>
      </c>
      <c r="D795" s="7" t="s">
        <v>7096</v>
      </c>
      <c r="E795" s="19" t="s">
        <v>8766</v>
      </c>
      <c r="F795" s="52" t="s">
        <v>9805</v>
      </c>
      <c r="G795" s="10">
        <v>45927.0</v>
      </c>
      <c r="H795" s="53" t="s">
        <v>9806</v>
      </c>
    </row>
    <row r="796">
      <c r="A796" s="6" t="s">
        <v>7010</v>
      </c>
      <c r="B796" s="6" t="s">
        <v>7094</v>
      </c>
      <c r="C796" s="6" t="s">
        <v>7095</v>
      </c>
      <c r="D796" s="7" t="s">
        <v>7096</v>
      </c>
      <c r="E796" s="19" t="s">
        <v>8766</v>
      </c>
      <c r="F796" s="52" t="s">
        <v>9807</v>
      </c>
      <c r="G796" s="10">
        <v>45927.0</v>
      </c>
      <c r="H796" s="53" t="s">
        <v>9806</v>
      </c>
    </row>
    <row r="797">
      <c r="A797" s="6" t="s">
        <v>7010</v>
      </c>
      <c r="B797" s="6" t="s">
        <v>7094</v>
      </c>
      <c r="C797" s="6" t="s">
        <v>7095</v>
      </c>
      <c r="D797" s="7" t="s">
        <v>7096</v>
      </c>
      <c r="E797" s="19" t="s">
        <v>8766</v>
      </c>
      <c r="F797" s="52" t="s">
        <v>9808</v>
      </c>
      <c r="G797" s="10">
        <v>45927.0</v>
      </c>
      <c r="H797" s="53" t="s">
        <v>9806</v>
      </c>
    </row>
    <row r="798">
      <c r="A798" s="6" t="s">
        <v>7010</v>
      </c>
      <c r="B798" s="6" t="s">
        <v>7094</v>
      </c>
      <c r="C798" s="6" t="s">
        <v>7095</v>
      </c>
      <c r="D798" s="7" t="s">
        <v>7096</v>
      </c>
      <c r="E798" s="19" t="s">
        <v>8766</v>
      </c>
      <c r="F798" s="52" t="s">
        <v>9809</v>
      </c>
      <c r="G798" s="10">
        <v>45927.0</v>
      </c>
      <c r="H798" s="53" t="s">
        <v>9806</v>
      </c>
    </row>
    <row r="799">
      <c r="A799" s="6" t="s">
        <v>7010</v>
      </c>
      <c r="B799" s="6" t="s">
        <v>7094</v>
      </c>
      <c r="C799" s="6" t="s">
        <v>7095</v>
      </c>
      <c r="D799" s="7" t="s">
        <v>7096</v>
      </c>
      <c r="E799" s="19" t="s">
        <v>8766</v>
      </c>
      <c r="F799" s="52" t="s">
        <v>9810</v>
      </c>
      <c r="G799" s="10">
        <v>45927.0</v>
      </c>
      <c r="H799" s="53" t="s">
        <v>9806</v>
      </c>
    </row>
    <row r="800">
      <c r="A800" s="6" t="s">
        <v>7010</v>
      </c>
      <c r="B800" s="6" t="s">
        <v>7094</v>
      </c>
      <c r="C800" s="6" t="s">
        <v>7095</v>
      </c>
      <c r="D800" s="7" t="s">
        <v>7096</v>
      </c>
      <c r="E800" s="19" t="s">
        <v>8766</v>
      </c>
      <c r="F800" s="52" t="s">
        <v>9811</v>
      </c>
      <c r="G800" s="10">
        <v>45927.0</v>
      </c>
      <c r="H800" s="53" t="s">
        <v>9806</v>
      </c>
    </row>
    <row r="801">
      <c r="A801" s="6" t="s">
        <v>7010</v>
      </c>
      <c r="B801" s="6" t="s">
        <v>7099</v>
      </c>
      <c r="C801" s="6" t="s">
        <v>7100</v>
      </c>
      <c r="D801" s="7" t="s">
        <v>7101</v>
      </c>
      <c r="E801" s="19" t="s">
        <v>8766</v>
      </c>
      <c r="F801" s="52" t="s">
        <v>9812</v>
      </c>
      <c r="G801" s="10">
        <v>45927.0</v>
      </c>
      <c r="H801" s="53" t="s">
        <v>9813</v>
      </c>
    </row>
    <row r="802">
      <c r="A802" s="6" t="s">
        <v>7010</v>
      </c>
      <c r="B802" s="6" t="s">
        <v>7099</v>
      </c>
      <c r="C802" s="6" t="s">
        <v>7100</v>
      </c>
      <c r="D802" s="7" t="s">
        <v>7101</v>
      </c>
      <c r="E802" s="19" t="s">
        <v>10260</v>
      </c>
      <c r="F802" s="52" t="s">
        <v>9814</v>
      </c>
      <c r="G802" s="10">
        <v>45927.0</v>
      </c>
      <c r="H802" s="53" t="s">
        <v>9813</v>
      </c>
    </row>
    <row r="803">
      <c r="A803" s="6" t="s">
        <v>7010</v>
      </c>
      <c r="B803" s="6" t="s">
        <v>7104</v>
      </c>
      <c r="C803" s="6" t="s">
        <v>7105</v>
      </c>
      <c r="D803" s="7" t="s">
        <v>7106</v>
      </c>
      <c r="E803" s="19" t="s">
        <v>9815</v>
      </c>
      <c r="F803" s="52" t="s">
        <v>9816</v>
      </c>
      <c r="G803" s="10">
        <v>45927.0</v>
      </c>
      <c r="H803" s="53" t="s">
        <v>9817</v>
      </c>
    </row>
    <row r="804">
      <c r="A804" s="6" t="s">
        <v>7010</v>
      </c>
      <c r="B804" s="6" t="s">
        <v>7109</v>
      </c>
      <c r="C804" s="6" t="s">
        <v>7110</v>
      </c>
      <c r="D804" s="7" t="s">
        <v>7111</v>
      </c>
      <c r="E804" s="19" t="s">
        <v>8766</v>
      </c>
      <c r="F804" s="52" t="s">
        <v>9818</v>
      </c>
      <c r="G804" s="10">
        <v>45927.0</v>
      </c>
      <c r="H804" s="53" t="s">
        <v>9819</v>
      </c>
    </row>
    <row r="805">
      <c r="A805" s="6" t="s">
        <v>7010</v>
      </c>
      <c r="B805" s="6" t="s">
        <v>7109</v>
      </c>
      <c r="C805" s="6" t="s">
        <v>7110</v>
      </c>
      <c r="D805" s="7" t="s">
        <v>7111</v>
      </c>
      <c r="E805" s="19" t="s">
        <v>8766</v>
      </c>
      <c r="F805" s="52" t="s">
        <v>9820</v>
      </c>
      <c r="G805" s="10">
        <v>45927.0</v>
      </c>
      <c r="H805" s="53" t="s">
        <v>9819</v>
      </c>
    </row>
    <row r="806">
      <c r="A806" s="6" t="s">
        <v>7010</v>
      </c>
      <c r="B806" s="6" t="s">
        <v>7114</v>
      </c>
      <c r="C806" s="6" t="s">
        <v>26</v>
      </c>
      <c r="D806" s="7" t="s">
        <v>7115</v>
      </c>
      <c r="E806" s="19" t="s">
        <v>10148</v>
      </c>
      <c r="F806" s="52" t="s">
        <v>10261</v>
      </c>
      <c r="G806" s="10">
        <v>45927.0</v>
      </c>
      <c r="H806" s="53" t="s">
        <v>10262</v>
      </c>
    </row>
    <row r="807">
      <c r="A807" s="6" t="s">
        <v>7117</v>
      </c>
      <c r="B807" s="6" t="s">
        <v>7130</v>
      </c>
      <c r="C807" s="6" t="s">
        <v>7131</v>
      </c>
      <c r="D807" s="7" t="s">
        <v>7132</v>
      </c>
      <c r="E807" s="19" t="s">
        <v>10263</v>
      </c>
      <c r="F807" s="52" t="s">
        <v>10264</v>
      </c>
      <c r="G807" s="10">
        <v>45927.0</v>
      </c>
      <c r="H807" s="53" t="s">
        <v>10265</v>
      </c>
    </row>
    <row r="808">
      <c r="A808" s="6" t="s">
        <v>7117</v>
      </c>
      <c r="B808" s="6" t="s">
        <v>7145</v>
      </c>
      <c r="C808" s="6" t="s">
        <v>7146</v>
      </c>
      <c r="D808" s="7" t="s">
        <v>7147</v>
      </c>
      <c r="E808" s="19" t="s">
        <v>9821</v>
      </c>
      <c r="F808" s="52" t="s">
        <v>9822</v>
      </c>
      <c r="G808" s="10">
        <v>45927.0</v>
      </c>
      <c r="H808" s="53" t="s">
        <v>9823</v>
      </c>
    </row>
    <row r="809">
      <c r="A809" s="6" t="s">
        <v>7117</v>
      </c>
      <c r="B809" s="6" t="s">
        <v>7208</v>
      </c>
      <c r="C809" s="6" t="s">
        <v>7209</v>
      </c>
      <c r="D809" s="7" t="s">
        <v>7210</v>
      </c>
      <c r="E809" s="19" t="s">
        <v>9824</v>
      </c>
      <c r="F809" s="52" t="s">
        <v>9825</v>
      </c>
      <c r="G809" s="10">
        <v>45927.0</v>
      </c>
      <c r="H809" s="53" t="s">
        <v>9826</v>
      </c>
    </row>
    <row r="810">
      <c r="A810" s="6" t="s">
        <v>7117</v>
      </c>
      <c r="B810" s="6" t="s">
        <v>7226</v>
      </c>
      <c r="C810" s="6" t="s">
        <v>7227</v>
      </c>
      <c r="D810" s="7" t="s">
        <v>7228</v>
      </c>
      <c r="E810" s="19" t="s">
        <v>10266</v>
      </c>
      <c r="F810" s="52" t="s">
        <v>9827</v>
      </c>
      <c r="G810" s="10">
        <v>45927.0</v>
      </c>
      <c r="H810" s="53" t="s">
        <v>9828</v>
      </c>
    </row>
    <row r="811">
      <c r="A811" s="6" t="s">
        <v>7117</v>
      </c>
      <c r="B811" s="6" t="s">
        <v>7226</v>
      </c>
      <c r="C811" s="6" t="s">
        <v>7227</v>
      </c>
      <c r="D811" s="7" t="s">
        <v>7228</v>
      </c>
      <c r="E811" s="19" t="s">
        <v>10267</v>
      </c>
      <c r="F811" s="52" t="s">
        <v>9830</v>
      </c>
      <c r="G811" s="10">
        <v>45927.0</v>
      </c>
      <c r="H811" s="53" t="s">
        <v>9828</v>
      </c>
    </row>
    <row r="812">
      <c r="A812" s="6" t="s">
        <v>7117</v>
      </c>
      <c r="B812" s="6" t="s">
        <v>7226</v>
      </c>
      <c r="C812" s="6" t="s">
        <v>7227</v>
      </c>
      <c r="D812" s="7" t="s">
        <v>7228</v>
      </c>
      <c r="E812" s="19" t="s">
        <v>10268</v>
      </c>
      <c r="F812" s="52" t="s">
        <v>9831</v>
      </c>
      <c r="G812" s="10">
        <v>45927.0</v>
      </c>
      <c r="H812" s="53" t="s">
        <v>9828</v>
      </c>
    </row>
    <row r="813">
      <c r="A813" s="6" t="s">
        <v>7117</v>
      </c>
      <c r="B813" s="6" t="s">
        <v>7226</v>
      </c>
      <c r="C813" s="6" t="s">
        <v>7227</v>
      </c>
      <c r="D813" s="7" t="s">
        <v>7228</v>
      </c>
      <c r="E813" s="19" t="s">
        <v>9832</v>
      </c>
      <c r="F813" s="52" t="s">
        <v>9833</v>
      </c>
      <c r="G813" s="10">
        <v>45927.0</v>
      </c>
      <c r="H813" s="53" t="s">
        <v>9828</v>
      </c>
    </row>
    <row r="814">
      <c r="A814" s="6" t="s">
        <v>7233</v>
      </c>
      <c r="B814" s="6" t="s">
        <v>4636</v>
      </c>
      <c r="C814" s="6" t="s">
        <v>7234</v>
      </c>
      <c r="D814" s="7" t="s">
        <v>7235</v>
      </c>
      <c r="E814" s="19" t="s">
        <v>8766</v>
      </c>
      <c r="F814" s="52" t="s">
        <v>9836</v>
      </c>
      <c r="G814" s="10">
        <v>45927.0</v>
      </c>
      <c r="H814" s="53" t="s">
        <v>9837</v>
      </c>
    </row>
    <row r="815">
      <c r="A815" s="6" t="s">
        <v>7233</v>
      </c>
      <c r="B815" s="6" t="s">
        <v>4636</v>
      </c>
      <c r="C815" s="6" t="s">
        <v>7234</v>
      </c>
      <c r="D815" s="7" t="s">
        <v>7235</v>
      </c>
      <c r="E815" s="19" t="s">
        <v>8766</v>
      </c>
      <c r="F815" s="52" t="s">
        <v>9838</v>
      </c>
      <c r="G815" s="10">
        <v>45927.0</v>
      </c>
      <c r="H815" s="53" t="s">
        <v>9837</v>
      </c>
    </row>
    <row r="816">
      <c r="A816" s="6" t="s">
        <v>7233</v>
      </c>
      <c r="B816" s="6" t="s">
        <v>4636</v>
      </c>
      <c r="C816" s="6" t="s">
        <v>7234</v>
      </c>
      <c r="D816" s="7" t="s">
        <v>7235</v>
      </c>
      <c r="E816" s="19" t="s">
        <v>8766</v>
      </c>
      <c r="F816" s="52" t="s">
        <v>9839</v>
      </c>
      <c r="G816" s="10">
        <v>45927.0</v>
      </c>
      <c r="H816" s="53" t="s">
        <v>9837</v>
      </c>
    </row>
    <row r="817">
      <c r="A817" s="6" t="s">
        <v>7233</v>
      </c>
      <c r="B817" s="6" t="s">
        <v>4636</v>
      </c>
      <c r="C817" s="6" t="s">
        <v>7234</v>
      </c>
      <c r="D817" s="7" t="s">
        <v>7235</v>
      </c>
      <c r="E817" s="19" t="s">
        <v>8766</v>
      </c>
      <c r="F817" s="52" t="s">
        <v>9840</v>
      </c>
      <c r="G817" s="10">
        <v>45927.0</v>
      </c>
      <c r="H817" s="53" t="s">
        <v>9837</v>
      </c>
    </row>
    <row r="818">
      <c r="A818" s="6" t="s">
        <v>7233</v>
      </c>
      <c r="B818" s="6" t="s">
        <v>4636</v>
      </c>
      <c r="C818" s="6" t="s">
        <v>7234</v>
      </c>
      <c r="D818" s="7" t="s">
        <v>7235</v>
      </c>
      <c r="E818" s="19" t="s">
        <v>8766</v>
      </c>
      <c r="F818" s="52" t="s">
        <v>9841</v>
      </c>
      <c r="G818" s="10">
        <v>45927.0</v>
      </c>
      <c r="H818" s="53" t="s">
        <v>9837</v>
      </c>
    </row>
    <row r="819">
      <c r="A819" s="6" t="s">
        <v>7233</v>
      </c>
      <c r="B819" s="6" t="s">
        <v>4636</v>
      </c>
      <c r="C819" s="6" t="s">
        <v>7234</v>
      </c>
      <c r="D819" s="7" t="s">
        <v>7235</v>
      </c>
      <c r="E819" s="19" t="s">
        <v>8766</v>
      </c>
      <c r="F819" s="52" t="s">
        <v>9844</v>
      </c>
      <c r="G819" s="10">
        <v>45927.0</v>
      </c>
      <c r="H819" s="53" t="s">
        <v>9837</v>
      </c>
    </row>
    <row r="820">
      <c r="A820" s="6" t="s">
        <v>7233</v>
      </c>
      <c r="B820" s="6" t="s">
        <v>4636</v>
      </c>
      <c r="C820" s="6" t="s">
        <v>7234</v>
      </c>
      <c r="D820" s="7" t="s">
        <v>7235</v>
      </c>
      <c r="E820" s="19" t="s">
        <v>8766</v>
      </c>
      <c r="F820" s="52" t="s">
        <v>9845</v>
      </c>
      <c r="G820" s="10">
        <v>45927.0</v>
      </c>
      <c r="H820" s="53" t="s">
        <v>9837</v>
      </c>
    </row>
    <row r="821">
      <c r="A821" s="6" t="s">
        <v>7233</v>
      </c>
      <c r="B821" s="6" t="s">
        <v>4636</v>
      </c>
      <c r="C821" s="6" t="s">
        <v>7234</v>
      </c>
      <c r="D821" s="7" t="s">
        <v>7235</v>
      </c>
      <c r="E821" s="19" t="s">
        <v>8766</v>
      </c>
      <c r="F821" s="52" t="s">
        <v>9846</v>
      </c>
      <c r="G821" s="10">
        <v>45927.0</v>
      </c>
      <c r="H821" s="53" t="s">
        <v>9837</v>
      </c>
    </row>
    <row r="822">
      <c r="A822" s="6" t="s">
        <v>7233</v>
      </c>
      <c r="B822" s="6" t="s">
        <v>4636</v>
      </c>
      <c r="C822" s="6" t="s">
        <v>7234</v>
      </c>
      <c r="D822" s="7" t="s">
        <v>7235</v>
      </c>
      <c r="E822" s="19" t="s">
        <v>8766</v>
      </c>
      <c r="F822" s="52" t="s">
        <v>9847</v>
      </c>
      <c r="G822" s="10">
        <v>45927.0</v>
      </c>
      <c r="H822" s="53" t="s">
        <v>9837</v>
      </c>
    </row>
    <row r="823">
      <c r="A823" s="6" t="s">
        <v>7233</v>
      </c>
      <c r="B823" s="6" t="s">
        <v>4636</v>
      </c>
      <c r="C823" s="6" t="s">
        <v>7234</v>
      </c>
      <c r="D823" s="7" t="s">
        <v>7235</v>
      </c>
      <c r="E823" s="19" t="s">
        <v>8766</v>
      </c>
      <c r="F823" s="52" t="s">
        <v>9848</v>
      </c>
      <c r="G823" s="10">
        <v>45927.0</v>
      </c>
      <c r="H823" s="53" t="s">
        <v>9837</v>
      </c>
    </row>
    <row r="824">
      <c r="A824" s="6" t="s">
        <v>7233</v>
      </c>
      <c r="B824" s="6" t="s">
        <v>4636</v>
      </c>
      <c r="C824" s="6" t="s">
        <v>7234</v>
      </c>
      <c r="D824" s="7" t="s">
        <v>7235</v>
      </c>
      <c r="E824" s="19" t="s">
        <v>8766</v>
      </c>
      <c r="F824" s="52" t="s">
        <v>9849</v>
      </c>
      <c r="G824" s="10">
        <v>45927.0</v>
      </c>
      <c r="H824" s="53" t="s">
        <v>9837</v>
      </c>
    </row>
    <row r="825">
      <c r="A825" s="6" t="s">
        <v>7233</v>
      </c>
      <c r="B825" s="6" t="s">
        <v>4636</v>
      </c>
      <c r="C825" s="6" t="s">
        <v>7234</v>
      </c>
      <c r="D825" s="7" t="s">
        <v>7235</v>
      </c>
      <c r="E825" s="19" t="s">
        <v>8766</v>
      </c>
      <c r="F825" s="52" t="s">
        <v>9850</v>
      </c>
      <c r="G825" s="10">
        <v>45927.0</v>
      </c>
      <c r="H825" s="53" t="s">
        <v>9837</v>
      </c>
    </row>
    <row r="826">
      <c r="A826" s="6" t="s">
        <v>7233</v>
      </c>
      <c r="B826" s="6" t="s">
        <v>4636</v>
      </c>
      <c r="C826" s="6" t="s">
        <v>7234</v>
      </c>
      <c r="D826" s="7" t="s">
        <v>7235</v>
      </c>
      <c r="E826" s="19" t="s">
        <v>8766</v>
      </c>
      <c r="F826" s="52" t="s">
        <v>9851</v>
      </c>
      <c r="G826" s="10">
        <v>45927.0</v>
      </c>
      <c r="H826" s="53" t="s">
        <v>9837</v>
      </c>
    </row>
    <row r="827">
      <c r="A827" s="6" t="s">
        <v>7233</v>
      </c>
      <c r="B827" s="6" t="s">
        <v>4636</v>
      </c>
      <c r="C827" s="6" t="s">
        <v>7234</v>
      </c>
      <c r="D827" s="7" t="s">
        <v>7235</v>
      </c>
      <c r="E827" s="19" t="s">
        <v>8766</v>
      </c>
      <c r="F827" s="52" t="s">
        <v>9852</v>
      </c>
      <c r="G827" s="10">
        <v>45927.0</v>
      </c>
      <c r="H827" s="53" t="s">
        <v>9837</v>
      </c>
    </row>
    <row r="828">
      <c r="A828" s="6" t="s">
        <v>7233</v>
      </c>
      <c r="B828" s="6" t="s">
        <v>4636</v>
      </c>
      <c r="C828" s="6" t="s">
        <v>7234</v>
      </c>
      <c r="D828" s="7" t="s">
        <v>7235</v>
      </c>
      <c r="E828" s="19" t="s">
        <v>8766</v>
      </c>
      <c r="F828" s="52" t="s">
        <v>9853</v>
      </c>
      <c r="G828" s="10">
        <v>45927.0</v>
      </c>
      <c r="H828" s="53" t="s">
        <v>9837</v>
      </c>
    </row>
    <row r="829">
      <c r="A829" s="6" t="s">
        <v>7233</v>
      </c>
      <c r="B829" s="6" t="s">
        <v>4636</v>
      </c>
      <c r="C829" s="6" t="s">
        <v>7234</v>
      </c>
      <c r="D829" s="7" t="s">
        <v>7235</v>
      </c>
      <c r="E829" s="19" t="s">
        <v>8766</v>
      </c>
      <c r="F829" s="52" t="s">
        <v>9854</v>
      </c>
      <c r="G829" s="10">
        <v>45927.0</v>
      </c>
      <c r="H829" s="53" t="s">
        <v>9837</v>
      </c>
    </row>
    <row r="830">
      <c r="A830" s="6" t="s">
        <v>7233</v>
      </c>
      <c r="B830" s="6" t="s">
        <v>4636</v>
      </c>
      <c r="C830" s="6" t="s">
        <v>7234</v>
      </c>
      <c r="D830" s="7" t="s">
        <v>7235</v>
      </c>
      <c r="E830" s="19" t="s">
        <v>8766</v>
      </c>
      <c r="F830" s="52" t="s">
        <v>9855</v>
      </c>
      <c r="G830" s="10">
        <v>45927.0</v>
      </c>
      <c r="H830" s="53" t="s">
        <v>9837</v>
      </c>
    </row>
    <row r="831">
      <c r="A831" s="6" t="s">
        <v>7233</v>
      </c>
      <c r="B831" s="6" t="s">
        <v>4636</v>
      </c>
      <c r="C831" s="6" t="s">
        <v>7234</v>
      </c>
      <c r="D831" s="7" t="s">
        <v>7235</v>
      </c>
      <c r="E831" s="19" t="s">
        <v>8766</v>
      </c>
      <c r="F831" s="52" t="s">
        <v>9856</v>
      </c>
      <c r="G831" s="10">
        <v>45927.0</v>
      </c>
      <c r="H831" s="53" t="s">
        <v>9837</v>
      </c>
    </row>
    <row r="832">
      <c r="A832" s="6" t="s">
        <v>7233</v>
      </c>
      <c r="B832" s="6" t="s">
        <v>4636</v>
      </c>
      <c r="C832" s="6" t="s">
        <v>7234</v>
      </c>
      <c r="D832" s="7" t="s">
        <v>7235</v>
      </c>
      <c r="E832" s="19" t="s">
        <v>8766</v>
      </c>
      <c r="F832" s="52" t="s">
        <v>9857</v>
      </c>
      <c r="G832" s="10">
        <v>45927.0</v>
      </c>
      <c r="H832" s="53" t="s">
        <v>9837</v>
      </c>
    </row>
    <row r="833">
      <c r="A833" s="6" t="s">
        <v>7233</v>
      </c>
      <c r="B833" s="6" t="s">
        <v>4636</v>
      </c>
      <c r="C833" s="6" t="s">
        <v>7234</v>
      </c>
      <c r="D833" s="7" t="s">
        <v>7235</v>
      </c>
      <c r="E833" s="19" t="s">
        <v>8766</v>
      </c>
      <c r="F833" s="52" t="s">
        <v>9858</v>
      </c>
      <c r="G833" s="10">
        <v>45927.0</v>
      </c>
      <c r="H833" s="53" t="s">
        <v>9837</v>
      </c>
    </row>
    <row r="834">
      <c r="A834" s="6" t="s">
        <v>7233</v>
      </c>
      <c r="B834" s="6" t="s">
        <v>4636</v>
      </c>
      <c r="C834" s="6" t="s">
        <v>7234</v>
      </c>
      <c r="D834" s="7" t="s">
        <v>7235</v>
      </c>
      <c r="E834" s="19" t="s">
        <v>10269</v>
      </c>
      <c r="F834" s="52" t="s">
        <v>9842</v>
      </c>
      <c r="G834" s="10">
        <v>45927.0</v>
      </c>
      <c r="H834" s="53" t="s">
        <v>9837</v>
      </c>
    </row>
    <row r="835">
      <c r="A835" s="6" t="s">
        <v>7233</v>
      </c>
      <c r="B835" s="6" t="s">
        <v>4636</v>
      </c>
      <c r="C835" s="6" t="s">
        <v>7234</v>
      </c>
      <c r="D835" s="7" t="s">
        <v>7235</v>
      </c>
      <c r="E835" s="19" t="s">
        <v>10270</v>
      </c>
      <c r="F835" s="52" t="s">
        <v>9843</v>
      </c>
      <c r="G835" s="10">
        <v>45927.0</v>
      </c>
      <c r="H835" s="53" t="s">
        <v>9837</v>
      </c>
    </row>
    <row r="836">
      <c r="A836" s="6" t="s">
        <v>7233</v>
      </c>
      <c r="B836" s="6" t="s">
        <v>7243</v>
      </c>
      <c r="C836" s="6" t="s">
        <v>7244</v>
      </c>
      <c r="D836" s="7" t="s">
        <v>7245</v>
      </c>
      <c r="E836" s="19" t="s">
        <v>10116</v>
      </c>
      <c r="F836" s="52" t="s">
        <v>9859</v>
      </c>
      <c r="G836" s="10">
        <v>45927.0</v>
      </c>
      <c r="H836" s="53" t="s">
        <v>9860</v>
      </c>
    </row>
    <row r="837">
      <c r="A837" s="6" t="s">
        <v>7233</v>
      </c>
      <c r="B837" s="6" t="s">
        <v>7243</v>
      </c>
      <c r="C837" s="6" t="s">
        <v>7244</v>
      </c>
      <c r="D837" s="7" t="s">
        <v>7245</v>
      </c>
      <c r="E837" s="19" t="s">
        <v>10116</v>
      </c>
      <c r="F837" s="52" t="s">
        <v>9861</v>
      </c>
      <c r="G837" s="10">
        <v>45927.0</v>
      </c>
      <c r="H837" s="53" t="s">
        <v>9860</v>
      </c>
    </row>
    <row r="838">
      <c r="A838" s="6" t="s">
        <v>7233</v>
      </c>
      <c r="B838" s="6" t="s">
        <v>7243</v>
      </c>
      <c r="C838" s="6" t="s">
        <v>7244</v>
      </c>
      <c r="D838" s="7" t="s">
        <v>7245</v>
      </c>
      <c r="E838" s="19" t="s">
        <v>10116</v>
      </c>
      <c r="F838" s="52" t="s">
        <v>9862</v>
      </c>
      <c r="G838" s="10">
        <v>45927.0</v>
      </c>
      <c r="H838" s="53" t="s">
        <v>9860</v>
      </c>
    </row>
    <row r="839">
      <c r="A839" s="6" t="s">
        <v>7233</v>
      </c>
      <c r="B839" s="6" t="s">
        <v>7243</v>
      </c>
      <c r="C839" s="6" t="s">
        <v>7244</v>
      </c>
      <c r="D839" s="7" t="s">
        <v>7245</v>
      </c>
      <c r="E839" s="19" t="s">
        <v>10116</v>
      </c>
      <c r="F839" s="52" t="s">
        <v>9863</v>
      </c>
      <c r="G839" s="10">
        <v>45927.0</v>
      </c>
      <c r="H839" s="53" t="s">
        <v>9860</v>
      </c>
    </row>
    <row r="840">
      <c r="A840" s="6" t="s">
        <v>7233</v>
      </c>
      <c r="B840" s="6" t="s">
        <v>7243</v>
      </c>
      <c r="C840" s="6" t="s">
        <v>7244</v>
      </c>
      <c r="D840" s="7" t="s">
        <v>7245</v>
      </c>
      <c r="E840" s="19" t="s">
        <v>10116</v>
      </c>
      <c r="F840" s="52" t="s">
        <v>9864</v>
      </c>
      <c r="G840" s="10">
        <v>45927.0</v>
      </c>
      <c r="H840" s="53" t="s">
        <v>9860</v>
      </c>
    </row>
    <row r="841">
      <c r="A841" s="6" t="s">
        <v>7233</v>
      </c>
      <c r="B841" s="6" t="s">
        <v>7261</v>
      </c>
      <c r="C841" s="6" t="s">
        <v>7262</v>
      </c>
      <c r="D841" s="7" t="s">
        <v>7263</v>
      </c>
      <c r="E841" s="19" t="s">
        <v>9110</v>
      </c>
      <c r="F841" s="52" t="s">
        <v>9867</v>
      </c>
      <c r="G841" s="10">
        <v>45927.0</v>
      </c>
      <c r="H841" s="53" t="s">
        <v>9868</v>
      </c>
    </row>
    <row r="842">
      <c r="A842" s="6" t="s">
        <v>7233</v>
      </c>
      <c r="B842" s="6" t="s">
        <v>32</v>
      </c>
      <c r="C842" s="6" t="s">
        <v>7265</v>
      </c>
      <c r="D842" s="7" t="s">
        <v>7266</v>
      </c>
      <c r="E842" s="19" t="s">
        <v>10271</v>
      </c>
      <c r="F842" s="52" t="s">
        <v>9869</v>
      </c>
      <c r="G842" s="10">
        <v>45927.0</v>
      </c>
      <c r="H842" s="53" t="s">
        <v>9870</v>
      </c>
    </row>
    <row r="843">
      <c r="A843" s="6" t="s">
        <v>7233</v>
      </c>
      <c r="B843" s="6" t="s">
        <v>7268</v>
      </c>
      <c r="C843" s="6" t="s">
        <v>7269</v>
      </c>
      <c r="D843" s="7" t="s">
        <v>7270</v>
      </c>
      <c r="E843" s="19" t="s">
        <v>9002</v>
      </c>
      <c r="F843" s="52" t="s">
        <v>9871</v>
      </c>
      <c r="G843" s="10">
        <v>45927.0</v>
      </c>
      <c r="H843" s="53" t="s">
        <v>9872</v>
      </c>
    </row>
    <row r="844">
      <c r="A844" s="6" t="s">
        <v>7233</v>
      </c>
      <c r="B844" s="6" t="s">
        <v>2686</v>
      </c>
      <c r="C844" s="6" t="s">
        <v>7277</v>
      </c>
      <c r="D844" s="7" t="s">
        <v>7278</v>
      </c>
      <c r="E844" s="19" t="s">
        <v>8766</v>
      </c>
      <c r="F844" s="52" t="s">
        <v>9873</v>
      </c>
      <c r="G844" s="10">
        <v>45927.0</v>
      </c>
      <c r="H844" s="18" t="s">
        <v>9874</v>
      </c>
    </row>
    <row r="845">
      <c r="A845" s="6" t="s">
        <v>7233</v>
      </c>
      <c r="B845" s="6" t="s">
        <v>7291</v>
      </c>
      <c r="C845" s="6" t="s">
        <v>7292</v>
      </c>
      <c r="D845" s="7" t="s">
        <v>7293</v>
      </c>
      <c r="E845" s="19" t="s">
        <v>8766</v>
      </c>
      <c r="F845" s="52" t="s">
        <v>9875</v>
      </c>
      <c r="G845" s="10">
        <v>45927.0</v>
      </c>
      <c r="H845" s="53" t="s">
        <v>9876</v>
      </c>
    </row>
    <row r="846">
      <c r="A846" s="6" t="s">
        <v>7233</v>
      </c>
      <c r="B846" s="6" t="s">
        <v>7291</v>
      </c>
      <c r="C846" s="6" t="s">
        <v>7292</v>
      </c>
      <c r="D846" s="7" t="s">
        <v>7293</v>
      </c>
      <c r="E846" s="19" t="s">
        <v>8766</v>
      </c>
      <c r="F846" s="52" t="s">
        <v>9877</v>
      </c>
      <c r="G846" s="10">
        <v>45927.0</v>
      </c>
      <c r="H846" s="53" t="s">
        <v>9876</v>
      </c>
    </row>
    <row r="847">
      <c r="A847" s="6" t="s">
        <v>7233</v>
      </c>
      <c r="B847" s="6" t="s">
        <v>7291</v>
      </c>
      <c r="C847" s="6" t="s">
        <v>7292</v>
      </c>
      <c r="D847" s="7" t="s">
        <v>7293</v>
      </c>
      <c r="E847" s="19" t="s">
        <v>8766</v>
      </c>
      <c r="F847" s="52" t="s">
        <v>9878</v>
      </c>
      <c r="G847" s="10">
        <v>45927.0</v>
      </c>
      <c r="H847" s="53" t="s">
        <v>9876</v>
      </c>
    </row>
    <row r="848">
      <c r="A848" s="6" t="s">
        <v>7233</v>
      </c>
      <c r="B848" s="6" t="s">
        <v>7291</v>
      </c>
      <c r="C848" s="6" t="s">
        <v>7292</v>
      </c>
      <c r="D848" s="7" t="s">
        <v>7293</v>
      </c>
      <c r="E848" s="19" t="s">
        <v>8766</v>
      </c>
      <c r="F848" s="52" t="s">
        <v>9879</v>
      </c>
      <c r="G848" s="10">
        <v>45927.0</v>
      </c>
      <c r="H848" s="53" t="s">
        <v>9876</v>
      </c>
    </row>
    <row r="849">
      <c r="A849" s="6" t="s">
        <v>7233</v>
      </c>
      <c r="B849" s="6" t="s">
        <v>7291</v>
      </c>
      <c r="C849" s="6" t="s">
        <v>7292</v>
      </c>
      <c r="D849" s="7" t="s">
        <v>7293</v>
      </c>
      <c r="E849" s="19" t="s">
        <v>8766</v>
      </c>
      <c r="F849" s="52" t="s">
        <v>9880</v>
      </c>
      <c r="G849" s="10">
        <v>45927.0</v>
      </c>
      <c r="H849" s="53" t="s">
        <v>9876</v>
      </c>
    </row>
    <row r="850">
      <c r="A850" s="6" t="s">
        <v>7233</v>
      </c>
      <c r="B850" s="6" t="s">
        <v>429</v>
      </c>
      <c r="C850" s="6" t="s">
        <v>7305</v>
      </c>
      <c r="D850" s="7" t="s">
        <v>7306</v>
      </c>
      <c r="E850" s="19" t="s">
        <v>8766</v>
      </c>
      <c r="F850" s="52" t="s">
        <v>9881</v>
      </c>
      <c r="G850" s="10">
        <v>45927.0</v>
      </c>
      <c r="H850" s="53" t="s">
        <v>9882</v>
      </c>
    </row>
    <row r="851">
      <c r="A851" s="6" t="s">
        <v>7233</v>
      </c>
      <c r="B851" s="6" t="s">
        <v>429</v>
      </c>
      <c r="C851" s="6" t="s">
        <v>7305</v>
      </c>
      <c r="D851" s="7" t="s">
        <v>7306</v>
      </c>
      <c r="E851" s="19" t="s">
        <v>8766</v>
      </c>
      <c r="F851" s="52" t="s">
        <v>9883</v>
      </c>
      <c r="G851" s="10">
        <v>45927.0</v>
      </c>
      <c r="H851" s="53" t="s">
        <v>9882</v>
      </c>
    </row>
    <row r="852">
      <c r="A852" s="6" t="s">
        <v>7233</v>
      </c>
      <c r="B852" s="6" t="s">
        <v>429</v>
      </c>
      <c r="C852" s="6" t="s">
        <v>7305</v>
      </c>
      <c r="D852" s="7" t="s">
        <v>7306</v>
      </c>
      <c r="E852" s="19" t="s">
        <v>8766</v>
      </c>
      <c r="F852" s="52" t="s">
        <v>9884</v>
      </c>
      <c r="G852" s="10">
        <v>45927.0</v>
      </c>
      <c r="H852" s="53" t="s">
        <v>9882</v>
      </c>
    </row>
    <row r="853">
      <c r="A853" s="6" t="s">
        <v>7233</v>
      </c>
      <c r="B853" s="6" t="s">
        <v>429</v>
      </c>
      <c r="C853" s="6" t="s">
        <v>7305</v>
      </c>
      <c r="D853" s="7" t="s">
        <v>7306</v>
      </c>
      <c r="E853" s="19" t="s">
        <v>8766</v>
      </c>
      <c r="F853" s="52" t="s">
        <v>9885</v>
      </c>
      <c r="G853" s="10">
        <v>45927.0</v>
      </c>
      <c r="H853" s="53" t="s">
        <v>9882</v>
      </c>
    </row>
    <row r="854">
      <c r="A854" s="6" t="s">
        <v>7337</v>
      </c>
      <c r="B854" s="6" t="s">
        <v>7470</v>
      </c>
      <c r="C854" s="6" t="s">
        <v>7471</v>
      </c>
      <c r="D854" s="7" t="s">
        <v>7472</v>
      </c>
      <c r="E854" s="19" t="s">
        <v>10272</v>
      </c>
      <c r="F854" s="52" t="s">
        <v>9888</v>
      </c>
      <c r="G854" s="10">
        <v>45927.0</v>
      </c>
      <c r="H854" s="53" t="s">
        <v>9889</v>
      </c>
    </row>
    <row r="855">
      <c r="A855" s="6" t="s">
        <v>7337</v>
      </c>
      <c r="B855" s="6" t="s">
        <v>7470</v>
      </c>
      <c r="C855" s="6" t="s">
        <v>7471</v>
      </c>
      <c r="D855" s="7" t="s">
        <v>7472</v>
      </c>
      <c r="E855" s="19" t="s">
        <v>10272</v>
      </c>
      <c r="F855" s="52" t="s">
        <v>9890</v>
      </c>
      <c r="G855" s="10">
        <v>45927.0</v>
      </c>
      <c r="H855" s="53" t="s">
        <v>9889</v>
      </c>
    </row>
    <row r="856">
      <c r="A856" s="6" t="s">
        <v>7337</v>
      </c>
      <c r="B856" s="6" t="s">
        <v>7470</v>
      </c>
      <c r="C856" s="6" t="s">
        <v>7471</v>
      </c>
      <c r="D856" s="7" t="s">
        <v>7472</v>
      </c>
      <c r="E856" s="19" t="s">
        <v>10272</v>
      </c>
      <c r="F856" s="52" t="s">
        <v>9891</v>
      </c>
      <c r="G856" s="10">
        <v>45927.0</v>
      </c>
      <c r="H856" s="53" t="s">
        <v>9889</v>
      </c>
    </row>
    <row r="857">
      <c r="A857" s="6" t="s">
        <v>7337</v>
      </c>
      <c r="B857" s="6" t="s">
        <v>7470</v>
      </c>
      <c r="C857" s="6" t="s">
        <v>7471</v>
      </c>
      <c r="D857" s="7" t="s">
        <v>7472</v>
      </c>
      <c r="E857" s="19" t="s">
        <v>10272</v>
      </c>
      <c r="F857" s="52" t="s">
        <v>9892</v>
      </c>
      <c r="G857" s="10">
        <v>45927.0</v>
      </c>
      <c r="H857" s="53" t="s">
        <v>9889</v>
      </c>
    </row>
    <row r="858">
      <c r="A858" s="6" t="s">
        <v>7337</v>
      </c>
      <c r="B858" s="6" t="s">
        <v>7470</v>
      </c>
      <c r="C858" s="6" t="s">
        <v>7471</v>
      </c>
      <c r="D858" s="7" t="s">
        <v>7472</v>
      </c>
      <c r="E858" s="19" t="s">
        <v>10272</v>
      </c>
      <c r="F858" s="52" t="s">
        <v>9893</v>
      </c>
      <c r="G858" s="10">
        <v>45927.0</v>
      </c>
      <c r="H858" s="53" t="s">
        <v>9889</v>
      </c>
    </row>
    <row r="859">
      <c r="A859" s="6" t="s">
        <v>7337</v>
      </c>
      <c r="B859" s="6" t="s">
        <v>7470</v>
      </c>
      <c r="C859" s="6" t="s">
        <v>7471</v>
      </c>
      <c r="D859" s="7" t="s">
        <v>7472</v>
      </c>
      <c r="E859" s="19" t="s">
        <v>10272</v>
      </c>
      <c r="F859" s="52" t="s">
        <v>9894</v>
      </c>
      <c r="G859" s="10">
        <v>45927.0</v>
      </c>
      <c r="H859" s="53" t="s">
        <v>9889</v>
      </c>
    </row>
    <row r="860">
      <c r="A860" s="6" t="s">
        <v>7337</v>
      </c>
      <c r="B860" s="6" t="s">
        <v>7470</v>
      </c>
      <c r="C860" s="6" t="s">
        <v>7471</v>
      </c>
      <c r="D860" s="7" t="s">
        <v>7472</v>
      </c>
      <c r="E860" s="19" t="s">
        <v>10272</v>
      </c>
      <c r="F860" s="52" t="s">
        <v>9895</v>
      </c>
      <c r="G860" s="10">
        <v>45927.0</v>
      </c>
      <c r="H860" s="53" t="s">
        <v>9889</v>
      </c>
    </row>
    <row r="861">
      <c r="A861" s="6" t="s">
        <v>7337</v>
      </c>
      <c r="B861" s="6" t="s">
        <v>7470</v>
      </c>
      <c r="C861" s="6" t="s">
        <v>7471</v>
      </c>
      <c r="D861" s="7" t="s">
        <v>7472</v>
      </c>
      <c r="E861" s="19" t="s">
        <v>10272</v>
      </c>
      <c r="F861" s="52" t="s">
        <v>9896</v>
      </c>
      <c r="G861" s="10">
        <v>45927.0</v>
      </c>
      <c r="H861" s="53" t="s">
        <v>9889</v>
      </c>
    </row>
    <row r="862">
      <c r="A862" s="6" t="s">
        <v>7337</v>
      </c>
      <c r="B862" s="6" t="s">
        <v>7470</v>
      </c>
      <c r="C862" s="6" t="s">
        <v>7471</v>
      </c>
      <c r="D862" s="7" t="s">
        <v>7472</v>
      </c>
      <c r="E862" s="19" t="s">
        <v>10272</v>
      </c>
      <c r="F862" s="52" t="s">
        <v>9897</v>
      </c>
      <c r="G862" s="10">
        <v>45927.0</v>
      </c>
      <c r="H862" s="53" t="s">
        <v>9889</v>
      </c>
    </row>
    <row r="863">
      <c r="A863" s="6" t="s">
        <v>7337</v>
      </c>
      <c r="B863" s="6" t="s">
        <v>7470</v>
      </c>
      <c r="C863" s="6" t="s">
        <v>7471</v>
      </c>
      <c r="D863" s="7" t="s">
        <v>7472</v>
      </c>
      <c r="E863" s="19" t="s">
        <v>10272</v>
      </c>
      <c r="F863" s="52" t="s">
        <v>9898</v>
      </c>
      <c r="G863" s="10">
        <v>45927.0</v>
      </c>
      <c r="H863" s="53" t="s">
        <v>9889</v>
      </c>
    </row>
    <row r="864">
      <c r="A864" s="6" t="s">
        <v>7337</v>
      </c>
      <c r="B864" s="6" t="s">
        <v>7470</v>
      </c>
      <c r="C864" s="6" t="s">
        <v>7471</v>
      </c>
      <c r="D864" s="7" t="s">
        <v>7472</v>
      </c>
      <c r="E864" s="19" t="s">
        <v>10272</v>
      </c>
      <c r="F864" s="52" t="s">
        <v>9899</v>
      </c>
      <c r="G864" s="10">
        <v>45927.0</v>
      </c>
      <c r="H864" s="53" t="s">
        <v>9889</v>
      </c>
    </row>
    <row r="865">
      <c r="A865" s="6" t="s">
        <v>7337</v>
      </c>
      <c r="B865" s="6" t="s">
        <v>7470</v>
      </c>
      <c r="C865" s="6" t="s">
        <v>7471</v>
      </c>
      <c r="D865" s="7" t="s">
        <v>7472</v>
      </c>
      <c r="E865" s="19" t="s">
        <v>10272</v>
      </c>
      <c r="F865" s="52" t="s">
        <v>9900</v>
      </c>
      <c r="G865" s="10">
        <v>45927.0</v>
      </c>
      <c r="H865" s="53" t="s">
        <v>9889</v>
      </c>
    </row>
    <row r="866">
      <c r="A866" s="6" t="s">
        <v>7475</v>
      </c>
      <c r="B866" s="6" t="s">
        <v>7520</v>
      </c>
      <c r="C866" s="6" t="s">
        <v>7521</v>
      </c>
      <c r="D866" s="7" t="s">
        <v>7522</v>
      </c>
      <c r="E866" s="19" t="s">
        <v>10101</v>
      </c>
      <c r="F866" s="52" t="s">
        <v>9901</v>
      </c>
      <c r="G866" s="10">
        <v>45927.0</v>
      </c>
      <c r="H866" s="18" t="s">
        <v>9902</v>
      </c>
    </row>
    <row r="867">
      <c r="A867" s="6" t="s">
        <v>7475</v>
      </c>
      <c r="B867" s="6" t="s">
        <v>7520</v>
      </c>
      <c r="C867" s="6" t="s">
        <v>7521</v>
      </c>
      <c r="D867" s="7" t="s">
        <v>7522</v>
      </c>
      <c r="E867" s="19" t="s">
        <v>10101</v>
      </c>
      <c r="F867" s="52" t="s">
        <v>9903</v>
      </c>
      <c r="G867" s="10">
        <v>45927.0</v>
      </c>
      <c r="H867" s="53" t="s">
        <v>9902</v>
      </c>
    </row>
    <row r="868">
      <c r="A868" s="6" t="s">
        <v>7529</v>
      </c>
      <c r="B868" s="6" t="s">
        <v>123</v>
      </c>
      <c r="C868" s="6" t="s">
        <v>7553</v>
      </c>
      <c r="D868" s="7" t="s">
        <v>7554</v>
      </c>
      <c r="E868" s="19" t="s">
        <v>9596</v>
      </c>
      <c r="F868" s="52" t="s">
        <v>9904</v>
      </c>
      <c r="G868" s="10">
        <v>45927.0</v>
      </c>
      <c r="H868" s="53" t="s">
        <v>9905</v>
      </c>
    </row>
    <row r="869">
      <c r="A869" s="6" t="s">
        <v>7529</v>
      </c>
      <c r="B869" s="6" t="s">
        <v>123</v>
      </c>
      <c r="C869" s="6" t="s">
        <v>7553</v>
      </c>
      <c r="D869" s="7" t="s">
        <v>7554</v>
      </c>
      <c r="E869" s="19" t="s">
        <v>9596</v>
      </c>
      <c r="F869" s="52" t="s">
        <v>9906</v>
      </c>
      <c r="G869" s="10">
        <v>45927.0</v>
      </c>
      <c r="H869" s="53" t="s">
        <v>9905</v>
      </c>
    </row>
    <row r="870">
      <c r="A870" s="6" t="s">
        <v>7529</v>
      </c>
      <c r="B870" s="6" t="s">
        <v>123</v>
      </c>
      <c r="C870" s="6" t="s">
        <v>7553</v>
      </c>
      <c r="D870" s="7" t="s">
        <v>7554</v>
      </c>
      <c r="E870" s="19" t="s">
        <v>9596</v>
      </c>
      <c r="F870" s="52" t="s">
        <v>9907</v>
      </c>
      <c r="G870" s="10">
        <v>45927.0</v>
      </c>
      <c r="H870" s="53" t="s">
        <v>9905</v>
      </c>
    </row>
    <row r="871">
      <c r="A871" s="6" t="s">
        <v>7529</v>
      </c>
      <c r="B871" s="6" t="s">
        <v>7572</v>
      </c>
      <c r="C871" s="6" t="s">
        <v>7573</v>
      </c>
      <c r="D871" s="7" t="s">
        <v>7574</v>
      </c>
      <c r="E871" s="19" t="s">
        <v>10165</v>
      </c>
      <c r="F871" s="52" t="s">
        <v>9908</v>
      </c>
      <c r="G871" s="10">
        <v>45927.0</v>
      </c>
      <c r="H871" s="53" t="s">
        <v>9909</v>
      </c>
    </row>
    <row r="872">
      <c r="A872" s="6" t="s">
        <v>7529</v>
      </c>
      <c r="B872" s="6" t="s">
        <v>7572</v>
      </c>
      <c r="C872" s="6" t="s">
        <v>7573</v>
      </c>
      <c r="D872" s="7" t="s">
        <v>7574</v>
      </c>
      <c r="E872" s="19" t="s">
        <v>10165</v>
      </c>
      <c r="F872" s="52" t="s">
        <v>9910</v>
      </c>
      <c r="G872" s="10">
        <v>45927.0</v>
      </c>
      <c r="H872" s="53" t="s">
        <v>9909</v>
      </c>
    </row>
    <row r="873">
      <c r="A873" s="6" t="s">
        <v>7529</v>
      </c>
      <c r="B873" s="6" t="s">
        <v>7572</v>
      </c>
      <c r="C873" s="6" t="s">
        <v>7573</v>
      </c>
      <c r="D873" s="7" t="s">
        <v>7574</v>
      </c>
      <c r="E873" s="19" t="s">
        <v>10165</v>
      </c>
      <c r="F873" s="52" t="s">
        <v>9911</v>
      </c>
      <c r="G873" s="10">
        <v>45927.0</v>
      </c>
      <c r="H873" s="53" t="s">
        <v>9909</v>
      </c>
    </row>
    <row r="874">
      <c r="A874" s="6" t="s">
        <v>7529</v>
      </c>
      <c r="B874" s="6" t="s">
        <v>7572</v>
      </c>
      <c r="C874" s="6" t="s">
        <v>7573</v>
      </c>
      <c r="D874" s="7" t="s">
        <v>7574</v>
      </c>
      <c r="E874" s="19" t="s">
        <v>10165</v>
      </c>
      <c r="F874" s="52" t="s">
        <v>9912</v>
      </c>
      <c r="G874" s="10">
        <v>45927.0</v>
      </c>
      <c r="H874" s="53" t="s">
        <v>9909</v>
      </c>
    </row>
    <row r="875">
      <c r="A875" s="6" t="s">
        <v>7529</v>
      </c>
      <c r="B875" s="6" t="s">
        <v>7577</v>
      </c>
      <c r="C875" s="6" t="s">
        <v>7578</v>
      </c>
      <c r="D875" s="7" t="s">
        <v>7579</v>
      </c>
      <c r="E875" s="19" t="s">
        <v>10273</v>
      </c>
      <c r="F875" s="52" t="s">
        <v>9913</v>
      </c>
      <c r="G875" s="10">
        <v>45927.0</v>
      </c>
      <c r="H875" s="53" t="s">
        <v>9914</v>
      </c>
    </row>
    <row r="876">
      <c r="A876" s="6" t="s">
        <v>7529</v>
      </c>
      <c r="B876" s="6" t="s">
        <v>7603</v>
      </c>
      <c r="C876" s="6" t="s">
        <v>7604</v>
      </c>
      <c r="D876" s="7" t="s">
        <v>7605</v>
      </c>
      <c r="E876" s="19" t="s">
        <v>9915</v>
      </c>
      <c r="F876" s="52" t="s">
        <v>9916</v>
      </c>
      <c r="G876" s="10">
        <v>45927.0</v>
      </c>
      <c r="H876" s="53" t="s">
        <v>9917</v>
      </c>
    </row>
    <row r="877">
      <c r="A877" s="6" t="s">
        <v>7529</v>
      </c>
      <c r="B877" s="6" t="s">
        <v>7603</v>
      </c>
      <c r="C877" s="6" t="s">
        <v>7604</v>
      </c>
      <c r="D877" s="7" t="s">
        <v>7605</v>
      </c>
      <c r="E877" s="19" t="s">
        <v>10274</v>
      </c>
      <c r="F877" s="52" t="s">
        <v>9923</v>
      </c>
      <c r="G877" s="10">
        <v>45927.0</v>
      </c>
      <c r="H877" s="53" t="s">
        <v>9917</v>
      </c>
    </row>
    <row r="878">
      <c r="A878" s="6" t="s">
        <v>7529</v>
      </c>
      <c r="B878" s="6" t="s">
        <v>7603</v>
      </c>
      <c r="C878" s="6" t="s">
        <v>7604</v>
      </c>
      <c r="D878" s="7" t="s">
        <v>7605</v>
      </c>
      <c r="E878" s="19" t="s">
        <v>10165</v>
      </c>
      <c r="F878" s="52" t="s">
        <v>9918</v>
      </c>
      <c r="G878" s="10">
        <v>45927.0</v>
      </c>
      <c r="H878" s="53" t="s">
        <v>9917</v>
      </c>
    </row>
    <row r="879">
      <c r="A879" s="6" t="s">
        <v>7529</v>
      </c>
      <c r="B879" s="6" t="s">
        <v>7603</v>
      </c>
      <c r="C879" s="6" t="s">
        <v>7604</v>
      </c>
      <c r="D879" s="7" t="s">
        <v>7605</v>
      </c>
      <c r="E879" s="19" t="s">
        <v>10165</v>
      </c>
      <c r="F879" s="52" t="s">
        <v>9919</v>
      </c>
      <c r="G879" s="10">
        <v>45927.0</v>
      </c>
      <c r="H879" s="53" t="s">
        <v>9917</v>
      </c>
    </row>
    <row r="880">
      <c r="A880" s="6" t="s">
        <v>7529</v>
      </c>
      <c r="B880" s="6" t="s">
        <v>7603</v>
      </c>
      <c r="C880" s="6" t="s">
        <v>7604</v>
      </c>
      <c r="D880" s="7" t="s">
        <v>7605</v>
      </c>
      <c r="E880" s="19" t="s">
        <v>10165</v>
      </c>
      <c r="F880" s="52" t="s">
        <v>9920</v>
      </c>
      <c r="G880" s="10">
        <v>45927.0</v>
      </c>
      <c r="H880" s="53" t="s">
        <v>9917</v>
      </c>
    </row>
    <row r="881">
      <c r="A881" s="6" t="s">
        <v>7529</v>
      </c>
      <c r="B881" s="6" t="s">
        <v>7603</v>
      </c>
      <c r="C881" s="6" t="s">
        <v>7604</v>
      </c>
      <c r="D881" s="7" t="s">
        <v>7605</v>
      </c>
      <c r="E881" s="19" t="s">
        <v>10165</v>
      </c>
      <c r="F881" s="52" t="s">
        <v>9921</v>
      </c>
      <c r="G881" s="10">
        <v>45927.0</v>
      </c>
      <c r="H881" s="53" t="s">
        <v>9917</v>
      </c>
    </row>
    <row r="882">
      <c r="A882" s="6" t="s">
        <v>7529</v>
      </c>
      <c r="B882" s="6" t="s">
        <v>7603</v>
      </c>
      <c r="C882" s="6" t="s">
        <v>7604</v>
      </c>
      <c r="D882" s="7" t="s">
        <v>7605</v>
      </c>
      <c r="E882" s="19" t="s">
        <v>10165</v>
      </c>
      <c r="F882" s="52" t="s">
        <v>9922</v>
      </c>
      <c r="G882" s="10">
        <v>45927.0</v>
      </c>
      <c r="H882" s="53" t="s">
        <v>9917</v>
      </c>
    </row>
    <row r="883">
      <c r="A883" s="6" t="s">
        <v>7529</v>
      </c>
      <c r="B883" s="6" t="s">
        <v>7666</v>
      </c>
      <c r="C883" s="6" t="s">
        <v>7667</v>
      </c>
      <c r="D883" s="7" t="s">
        <v>7668</v>
      </c>
      <c r="E883" s="19" t="s">
        <v>9143</v>
      </c>
      <c r="F883" s="52" t="s">
        <v>9926</v>
      </c>
      <c r="G883" s="10">
        <v>45927.0</v>
      </c>
      <c r="H883" s="53" t="s">
        <v>9925</v>
      </c>
    </row>
    <row r="884">
      <c r="A884" s="6" t="s">
        <v>7529</v>
      </c>
      <c r="B884" s="6" t="s">
        <v>7666</v>
      </c>
      <c r="C884" s="6" t="s">
        <v>7667</v>
      </c>
      <c r="D884" s="7" t="s">
        <v>7668</v>
      </c>
      <c r="E884" s="19" t="s">
        <v>8766</v>
      </c>
      <c r="F884" s="52" t="s">
        <v>9924</v>
      </c>
      <c r="G884" s="10">
        <v>45927.0</v>
      </c>
      <c r="H884" s="53" t="s">
        <v>9925</v>
      </c>
    </row>
    <row r="885">
      <c r="A885" s="6" t="s">
        <v>7680</v>
      </c>
      <c r="B885" s="6" t="s">
        <v>7766</v>
      </c>
      <c r="C885" s="6" t="s">
        <v>7767</v>
      </c>
      <c r="D885" s="7" t="s">
        <v>7768</v>
      </c>
      <c r="E885" s="19" t="s">
        <v>9931</v>
      </c>
      <c r="F885" s="52" t="s">
        <v>9932</v>
      </c>
      <c r="G885" s="10">
        <v>45925.0</v>
      </c>
      <c r="H885" s="18" t="s">
        <v>9928</v>
      </c>
    </row>
    <row r="886">
      <c r="A886" s="6" t="s">
        <v>7680</v>
      </c>
      <c r="B886" s="6" t="s">
        <v>7766</v>
      </c>
      <c r="C886" s="6" t="s">
        <v>7767</v>
      </c>
      <c r="D886" s="7" t="s">
        <v>7768</v>
      </c>
      <c r="E886" s="19" t="s">
        <v>8766</v>
      </c>
      <c r="F886" s="52" t="s">
        <v>9927</v>
      </c>
      <c r="G886" s="10">
        <v>45925.0</v>
      </c>
      <c r="H886" s="53" t="s">
        <v>9928</v>
      </c>
    </row>
    <row r="887">
      <c r="A887" s="6" t="s">
        <v>7680</v>
      </c>
      <c r="B887" s="6" t="s">
        <v>7766</v>
      </c>
      <c r="C887" s="6" t="s">
        <v>7767</v>
      </c>
      <c r="D887" s="7" t="s">
        <v>7768</v>
      </c>
      <c r="E887" s="19" t="s">
        <v>8766</v>
      </c>
      <c r="F887" s="52" t="s">
        <v>9929</v>
      </c>
      <c r="G887" s="10">
        <v>45925.0</v>
      </c>
      <c r="H887" s="53" t="s">
        <v>9928</v>
      </c>
    </row>
    <row r="888">
      <c r="A888" s="6" t="s">
        <v>7680</v>
      </c>
      <c r="B888" s="6" t="s">
        <v>7766</v>
      </c>
      <c r="C888" s="6" t="s">
        <v>7767</v>
      </c>
      <c r="D888" s="7" t="s">
        <v>7768</v>
      </c>
      <c r="E888" s="19" t="s">
        <v>8766</v>
      </c>
      <c r="F888" s="52" t="s">
        <v>9930</v>
      </c>
      <c r="G888" s="10">
        <v>45925.0</v>
      </c>
      <c r="H888" s="53" t="s">
        <v>9928</v>
      </c>
    </row>
    <row r="889">
      <c r="A889" s="6" t="s">
        <v>7798</v>
      </c>
      <c r="B889" s="6" t="s">
        <v>7846</v>
      </c>
      <c r="C889" s="6" t="s">
        <v>7847</v>
      </c>
      <c r="D889" s="7" t="s">
        <v>7848</v>
      </c>
      <c r="E889" s="19" t="s">
        <v>9933</v>
      </c>
      <c r="F889" s="52" t="s">
        <v>9934</v>
      </c>
      <c r="G889" s="10">
        <v>45923.0</v>
      </c>
      <c r="H889" s="53" t="s">
        <v>9935</v>
      </c>
    </row>
    <row r="890">
      <c r="A890" s="11" t="s">
        <v>7878</v>
      </c>
      <c r="B890" s="11" t="s">
        <v>480</v>
      </c>
      <c r="C890" s="11" t="s">
        <v>7897</v>
      </c>
      <c r="D890" s="53" t="s">
        <v>7898</v>
      </c>
      <c r="E890" s="19" t="s">
        <v>10116</v>
      </c>
      <c r="F890" s="52" t="s">
        <v>9938</v>
      </c>
      <c r="G890" s="10">
        <v>45925.0</v>
      </c>
      <c r="H890" s="53" t="s">
        <v>9937</v>
      </c>
    </row>
    <row r="891">
      <c r="A891" s="11" t="s">
        <v>7878</v>
      </c>
      <c r="B891" s="11" t="s">
        <v>480</v>
      </c>
      <c r="C891" s="11" t="s">
        <v>7897</v>
      </c>
      <c r="D891" s="53" t="s">
        <v>7898</v>
      </c>
      <c r="E891" s="19" t="s">
        <v>10116</v>
      </c>
      <c r="F891" s="52" t="s">
        <v>9939</v>
      </c>
      <c r="G891" s="10">
        <v>45925.0</v>
      </c>
      <c r="H891" s="53" t="s">
        <v>9937</v>
      </c>
    </row>
    <row r="892">
      <c r="A892" s="11" t="s">
        <v>7878</v>
      </c>
      <c r="B892" s="11" t="s">
        <v>480</v>
      </c>
      <c r="C892" s="11" t="s">
        <v>7897</v>
      </c>
      <c r="D892" s="53" t="s">
        <v>7898</v>
      </c>
      <c r="E892" s="19" t="s">
        <v>10116</v>
      </c>
      <c r="F892" s="52" t="s">
        <v>9940</v>
      </c>
      <c r="G892" s="10">
        <v>45925.0</v>
      </c>
      <c r="H892" s="53" t="s">
        <v>9937</v>
      </c>
    </row>
    <row r="893">
      <c r="A893" s="11" t="s">
        <v>7878</v>
      </c>
      <c r="B893" s="11" t="s">
        <v>480</v>
      </c>
      <c r="C893" s="11" t="s">
        <v>7897</v>
      </c>
      <c r="D893" s="53" t="s">
        <v>7898</v>
      </c>
      <c r="E893" s="19" t="s">
        <v>10116</v>
      </c>
      <c r="F893" s="52" t="s">
        <v>9941</v>
      </c>
      <c r="G893" s="10">
        <v>45925.0</v>
      </c>
      <c r="H893" s="53" t="s">
        <v>9937</v>
      </c>
    </row>
    <row r="894">
      <c r="A894" s="11" t="s">
        <v>7878</v>
      </c>
      <c r="B894" s="11" t="s">
        <v>480</v>
      </c>
      <c r="C894" s="11" t="s">
        <v>7897</v>
      </c>
      <c r="D894" s="53" t="s">
        <v>7898</v>
      </c>
      <c r="E894" s="19" t="s">
        <v>10116</v>
      </c>
      <c r="F894" s="52" t="s">
        <v>9936</v>
      </c>
      <c r="G894" s="10">
        <v>45925.0</v>
      </c>
      <c r="H894" s="53" t="s">
        <v>9937</v>
      </c>
    </row>
    <row r="895">
      <c r="A895" s="11" t="s">
        <v>7878</v>
      </c>
      <c r="B895" s="11" t="s">
        <v>480</v>
      </c>
      <c r="C895" s="11" t="s">
        <v>7897</v>
      </c>
      <c r="D895" s="53" t="s">
        <v>7898</v>
      </c>
      <c r="E895" s="19" t="s">
        <v>10116</v>
      </c>
      <c r="F895" s="52" t="s">
        <v>9942</v>
      </c>
      <c r="G895" s="10">
        <v>45925.0</v>
      </c>
      <c r="H895" s="53" t="s">
        <v>9937</v>
      </c>
    </row>
    <row r="896">
      <c r="A896" s="11" t="s">
        <v>7878</v>
      </c>
      <c r="B896" s="11" t="s">
        <v>480</v>
      </c>
      <c r="C896" s="11" t="s">
        <v>7897</v>
      </c>
      <c r="D896" s="53" t="s">
        <v>7898</v>
      </c>
      <c r="E896" s="19" t="s">
        <v>10116</v>
      </c>
      <c r="F896" s="52" t="s">
        <v>9943</v>
      </c>
      <c r="G896" s="10">
        <v>45925.0</v>
      </c>
      <c r="H896" s="53" t="s">
        <v>9937</v>
      </c>
    </row>
    <row r="897">
      <c r="A897" s="11" t="s">
        <v>7878</v>
      </c>
      <c r="B897" s="11" t="s">
        <v>480</v>
      </c>
      <c r="C897" s="11" t="s">
        <v>7897</v>
      </c>
      <c r="D897" s="53" t="s">
        <v>7898</v>
      </c>
      <c r="E897" s="19" t="s">
        <v>10116</v>
      </c>
      <c r="F897" s="52" t="s">
        <v>9944</v>
      </c>
      <c r="G897" s="10">
        <v>45925.0</v>
      </c>
      <c r="H897" s="53" t="s">
        <v>9937</v>
      </c>
    </row>
    <row r="898">
      <c r="A898" s="11" t="s">
        <v>7878</v>
      </c>
      <c r="B898" s="11" t="s">
        <v>480</v>
      </c>
      <c r="C898" s="11" t="s">
        <v>7897</v>
      </c>
      <c r="D898" s="53" t="s">
        <v>7898</v>
      </c>
      <c r="E898" s="19" t="s">
        <v>10116</v>
      </c>
      <c r="F898" s="52" t="s">
        <v>9945</v>
      </c>
      <c r="G898" s="10">
        <v>45925.0</v>
      </c>
      <c r="H898" s="53" t="s">
        <v>9937</v>
      </c>
    </row>
    <row r="899">
      <c r="A899" s="6" t="s">
        <v>7878</v>
      </c>
      <c r="B899" s="6" t="s">
        <v>170</v>
      </c>
      <c r="C899" s="6" t="s">
        <v>7975</v>
      </c>
      <c r="D899" s="7" t="s">
        <v>7976</v>
      </c>
      <c r="E899" s="19" t="s">
        <v>8766</v>
      </c>
      <c r="F899" s="52" t="s">
        <v>9946</v>
      </c>
      <c r="G899" s="10">
        <v>45927.0</v>
      </c>
      <c r="H899" s="53" t="s">
        <v>9947</v>
      </c>
    </row>
    <row r="900">
      <c r="A900" s="6" t="s">
        <v>7878</v>
      </c>
      <c r="B900" s="6" t="s">
        <v>170</v>
      </c>
      <c r="C900" s="6" t="s">
        <v>7975</v>
      </c>
      <c r="D900" s="7" t="s">
        <v>7976</v>
      </c>
      <c r="E900" s="19" t="s">
        <v>8766</v>
      </c>
      <c r="F900" s="52" t="s">
        <v>9948</v>
      </c>
      <c r="G900" s="10">
        <v>45927.0</v>
      </c>
      <c r="H900" s="53" t="s">
        <v>9947</v>
      </c>
    </row>
    <row r="901">
      <c r="A901" s="6" t="s">
        <v>7878</v>
      </c>
      <c r="B901" s="6" t="s">
        <v>170</v>
      </c>
      <c r="C901" s="6" t="s">
        <v>7975</v>
      </c>
      <c r="D901" s="7" t="s">
        <v>7976</v>
      </c>
      <c r="E901" s="19" t="s">
        <v>8766</v>
      </c>
      <c r="F901" s="52" t="s">
        <v>9949</v>
      </c>
      <c r="G901" s="10">
        <v>45927.0</v>
      </c>
      <c r="H901" s="53" t="s">
        <v>9947</v>
      </c>
    </row>
    <row r="902">
      <c r="A902" s="6" t="s">
        <v>7878</v>
      </c>
      <c r="B902" s="6" t="s">
        <v>170</v>
      </c>
      <c r="C902" s="6" t="s">
        <v>7975</v>
      </c>
      <c r="D902" s="7" t="s">
        <v>7976</v>
      </c>
      <c r="E902" s="19" t="s">
        <v>8766</v>
      </c>
      <c r="F902" s="52" t="s">
        <v>9950</v>
      </c>
      <c r="G902" s="10">
        <v>45927.0</v>
      </c>
      <c r="H902" s="53" t="s">
        <v>9947</v>
      </c>
    </row>
    <row r="903">
      <c r="A903" s="6" t="s">
        <v>7878</v>
      </c>
      <c r="B903" s="6" t="s">
        <v>170</v>
      </c>
      <c r="C903" s="6" t="s">
        <v>7975</v>
      </c>
      <c r="D903" s="7" t="s">
        <v>7976</v>
      </c>
      <c r="E903" s="19" t="s">
        <v>8766</v>
      </c>
      <c r="F903" s="52" t="s">
        <v>9951</v>
      </c>
      <c r="G903" s="10">
        <v>45927.0</v>
      </c>
      <c r="H903" s="53" t="s">
        <v>9947</v>
      </c>
    </row>
    <row r="904">
      <c r="A904" s="6" t="s">
        <v>7878</v>
      </c>
      <c r="B904" s="6" t="s">
        <v>170</v>
      </c>
      <c r="C904" s="6" t="s">
        <v>7975</v>
      </c>
      <c r="D904" s="7" t="s">
        <v>7976</v>
      </c>
      <c r="E904" s="19" t="s">
        <v>8766</v>
      </c>
      <c r="F904" s="52" t="s">
        <v>9952</v>
      </c>
      <c r="G904" s="10">
        <v>45927.0</v>
      </c>
      <c r="H904" s="53" t="s">
        <v>9947</v>
      </c>
    </row>
    <row r="905">
      <c r="A905" s="6" t="s">
        <v>7878</v>
      </c>
      <c r="B905" s="6" t="s">
        <v>170</v>
      </c>
      <c r="C905" s="6" t="s">
        <v>7975</v>
      </c>
      <c r="D905" s="7" t="s">
        <v>7976</v>
      </c>
      <c r="E905" s="19" t="s">
        <v>8766</v>
      </c>
      <c r="F905" s="52" t="s">
        <v>9953</v>
      </c>
      <c r="G905" s="10">
        <v>45927.0</v>
      </c>
      <c r="H905" s="53" t="s">
        <v>9947</v>
      </c>
    </row>
    <row r="906">
      <c r="A906" s="6" t="s">
        <v>7878</v>
      </c>
      <c r="B906" s="6" t="s">
        <v>170</v>
      </c>
      <c r="C906" s="6" t="s">
        <v>7975</v>
      </c>
      <c r="D906" s="7" t="s">
        <v>7976</v>
      </c>
      <c r="E906" s="19" t="s">
        <v>8766</v>
      </c>
      <c r="F906" s="52" t="s">
        <v>9954</v>
      </c>
      <c r="G906" s="10">
        <v>45927.0</v>
      </c>
      <c r="H906" s="53" t="s">
        <v>9947</v>
      </c>
    </row>
    <row r="907">
      <c r="A907" s="6" t="s">
        <v>7878</v>
      </c>
      <c r="B907" s="6" t="s">
        <v>170</v>
      </c>
      <c r="C907" s="6" t="s">
        <v>7975</v>
      </c>
      <c r="D907" s="7" t="s">
        <v>7976</v>
      </c>
      <c r="E907" s="19" t="s">
        <v>8766</v>
      </c>
      <c r="F907" s="52" t="s">
        <v>9955</v>
      </c>
      <c r="G907" s="10">
        <v>45927.0</v>
      </c>
      <c r="H907" s="53" t="s">
        <v>9947</v>
      </c>
    </row>
    <row r="908">
      <c r="A908" s="6" t="s">
        <v>7878</v>
      </c>
      <c r="B908" s="6" t="s">
        <v>170</v>
      </c>
      <c r="C908" s="6" t="s">
        <v>7975</v>
      </c>
      <c r="D908" s="7" t="s">
        <v>7976</v>
      </c>
      <c r="E908" s="19" t="s">
        <v>8766</v>
      </c>
      <c r="F908" s="52" t="s">
        <v>9956</v>
      </c>
      <c r="G908" s="10">
        <v>45927.0</v>
      </c>
      <c r="H908" s="53" t="s">
        <v>9947</v>
      </c>
    </row>
    <row r="909">
      <c r="A909" s="6" t="s">
        <v>7878</v>
      </c>
      <c r="B909" s="6" t="s">
        <v>170</v>
      </c>
      <c r="C909" s="6" t="s">
        <v>7975</v>
      </c>
      <c r="D909" s="7" t="s">
        <v>7976</v>
      </c>
      <c r="E909" s="19" t="s">
        <v>8766</v>
      </c>
      <c r="F909" s="52" t="s">
        <v>9957</v>
      </c>
      <c r="G909" s="10">
        <v>45927.0</v>
      </c>
      <c r="H909" s="53" t="s">
        <v>9947</v>
      </c>
    </row>
    <row r="910">
      <c r="A910" s="6" t="s">
        <v>7878</v>
      </c>
      <c r="B910" s="6" t="s">
        <v>170</v>
      </c>
      <c r="C910" s="6" t="s">
        <v>7975</v>
      </c>
      <c r="D910" s="7" t="s">
        <v>7976</v>
      </c>
      <c r="E910" s="19" t="s">
        <v>8766</v>
      </c>
      <c r="F910" s="52" t="s">
        <v>9958</v>
      </c>
      <c r="G910" s="10">
        <v>45927.0</v>
      </c>
      <c r="H910" s="53" t="s">
        <v>9947</v>
      </c>
    </row>
    <row r="911">
      <c r="A911" s="6" t="s">
        <v>7878</v>
      </c>
      <c r="B911" s="6" t="s">
        <v>170</v>
      </c>
      <c r="C911" s="6" t="s">
        <v>7975</v>
      </c>
      <c r="D911" s="7" t="s">
        <v>7976</v>
      </c>
      <c r="E911" s="19" t="s">
        <v>8766</v>
      </c>
      <c r="F911" s="52" t="s">
        <v>9959</v>
      </c>
      <c r="G911" s="10">
        <v>45927.0</v>
      </c>
      <c r="H911" s="53" t="s">
        <v>9947</v>
      </c>
    </row>
    <row r="912">
      <c r="A912" s="6" t="s">
        <v>7878</v>
      </c>
      <c r="B912" s="6" t="s">
        <v>170</v>
      </c>
      <c r="C912" s="6" t="s">
        <v>7975</v>
      </c>
      <c r="D912" s="7" t="s">
        <v>7976</v>
      </c>
      <c r="E912" s="19" t="s">
        <v>8766</v>
      </c>
      <c r="F912" s="52" t="s">
        <v>9960</v>
      </c>
      <c r="G912" s="10">
        <v>45927.0</v>
      </c>
      <c r="H912" s="53" t="s">
        <v>9947</v>
      </c>
    </row>
    <row r="913">
      <c r="A913" s="6" t="s">
        <v>7878</v>
      </c>
      <c r="B913" s="6" t="s">
        <v>170</v>
      </c>
      <c r="C913" s="6" t="s">
        <v>7975</v>
      </c>
      <c r="D913" s="7" t="s">
        <v>7976</v>
      </c>
      <c r="E913" s="19" t="s">
        <v>8766</v>
      </c>
      <c r="F913" s="52" t="s">
        <v>9961</v>
      </c>
      <c r="G913" s="10">
        <v>45927.0</v>
      </c>
      <c r="H913" s="53" t="s">
        <v>9947</v>
      </c>
    </row>
    <row r="914">
      <c r="A914" s="6" t="s">
        <v>7878</v>
      </c>
      <c r="B914" s="6" t="s">
        <v>170</v>
      </c>
      <c r="C914" s="6" t="s">
        <v>7975</v>
      </c>
      <c r="D914" s="7" t="s">
        <v>7976</v>
      </c>
      <c r="E914" s="19" t="s">
        <v>8766</v>
      </c>
      <c r="F914" s="52" t="s">
        <v>9962</v>
      </c>
      <c r="G914" s="10">
        <v>45927.0</v>
      </c>
      <c r="H914" s="53" t="s">
        <v>9947</v>
      </c>
    </row>
    <row r="915">
      <c r="A915" s="6" t="s">
        <v>7878</v>
      </c>
      <c r="B915" s="6" t="s">
        <v>170</v>
      </c>
      <c r="C915" s="6" t="s">
        <v>7975</v>
      </c>
      <c r="D915" s="7" t="s">
        <v>7976</v>
      </c>
      <c r="E915" s="19" t="s">
        <v>8766</v>
      </c>
      <c r="F915" s="52" t="s">
        <v>9963</v>
      </c>
      <c r="G915" s="10">
        <v>45927.0</v>
      </c>
      <c r="H915" s="53" t="s">
        <v>9947</v>
      </c>
    </row>
    <row r="916">
      <c r="A916" s="6" t="s">
        <v>7878</v>
      </c>
      <c r="B916" s="6" t="s">
        <v>170</v>
      </c>
      <c r="C916" s="6" t="s">
        <v>7975</v>
      </c>
      <c r="D916" s="7" t="s">
        <v>7976</v>
      </c>
      <c r="E916" s="19" t="s">
        <v>8766</v>
      </c>
      <c r="F916" s="52" t="s">
        <v>9964</v>
      </c>
      <c r="G916" s="10">
        <v>45927.0</v>
      </c>
      <c r="H916" s="53" t="s">
        <v>9947</v>
      </c>
    </row>
    <row r="917">
      <c r="A917" s="6" t="s">
        <v>7878</v>
      </c>
      <c r="B917" s="6" t="s">
        <v>170</v>
      </c>
      <c r="C917" s="6" t="s">
        <v>7975</v>
      </c>
      <c r="D917" s="7" t="s">
        <v>7976</v>
      </c>
      <c r="E917" s="19" t="s">
        <v>8766</v>
      </c>
      <c r="F917" s="52" t="s">
        <v>9965</v>
      </c>
      <c r="G917" s="10">
        <v>45927.0</v>
      </c>
      <c r="H917" s="53" t="s">
        <v>9947</v>
      </c>
    </row>
    <row r="918">
      <c r="A918" s="6" t="s">
        <v>7878</v>
      </c>
      <c r="B918" s="6" t="s">
        <v>170</v>
      </c>
      <c r="C918" s="6" t="s">
        <v>7975</v>
      </c>
      <c r="D918" s="7" t="s">
        <v>7976</v>
      </c>
      <c r="E918" s="19" t="s">
        <v>8766</v>
      </c>
      <c r="F918" s="52" t="s">
        <v>9966</v>
      </c>
      <c r="G918" s="10">
        <v>45927.0</v>
      </c>
      <c r="H918" s="53" t="s">
        <v>9947</v>
      </c>
    </row>
    <row r="919">
      <c r="A919" s="6" t="s">
        <v>7878</v>
      </c>
      <c r="B919" s="6" t="s">
        <v>170</v>
      </c>
      <c r="C919" s="6" t="s">
        <v>7975</v>
      </c>
      <c r="D919" s="7" t="s">
        <v>7976</v>
      </c>
      <c r="E919" s="19" t="s">
        <v>8766</v>
      </c>
      <c r="F919" s="52" t="s">
        <v>9967</v>
      </c>
      <c r="G919" s="10">
        <v>45927.0</v>
      </c>
      <c r="H919" s="53" t="s">
        <v>9947</v>
      </c>
    </row>
    <row r="920">
      <c r="A920" s="6" t="s">
        <v>7878</v>
      </c>
      <c r="B920" s="6" t="s">
        <v>170</v>
      </c>
      <c r="C920" s="6" t="s">
        <v>7975</v>
      </c>
      <c r="D920" s="7" t="s">
        <v>7976</v>
      </c>
      <c r="E920" s="19" t="s">
        <v>8766</v>
      </c>
      <c r="F920" s="52" t="s">
        <v>9968</v>
      </c>
      <c r="G920" s="10">
        <v>45927.0</v>
      </c>
      <c r="H920" s="53" t="s">
        <v>9947</v>
      </c>
    </row>
    <row r="921">
      <c r="A921" s="6" t="s">
        <v>7878</v>
      </c>
      <c r="B921" s="6" t="s">
        <v>170</v>
      </c>
      <c r="C921" s="6" t="s">
        <v>7975</v>
      </c>
      <c r="D921" s="7" t="s">
        <v>7976</v>
      </c>
      <c r="E921" s="19" t="s">
        <v>8766</v>
      </c>
      <c r="F921" s="52" t="s">
        <v>9969</v>
      </c>
      <c r="G921" s="10">
        <v>45927.0</v>
      </c>
      <c r="H921" s="53" t="s">
        <v>9947</v>
      </c>
    </row>
    <row r="922">
      <c r="A922" s="6" t="s">
        <v>7878</v>
      </c>
      <c r="B922" s="6" t="s">
        <v>170</v>
      </c>
      <c r="C922" s="6" t="s">
        <v>7975</v>
      </c>
      <c r="D922" s="7" t="s">
        <v>7976</v>
      </c>
      <c r="E922" s="19" t="s">
        <v>8766</v>
      </c>
      <c r="F922" s="52" t="s">
        <v>9970</v>
      </c>
      <c r="G922" s="10">
        <v>45927.0</v>
      </c>
      <c r="H922" s="53" t="s">
        <v>9947</v>
      </c>
    </row>
    <row r="923">
      <c r="A923" s="6" t="s">
        <v>7878</v>
      </c>
      <c r="B923" s="6" t="s">
        <v>170</v>
      </c>
      <c r="C923" s="6" t="s">
        <v>7975</v>
      </c>
      <c r="D923" s="7" t="s">
        <v>7976</v>
      </c>
      <c r="E923" s="19" t="s">
        <v>8766</v>
      </c>
      <c r="F923" s="52" t="s">
        <v>9971</v>
      </c>
      <c r="G923" s="10">
        <v>45927.0</v>
      </c>
      <c r="H923" s="53" t="s">
        <v>9947</v>
      </c>
    </row>
    <row r="924">
      <c r="A924" s="6" t="s">
        <v>7878</v>
      </c>
      <c r="B924" s="6" t="s">
        <v>170</v>
      </c>
      <c r="C924" s="6" t="s">
        <v>7975</v>
      </c>
      <c r="D924" s="7" t="s">
        <v>7976</v>
      </c>
      <c r="E924" s="19" t="s">
        <v>8766</v>
      </c>
      <c r="F924" s="52" t="s">
        <v>9972</v>
      </c>
      <c r="G924" s="10">
        <v>45927.0</v>
      </c>
      <c r="H924" s="53" t="s">
        <v>9947</v>
      </c>
    </row>
    <row r="925">
      <c r="A925" s="6" t="s">
        <v>7984</v>
      </c>
      <c r="B925" s="6" t="s">
        <v>7985</v>
      </c>
      <c r="C925" s="6" t="s">
        <v>7986</v>
      </c>
      <c r="D925" s="7" t="s">
        <v>7987</v>
      </c>
      <c r="E925" s="19" t="s">
        <v>10080</v>
      </c>
      <c r="F925" s="52" t="s">
        <v>9973</v>
      </c>
      <c r="G925" s="10">
        <v>45924.0</v>
      </c>
      <c r="H925" s="53" t="s">
        <v>9974</v>
      </c>
    </row>
    <row r="926">
      <c r="A926" s="6" t="s">
        <v>7984</v>
      </c>
      <c r="B926" s="6" t="s">
        <v>7985</v>
      </c>
      <c r="C926" s="6" t="s">
        <v>7986</v>
      </c>
      <c r="D926" s="7" t="s">
        <v>7987</v>
      </c>
      <c r="E926" s="19" t="s">
        <v>10080</v>
      </c>
      <c r="F926" s="52" t="s">
        <v>9975</v>
      </c>
      <c r="G926" s="10">
        <v>45924.0</v>
      </c>
      <c r="H926" s="53" t="s">
        <v>9974</v>
      </c>
    </row>
    <row r="927">
      <c r="A927" s="6" t="s">
        <v>7984</v>
      </c>
      <c r="B927" s="6" t="s">
        <v>7985</v>
      </c>
      <c r="C927" s="6" t="s">
        <v>7986</v>
      </c>
      <c r="D927" s="7" t="s">
        <v>7987</v>
      </c>
      <c r="E927" s="19" t="s">
        <v>10080</v>
      </c>
      <c r="F927" s="52" t="s">
        <v>9976</v>
      </c>
      <c r="G927" s="10">
        <v>45924.0</v>
      </c>
      <c r="H927" s="53" t="s">
        <v>9974</v>
      </c>
    </row>
    <row r="928">
      <c r="A928" s="6" t="s">
        <v>7984</v>
      </c>
      <c r="B928" s="6" t="s">
        <v>7985</v>
      </c>
      <c r="C928" s="6" t="s">
        <v>7986</v>
      </c>
      <c r="D928" s="7" t="s">
        <v>7987</v>
      </c>
      <c r="E928" s="19" t="s">
        <v>10080</v>
      </c>
      <c r="F928" s="52" t="s">
        <v>9977</v>
      </c>
      <c r="G928" s="10">
        <v>45924.0</v>
      </c>
      <c r="H928" s="53" t="s">
        <v>9974</v>
      </c>
    </row>
    <row r="929">
      <c r="A929" s="6" t="s">
        <v>7984</v>
      </c>
      <c r="B929" s="6" t="s">
        <v>7985</v>
      </c>
      <c r="C929" s="6" t="s">
        <v>7986</v>
      </c>
      <c r="D929" s="7" t="s">
        <v>7987</v>
      </c>
      <c r="E929" s="19" t="s">
        <v>10080</v>
      </c>
      <c r="F929" s="52" t="s">
        <v>9978</v>
      </c>
      <c r="G929" s="10">
        <v>45924.0</v>
      </c>
      <c r="H929" s="53" t="s">
        <v>9974</v>
      </c>
    </row>
    <row r="930">
      <c r="A930" s="6" t="s">
        <v>7984</v>
      </c>
      <c r="B930" s="6" t="s">
        <v>527</v>
      </c>
      <c r="C930" s="6" t="s">
        <v>8030</v>
      </c>
      <c r="D930" s="7" t="s">
        <v>8031</v>
      </c>
      <c r="E930" s="19" t="s">
        <v>10275</v>
      </c>
      <c r="F930" s="52" t="s">
        <v>9979</v>
      </c>
      <c r="G930" s="10">
        <v>45924.0</v>
      </c>
      <c r="H930" s="53" t="s">
        <v>9980</v>
      </c>
    </row>
    <row r="931">
      <c r="A931" s="6" t="s">
        <v>7984</v>
      </c>
      <c r="B931" s="6" t="s">
        <v>527</v>
      </c>
      <c r="C931" s="6" t="s">
        <v>8030</v>
      </c>
      <c r="D931" s="7" t="s">
        <v>8031</v>
      </c>
      <c r="E931" s="19" t="s">
        <v>10250</v>
      </c>
      <c r="F931" s="52" t="s">
        <v>10276</v>
      </c>
      <c r="G931" s="10">
        <v>45924.0</v>
      </c>
      <c r="H931" s="53" t="s">
        <v>9980</v>
      </c>
    </row>
    <row r="932">
      <c r="A932" s="6" t="s">
        <v>7984</v>
      </c>
      <c r="B932" s="6" t="s">
        <v>527</v>
      </c>
      <c r="C932" s="6" t="s">
        <v>8030</v>
      </c>
      <c r="D932" s="7" t="s">
        <v>8031</v>
      </c>
      <c r="E932" s="19" t="s">
        <v>10277</v>
      </c>
      <c r="F932" s="52" t="s">
        <v>9981</v>
      </c>
      <c r="G932" s="10">
        <v>45924.0</v>
      </c>
      <c r="H932" s="53" t="s">
        <v>9980</v>
      </c>
    </row>
    <row r="933">
      <c r="A933" s="6" t="s">
        <v>7984</v>
      </c>
      <c r="B933" s="6" t="s">
        <v>8051</v>
      </c>
      <c r="C933" s="6" t="s">
        <v>8052</v>
      </c>
      <c r="D933" s="7" t="s">
        <v>8053</v>
      </c>
      <c r="E933" s="76" t="s">
        <v>10247</v>
      </c>
      <c r="F933" s="52" t="s">
        <v>10278</v>
      </c>
      <c r="G933" s="10">
        <v>45924.0</v>
      </c>
      <c r="H933" s="53" t="s">
        <v>10279</v>
      </c>
    </row>
    <row r="934">
      <c r="A934" s="6" t="s">
        <v>7984</v>
      </c>
      <c r="B934" s="6" t="s">
        <v>8056</v>
      </c>
      <c r="C934" s="6" t="s">
        <v>8057</v>
      </c>
      <c r="D934" s="7" t="s">
        <v>8058</v>
      </c>
      <c r="E934" s="19" t="s">
        <v>9982</v>
      </c>
      <c r="F934" s="52" t="s">
        <v>9983</v>
      </c>
      <c r="G934" s="10">
        <v>45924.0</v>
      </c>
      <c r="H934" s="53" t="s">
        <v>9984</v>
      </c>
    </row>
    <row r="935">
      <c r="A935" s="6" t="s">
        <v>7984</v>
      </c>
      <c r="B935" s="6" t="s">
        <v>8056</v>
      </c>
      <c r="C935" s="6" t="s">
        <v>8057</v>
      </c>
      <c r="D935" s="7" t="s">
        <v>8058</v>
      </c>
      <c r="E935" s="19" t="s">
        <v>9982</v>
      </c>
      <c r="F935" s="52" t="s">
        <v>9985</v>
      </c>
      <c r="G935" s="10">
        <v>45924.0</v>
      </c>
      <c r="H935" s="53" t="s">
        <v>9984</v>
      </c>
    </row>
    <row r="936">
      <c r="A936" s="6" t="s">
        <v>7984</v>
      </c>
      <c r="B936" s="6" t="s">
        <v>8056</v>
      </c>
      <c r="C936" s="6" t="s">
        <v>8057</v>
      </c>
      <c r="D936" s="7" t="s">
        <v>8058</v>
      </c>
      <c r="E936" s="19" t="s">
        <v>10225</v>
      </c>
      <c r="F936" s="52" t="s">
        <v>10280</v>
      </c>
      <c r="G936" s="10">
        <v>45924.0</v>
      </c>
      <c r="H936" s="53" t="s">
        <v>9984</v>
      </c>
    </row>
    <row r="937">
      <c r="A937" s="6" t="s">
        <v>7984</v>
      </c>
      <c r="B937" s="6" t="s">
        <v>2277</v>
      </c>
      <c r="C937" s="6" t="s">
        <v>8084</v>
      </c>
      <c r="D937" s="7" t="s">
        <v>8085</v>
      </c>
      <c r="E937" s="19" t="s">
        <v>8766</v>
      </c>
      <c r="F937" s="52" t="s">
        <v>9986</v>
      </c>
      <c r="G937" s="10">
        <v>45923.0</v>
      </c>
      <c r="H937" s="53" t="s">
        <v>9987</v>
      </c>
    </row>
    <row r="938">
      <c r="A938" s="6" t="s">
        <v>7984</v>
      </c>
      <c r="B938" s="6" t="s">
        <v>2277</v>
      </c>
      <c r="C938" s="6" t="s">
        <v>8084</v>
      </c>
      <c r="D938" s="7" t="s">
        <v>8085</v>
      </c>
      <c r="E938" s="19" t="s">
        <v>8766</v>
      </c>
      <c r="F938" s="52" t="s">
        <v>9988</v>
      </c>
      <c r="G938" s="10">
        <v>45923.0</v>
      </c>
      <c r="H938" s="53" t="s">
        <v>9987</v>
      </c>
    </row>
    <row r="939">
      <c r="A939" s="6" t="s">
        <v>7984</v>
      </c>
      <c r="B939" s="6" t="s">
        <v>2277</v>
      </c>
      <c r="C939" s="6" t="s">
        <v>8084</v>
      </c>
      <c r="D939" s="7" t="s">
        <v>8085</v>
      </c>
      <c r="E939" s="19" t="s">
        <v>8766</v>
      </c>
      <c r="F939" s="52" t="s">
        <v>9989</v>
      </c>
      <c r="G939" s="10">
        <v>45923.0</v>
      </c>
      <c r="H939" s="53" t="s">
        <v>9987</v>
      </c>
    </row>
    <row r="940">
      <c r="A940" s="6" t="s">
        <v>7984</v>
      </c>
      <c r="B940" s="6" t="s">
        <v>2277</v>
      </c>
      <c r="C940" s="6" t="s">
        <v>8084</v>
      </c>
      <c r="D940" s="7" t="s">
        <v>8085</v>
      </c>
      <c r="E940" s="19" t="s">
        <v>8766</v>
      </c>
      <c r="F940" s="52" t="s">
        <v>9990</v>
      </c>
      <c r="G940" s="10">
        <v>45923.0</v>
      </c>
      <c r="H940" s="53" t="s">
        <v>9987</v>
      </c>
    </row>
    <row r="941">
      <c r="A941" s="6" t="s">
        <v>7984</v>
      </c>
      <c r="B941" s="6" t="s">
        <v>8088</v>
      </c>
      <c r="C941" s="6" t="s">
        <v>8089</v>
      </c>
      <c r="D941" s="7" t="s">
        <v>8090</v>
      </c>
      <c r="E941" s="19" t="s">
        <v>8766</v>
      </c>
      <c r="F941" s="52" t="s">
        <v>9994</v>
      </c>
      <c r="G941" s="10">
        <v>45923.0</v>
      </c>
      <c r="H941" s="53" t="s">
        <v>9993</v>
      </c>
    </row>
    <row r="942">
      <c r="A942" s="6" t="s">
        <v>7984</v>
      </c>
      <c r="B942" s="6" t="s">
        <v>8088</v>
      </c>
      <c r="C942" s="6" t="s">
        <v>8089</v>
      </c>
      <c r="D942" s="7" t="s">
        <v>8090</v>
      </c>
      <c r="E942" s="19" t="s">
        <v>8766</v>
      </c>
      <c r="F942" s="52" t="s">
        <v>9995</v>
      </c>
      <c r="G942" s="10">
        <v>45923.0</v>
      </c>
      <c r="H942" s="53" t="s">
        <v>9993</v>
      </c>
    </row>
    <row r="943">
      <c r="A943" s="6" t="s">
        <v>7984</v>
      </c>
      <c r="B943" s="6" t="s">
        <v>8088</v>
      </c>
      <c r="C943" s="6" t="s">
        <v>8089</v>
      </c>
      <c r="D943" s="7" t="s">
        <v>8090</v>
      </c>
      <c r="E943" s="19" t="s">
        <v>8766</v>
      </c>
      <c r="F943" s="52" t="s">
        <v>9996</v>
      </c>
      <c r="G943" s="10">
        <v>45923.0</v>
      </c>
      <c r="H943" s="53" t="s">
        <v>9993</v>
      </c>
    </row>
    <row r="944">
      <c r="A944" s="6" t="s">
        <v>7984</v>
      </c>
      <c r="B944" s="6" t="s">
        <v>8088</v>
      </c>
      <c r="C944" s="6" t="s">
        <v>8089</v>
      </c>
      <c r="D944" s="7" t="s">
        <v>8090</v>
      </c>
      <c r="E944" s="19" t="s">
        <v>8766</v>
      </c>
      <c r="F944" s="52" t="s">
        <v>9997</v>
      </c>
      <c r="G944" s="10">
        <v>45923.0</v>
      </c>
      <c r="H944" s="53" t="s">
        <v>9993</v>
      </c>
    </row>
    <row r="945">
      <c r="A945" s="6" t="s">
        <v>7984</v>
      </c>
      <c r="B945" s="6" t="s">
        <v>8088</v>
      </c>
      <c r="C945" s="6" t="s">
        <v>8089</v>
      </c>
      <c r="D945" s="7" t="s">
        <v>8090</v>
      </c>
      <c r="E945" s="19" t="s">
        <v>9991</v>
      </c>
      <c r="F945" s="52" t="s">
        <v>9992</v>
      </c>
      <c r="G945" s="10">
        <v>45923.0</v>
      </c>
      <c r="H945" s="53" t="s">
        <v>9993</v>
      </c>
    </row>
    <row r="946">
      <c r="A946" s="6" t="s">
        <v>7984</v>
      </c>
      <c r="B946" s="6" t="s">
        <v>8092</v>
      </c>
      <c r="C946" s="6" t="s">
        <v>8093</v>
      </c>
      <c r="D946" s="7" t="s">
        <v>8094</v>
      </c>
      <c r="E946" s="19" t="s">
        <v>10281</v>
      </c>
      <c r="F946" s="52" t="s">
        <v>9998</v>
      </c>
      <c r="G946" s="10">
        <v>45923.0</v>
      </c>
      <c r="H946" s="18" t="s">
        <v>9999</v>
      </c>
    </row>
    <row r="947">
      <c r="A947" s="6" t="s">
        <v>7984</v>
      </c>
      <c r="B947" s="6" t="s">
        <v>8102</v>
      </c>
      <c r="C947" s="6" t="s">
        <v>8103</v>
      </c>
      <c r="D947" s="7" t="s">
        <v>8104</v>
      </c>
      <c r="E947" s="19" t="s">
        <v>8766</v>
      </c>
      <c r="F947" s="52" t="s">
        <v>10000</v>
      </c>
      <c r="G947" s="10">
        <v>45927.0</v>
      </c>
      <c r="H947" s="53" t="s">
        <v>10001</v>
      </c>
    </row>
    <row r="948">
      <c r="A948" s="6" t="s">
        <v>7984</v>
      </c>
      <c r="B948" s="6" t="s">
        <v>8102</v>
      </c>
      <c r="C948" s="6" t="s">
        <v>8103</v>
      </c>
      <c r="D948" s="7" t="s">
        <v>8104</v>
      </c>
      <c r="E948" s="19" t="s">
        <v>8766</v>
      </c>
      <c r="F948" s="52" t="s">
        <v>10002</v>
      </c>
      <c r="G948" s="10">
        <v>45927.0</v>
      </c>
      <c r="H948" s="53" t="s">
        <v>10001</v>
      </c>
    </row>
    <row r="949">
      <c r="A949" s="6" t="s">
        <v>7984</v>
      </c>
      <c r="B949" s="6" t="s">
        <v>8102</v>
      </c>
      <c r="C949" s="6" t="s">
        <v>8103</v>
      </c>
      <c r="D949" s="7" t="s">
        <v>8104</v>
      </c>
      <c r="E949" s="19" t="s">
        <v>8766</v>
      </c>
      <c r="F949" s="52" t="s">
        <v>10003</v>
      </c>
      <c r="G949" s="10">
        <v>45927.0</v>
      </c>
      <c r="H949" s="53" t="s">
        <v>10001</v>
      </c>
    </row>
    <row r="950">
      <c r="A950" s="6" t="s">
        <v>7984</v>
      </c>
      <c r="B950" s="6" t="s">
        <v>8102</v>
      </c>
      <c r="C950" s="6" t="s">
        <v>8103</v>
      </c>
      <c r="D950" s="7" t="s">
        <v>8104</v>
      </c>
      <c r="E950" s="19" t="s">
        <v>8766</v>
      </c>
      <c r="F950" s="52" t="s">
        <v>10004</v>
      </c>
      <c r="G950" s="10">
        <v>45927.0</v>
      </c>
      <c r="H950" s="53" t="s">
        <v>10001</v>
      </c>
    </row>
    <row r="951">
      <c r="A951" s="6" t="s">
        <v>7984</v>
      </c>
      <c r="B951" s="6" t="s">
        <v>8102</v>
      </c>
      <c r="C951" s="6" t="s">
        <v>8103</v>
      </c>
      <c r="D951" s="7" t="s">
        <v>8104</v>
      </c>
      <c r="E951" s="19" t="s">
        <v>8766</v>
      </c>
      <c r="F951" s="52" t="s">
        <v>10005</v>
      </c>
      <c r="G951" s="10">
        <v>45927.0</v>
      </c>
      <c r="H951" s="53" t="s">
        <v>10001</v>
      </c>
    </row>
    <row r="952">
      <c r="A952" s="6" t="s">
        <v>7984</v>
      </c>
      <c r="B952" s="6" t="s">
        <v>8102</v>
      </c>
      <c r="C952" s="6" t="s">
        <v>8103</v>
      </c>
      <c r="D952" s="7" t="s">
        <v>8104</v>
      </c>
      <c r="E952" s="19" t="s">
        <v>8766</v>
      </c>
      <c r="F952" s="52" t="s">
        <v>10006</v>
      </c>
      <c r="G952" s="10">
        <v>45927.0</v>
      </c>
      <c r="H952" s="53" t="s">
        <v>10001</v>
      </c>
    </row>
    <row r="953">
      <c r="A953" s="6" t="s">
        <v>7984</v>
      </c>
      <c r="B953" s="6" t="s">
        <v>8102</v>
      </c>
      <c r="C953" s="6" t="s">
        <v>8103</v>
      </c>
      <c r="D953" s="7" t="s">
        <v>8104</v>
      </c>
      <c r="E953" s="19" t="s">
        <v>8766</v>
      </c>
      <c r="F953" s="52" t="s">
        <v>10007</v>
      </c>
      <c r="G953" s="10">
        <v>45927.0</v>
      </c>
      <c r="H953" s="53" t="s">
        <v>10001</v>
      </c>
    </row>
    <row r="954">
      <c r="A954" s="6" t="s">
        <v>7984</v>
      </c>
      <c r="B954" s="6" t="s">
        <v>8102</v>
      </c>
      <c r="C954" s="6" t="s">
        <v>8103</v>
      </c>
      <c r="D954" s="7" t="s">
        <v>8104</v>
      </c>
      <c r="E954" s="19" t="s">
        <v>8766</v>
      </c>
      <c r="F954" s="52" t="s">
        <v>10008</v>
      </c>
      <c r="G954" s="10">
        <v>45927.0</v>
      </c>
      <c r="H954" s="53" t="s">
        <v>10001</v>
      </c>
    </row>
    <row r="955">
      <c r="A955" s="6" t="s">
        <v>7984</v>
      </c>
      <c r="B955" s="6" t="s">
        <v>8112</v>
      </c>
      <c r="C955" s="11" t="s">
        <v>8113</v>
      </c>
      <c r="D955" s="7" t="s">
        <v>8114</v>
      </c>
      <c r="E955" s="19" t="s">
        <v>9982</v>
      </c>
      <c r="F955" s="52" t="s">
        <v>10009</v>
      </c>
      <c r="G955" s="10">
        <v>45927.0</v>
      </c>
      <c r="H955" s="53" t="s">
        <v>10010</v>
      </c>
    </row>
    <row r="956">
      <c r="A956" s="6" t="s">
        <v>7984</v>
      </c>
      <c r="B956" s="6" t="s">
        <v>8112</v>
      </c>
      <c r="C956" s="11" t="s">
        <v>8113</v>
      </c>
      <c r="D956" s="7" t="s">
        <v>8114</v>
      </c>
      <c r="E956" s="19" t="s">
        <v>9982</v>
      </c>
      <c r="F956" s="52" t="s">
        <v>10011</v>
      </c>
      <c r="G956" s="10">
        <v>45927.0</v>
      </c>
      <c r="H956" s="53" t="s">
        <v>10010</v>
      </c>
    </row>
    <row r="957">
      <c r="A957" s="6" t="s">
        <v>7984</v>
      </c>
      <c r="B957" s="6" t="s">
        <v>8112</v>
      </c>
      <c r="C957" s="11" t="s">
        <v>8113</v>
      </c>
      <c r="D957" s="7" t="s">
        <v>8114</v>
      </c>
      <c r="E957" s="19" t="s">
        <v>9982</v>
      </c>
      <c r="F957" s="52" t="s">
        <v>10012</v>
      </c>
      <c r="G957" s="10">
        <v>45927.0</v>
      </c>
      <c r="H957" s="53" t="s">
        <v>10010</v>
      </c>
    </row>
    <row r="958">
      <c r="A958" s="6" t="s">
        <v>7984</v>
      </c>
      <c r="B958" s="6" t="s">
        <v>8112</v>
      </c>
      <c r="C958" s="11" t="s">
        <v>8113</v>
      </c>
      <c r="D958" s="7" t="s">
        <v>8114</v>
      </c>
      <c r="E958" s="19" t="s">
        <v>9982</v>
      </c>
      <c r="F958" s="52" t="s">
        <v>10013</v>
      </c>
      <c r="G958" s="10">
        <v>45927.0</v>
      </c>
      <c r="H958" s="53" t="s">
        <v>10010</v>
      </c>
    </row>
    <row r="959">
      <c r="A959" s="6" t="s">
        <v>7984</v>
      </c>
      <c r="B959" s="6" t="s">
        <v>8112</v>
      </c>
      <c r="C959" s="11" t="s">
        <v>8113</v>
      </c>
      <c r="D959" s="7" t="s">
        <v>8114</v>
      </c>
      <c r="E959" s="19" t="s">
        <v>9982</v>
      </c>
      <c r="F959" s="52" t="s">
        <v>10014</v>
      </c>
      <c r="G959" s="10">
        <v>45927.0</v>
      </c>
      <c r="H959" s="53" t="s">
        <v>10010</v>
      </c>
    </row>
    <row r="960">
      <c r="A960" s="6" t="s">
        <v>7984</v>
      </c>
      <c r="B960" s="6" t="s">
        <v>8112</v>
      </c>
      <c r="C960" s="11" t="s">
        <v>8113</v>
      </c>
      <c r="D960" s="7" t="s">
        <v>8114</v>
      </c>
      <c r="E960" s="19" t="s">
        <v>9982</v>
      </c>
      <c r="F960" s="52" t="s">
        <v>10015</v>
      </c>
      <c r="G960" s="10">
        <v>45927.0</v>
      </c>
      <c r="H960" s="53" t="s">
        <v>10010</v>
      </c>
    </row>
    <row r="961">
      <c r="A961" s="6" t="s">
        <v>7984</v>
      </c>
      <c r="B961" s="6" t="s">
        <v>8112</v>
      </c>
      <c r="C961" s="11" t="s">
        <v>8113</v>
      </c>
      <c r="D961" s="7" t="s">
        <v>8114</v>
      </c>
      <c r="E961" s="19" t="s">
        <v>9982</v>
      </c>
      <c r="F961" s="52" t="s">
        <v>10016</v>
      </c>
      <c r="G961" s="10">
        <v>45927.0</v>
      </c>
      <c r="H961" s="53" t="s">
        <v>10010</v>
      </c>
    </row>
    <row r="962">
      <c r="A962" s="6" t="s">
        <v>7984</v>
      </c>
      <c r="B962" s="6" t="s">
        <v>8112</v>
      </c>
      <c r="C962" s="11" t="s">
        <v>8113</v>
      </c>
      <c r="D962" s="7" t="s">
        <v>8114</v>
      </c>
      <c r="E962" s="19" t="s">
        <v>9982</v>
      </c>
      <c r="F962" s="52" t="s">
        <v>10017</v>
      </c>
      <c r="G962" s="10">
        <v>45927.0</v>
      </c>
      <c r="H962" s="53" t="s">
        <v>10010</v>
      </c>
    </row>
    <row r="963">
      <c r="A963" s="6" t="s">
        <v>7984</v>
      </c>
      <c r="B963" s="6" t="s">
        <v>8112</v>
      </c>
      <c r="C963" s="11" t="s">
        <v>8113</v>
      </c>
      <c r="D963" s="7" t="s">
        <v>8114</v>
      </c>
      <c r="E963" s="19" t="s">
        <v>9335</v>
      </c>
      <c r="F963" s="52" t="s">
        <v>10009</v>
      </c>
      <c r="G963" s="10">
        <v>45927.0</v>
      </c>
      <c r="H963" s="53" t="s">
        <v>10010</v>
      </c>
    </row>
    <row r="964">
      <c r="A964" s="6" t="s">
        <v>7984</v>
      </c>
      <c r="B964" s="6" t="s">
        <v>8112</v>
      </c>
      <c r="C964" s="11" t="s">
        <v>8113</v>
      </c>
      <c r="D964" s="7" t="s">
        <v>8114</v>
      </c>
      <c r="E964" s="19" t="s">
        <v>10018</v>
      </c>
      <c r="F964" s="52" t="s">
        <v>10019</v>
      </c>
      <c r="G964" s="10">
        <v>45927.0</v>
      </c>
      <c r="H964" s="53" t="s">
        <v>10010</v>
      </c>
    </row>
    <row r="965">
      <c r="A965" s="6" t="s">
        <v>7984</v>
      </c>
      <c r="B965" s="6" t="s">
        <v>8112</v>
      </c>
      <c r="C965" s="11" t="s">
        <v>8113</v>
      </c>
      <c r="D965" s="7" t="s">
        <v>8114</v>
      </c>
      <c r="E965" s="19" t="s">
        <v>10018</v>
      </c>
      <c r="F965" s="52" t="s">
        <v>10020</v>
      </c>
      <c r="G965" s="10">
        <v>45927.0</v>
      </c>
      <c r="H965" s="53" t="s">
        <v>10010</v>
      </c>
    </row>
    <row r="966">
      <c r="A966" s="6" t="s">
        <v>7984</v>
      </c>
      <c r="B966" s="6" t="s">
        <v>8112</v>
      </c>
      <c r="C966" s="11" t="s">
        <v>8113</v>
      </c>
      <c r="D966" s="7" t="s">
        <v>8114</v>
      </c>
      <c r="E966" s="19" t="s">
        <v>10018</v>
      </c>
      <c r="F966" s="52" t="s">
        <v>10021</v>
      </c>
      <c r="G966" s="10">
        <v>45927.0</v>
      </c>
      <c r="H966" s="53" t="s">
        <v>10010</v>
      </c>
    </row>
    <row r="967">
      <c r="A967" s="6" t="s">
        <v>7984</v>
      </c>
      <c r="B967" s="6" t="s">
        <v>8112</v>
      </c>
      <c r="C967" s="11" t="s">
        <v>8113</v>
      </c>
      <c r="D967" s="7" t="s">
        <v>8114</v>
      </c>
      <c r="E967" s="19" t="s">
        <v>10018</v>
      </c>
      <c r="F967" s="52" t="s">
        <v>10022</v>
      </c>
      <c r="G967" s="10">
        <v>45927.0</v>
      </c>
      <c r="H967" s="53" t="s">
        <v>10010</v>
      </c>
    </row>
    <row r="968">
      <c r="A968" s="6" t="s">
        <v>7984</v>
      </c>
      <c r="B968" s="6" t="s">
        <v>8112</v>
      </c>
      <c r="C968" s="11" t="s">
        <v>8113</v>
      </c>
      <c r="D968" s="7" t="s">
        <v>8114</v>
      </c>
      <c r="E968" s="19" t="s">
        <v>10018</v>
      </c>
      <c r="F968" s="52" t="s">
        <v>10023</v>
      </c>
      <c r="G968" s="10">
        <v>45927.0</v>
      </c>
      <c r="H968" s="53" t="s">
        <v>10010</v>
      </c>
    </row>
    <row r="969">
      <c r="A969" s="6" t="s">
        <v>7984</v>
      </c>
      <c r="B969" s="6" t="s">
        <v>8112</v>
      </c>
      <c r="C969" s="11" t="s">
        <v>8113</v>
      </c>
      <c r="D969" s="7" t="s">
        <v>8114</v>
      </c>
      <c r="E969" s="19" t="s">
        <v>10018</v>
      </c>
      <c r="F969" s="52" t="s">
        <v>10024</v>
      </c>
      <c r="G969" s="10">
        <v>45927.0</v>
      </c>
      <c r="H969" s="53" t="s">
        <v>10010</v>
      </c>
    </row>
    <row r="970">
      <c r="A970" s="6" t="s">
        <v>7984</v>
      </c>
      <c r="B970" s="6" t="s">
        <v>8116</v>
      </c>
      <c r="C970" s="6" t="s">
        <v>26</v>
      </c>
      <c r="D970" s="7" t="s">
        <v>8117</v>
      </c>
      <c r="E970" s="19" t="s">
        <v>8766</v>
      </c>
      <c r="F970" s="52" t="s">
        <v>10025</v>
      </c>
      <c r="G970" s="10">
        <v>45923.0</v>
      </c>
      <c r="H970" s="53" t="s">
        <v>9987</v>
      </c>
    </row>
    <row r="971">
      <c r="A971" s="6" t="s">
        <v>8157</v>
      </c>
      <c r="B971" s="6" t="s">
        <v>214</v>
      </c>
      <c r="C971" s="6" t="s">
        <v>8180</v>
      </c>
      <c r="D971" s="7" t="s">
        <v>8181</v>
      </c>
      <c r="E971" s="19" t="s">
        <v>10282</v>
      </c>
      <c r="F971" s="52" t="s">
        <v>10026</v>
      </c>
      <c r="G971" s="10">
        <v>45923.0</v>
      </c>
      <c r="H971" s="53" t="s">
        <v>10027</v>
      </c>
    </row>
    <row r="972">
      <c r="A972" s="6" t="s">
        <v>8157</v>
      </c>
      <c r="B972" s="6" t="s">
        <v>8226</v>
      </c>
      <c r="C972" s="6" t="s">
        <v>8227</v>
      </c>
      <c r="D972" s="7" t="s">
        <v>8228</v>
      </c>
      <c r="E972" s="19" t="s">
        <v>10028</v>
      </c>
      <c r="F972" s="52" t="s">
        <v>10029</v>
      </c>
      <c r="G972" s="10">
        <v>45927.0</v>
      </c>
      <c r="H972" s="53" t="s">
        <v>10030</v>
      </c>
    </row>
    <row r="973">
      <c r="A973" s="6" t="s">
        <v>8157</v>
      </c>
      <c r="B973" s="6" t="s">
        <v>8226</v>
      </c>
      <c r="C973" s="6" t="s">
        <v>8227</v>
      </c>
      <c r="D973" s="7" t="s">
        <v>8228</v>
      </c>
      <c r="E973" s="19" t="s">
        <v>10028</v>
      </c>
      <c r="F973" s="52" t="s">
        <v>10031</v>
      </c>
      <c r="G973" s="10">
        <v>45927.0</v>
      </c>
      <c r="H973" s="53" t="s">
        <v>10030</v>
      </c>
    </row>
    <row r="974">
      <c r="A974" s="6" t="s">
        <v>8157</v>
      </c>
      <c r="B974" s="6" t="s">
        <v>8226</v>
      </c>
      <c r="C974" s="6" t="s">
        <v>8227</v>
      </c>
      <c r="D974" s="7" t="s">
        <v>8228</v>
      </c>
      <c r="E974" s="19" t="s">
        <v>10028</v>
      </c>
      <c r="F974" s="52" t="s">
        <v>10032</v>
      </c>
      <c r="G974" s="10">
        <v>45927.0</v>
      </c>
      <c r="H974" s="53" t="s">
        <v>10030</v>
      </c>
    </row>
    <row r="975">
      <c r="A975" s="6" t="s">
        <v>8157</v>
      </c>
      <c r="B975" s="6" t="s">
        <v>8226</v>
      </c>
      <c r="C975" s="6" t="s">
        <v>8227</v>
      </c>
      <c r="D975" s="7" t="s">
        <v>8228</v>
      </c>
      <c r="E975" s="19" t="s">
        <v>10028</v>
      </c>
      <c r="F975" s="52" t="s">
        <v>10033</v>
      </c>
      <c r="G975" s="10">
        <v>45927.0</v>
      </c>
      <c r="H975" s="53" t="s">
        <v>10030</v>
      </c>
    </row>
    <row r="976">
      <c r="A976" s="6" t="s">
        <v>8157</v>
      </c>
      <c r="B976" s="6" t="s">
        <v>8226</v>
      </c>
      <c r="C976" s="6" t="s">
        <v>8227</v>
      </c>
      <c r="D976" s="7" t="s">
        <v>8228</v>
      </c>
      <c r="E976" s="19" t="s">
        <v>10028</v>
      </c>
      <c r="F976" s="52" t="s">
        <v>10034</v>
      </c>
      <c r="G976" s="10">
        <v>45927.0</v>
      </c>
      <c r="H976" s="53" t="s">
        <v>10030</v>
      </c>
    </row>
    <row r="977">
      <c r="A977" s="6" t="s">
        <v>8157</v>
      </c>
      <c r="B977" s="6" t="s">
        <v>8226</v>
      </c>
      <c r="C977" s="6" t="s">
        <v>8227</v>
      </c>
      <c r="D977" s="7" t="s">
        <v>8228</v>
      </c>
      <c r="E977" s="19" t="s">
        <v>10028</v>
      </c>
      <c r="F977" s="52" t="s">
        <v>10035</v>
      </c>
      <c r="G977" s="10">
        <v>45927.0</v>
      </c>
      <c r="H977" s="53" t="s">
        <v>10030</v>
      </c>
    </row>
    <row r="978">
      <c r="A978" s="6" t="s">
        <v>8157</v>
      </c>
      <c r="B978" s="6" t="s">
        <v>8226</v>
      </c>
      <c r="C978" s="6" t="s">
        <v>8227</v>
      </c>
      <c r="D978" s="7" t="s">
        <v>8228</v>
      </c>
      <c r="E978" s="19" t="s">
        <v>10028</v>
      </c>
      <c r="F978" s="52" t="s">
        <v>10036</v>
      </c>
      <c r="G978" s="10">
        <v>45927.0</v>
      </c>
      <c r="H978" s="53" t="s">
        <v>10030</v>
      </c>
    </row>
    <row r="979">
      <c r="A979" s="6" t="s">
        <v>8157</v>
      </c>
      <c r="B979" s="6" t="s">
        <v>8226</v>
      </c>
      <c r="C979" s="6" t="s">
        <v>8227</v>
      </c>
      <c r="D979" s="7" t="s">
        <v>8228</v>
      </c>
      <c r="E979" s="19" t="s">
        <v>10028</v>
      </c>
      <c r="F979" s="52" t="s">
        <v>10037</v>
      </c>
      <c r="G979" s="10">
        <v>45927.0</v>
      </c>
      <c r="H979" s="53" t="s">
        <v>10038</v>
      </c>
    </row>
    <row r="980">
      <c r="A980" s="6" t="s">
        <v>8157</v>
      </c>
      <c r="B980" s="6" t="s">
        <v>8226</v>
      </c>
      <c r="C980" s="6" t="s">
        <v>8227</v>
      </c>
      <c r="D980" s="7" t="s">
        <v>8228</v>
      </c>
      <c r="E980" s="19" t="s">
        <v>10028</v>
      </c>
      <c r="F980" s="52" t="s">
        <v>10039</v>
      </c>
      <c r="G980" s="10">
        <v>45927.0</v>
      </c>
      <c r="H980" s="53" t="s">
        <v>10038</v>
      </c>
    </row>
    <row r="981">
      <c r="A981" s="6" t="s">
        <v>8157</v>
      </c>
      <c r="B981" s="6" t="s">
        <v>8226</v>
      </c>
      <c r="C981" s="6" t="s">
        <v>8227</v>
      </c>
      <c r="D981" s="7" t="s">
        <v>8228</v>
      </c>
      <c r="E981" s="19" t="s">
        <v>10028</v>
      </c>
      <c r="F981" s="52" t="s">
        <v>10040</v>
      </c>
      <c r="G981" s="10">
        <v>45927.0</v>
      </c>
      <c r="H981" s="53" t="s">
        <v>10038</v>
      </c>
    </row>
    <row r="982">
      <c r="A982" s="6" t="s">
        <v>8157</v>
      </c>
      <c r="B982" s="6" t="s">
        <v>8226</v>
      </c>
      <c r="C982" s="6" t="s">
        <v>8227</v>
      </c>
      <c r="D982" s="7" t="s">
        <v>8228</v>
      </c>
      <c r="E982" s="19" t="s">
        <v>10028</v>
      </c>
      <c r="F982" s="52" t="s">
        <v>10041</v>
      </c>
      <c r="G982" s="10">
        <v>45927.0</v>
      </c>
      <c r="H982" s="53" t="s">
        <v>10038</v>
      </c>
    </row>
    <row r="983">
      <c r="A983" s="6" t="s">
        <v>8157</v>
      </c>
      <c r="B983" s="6" t="s">
        <v>8226</v>
      </c>
      <c r="C983" s="6" t="s">
        <v>8227</v>
      </c>
      <c r="D983" s="7" t="s">
        <v>8228</v>
      </c>
      <c r="E983" s="19" t="s">
        <v>10028</v>
      </c>
      <c r="F983" s="52" t="s">
        <v>10042</v>
      </c>
      <c r="G983" s="10">
        <v>45927.0</v>
      </c>
      <c r="H983" s="53" t="s">
        <v>10038</v>
      </c>
    </row>
    <row r="984">
      <c r="A984" s="6" t="s">
        <v>8157</v>
      </c>
      <c r="B984" s="6" t="s">
        <v>8226</v>
      </c>
      <c r="C984" s="6" t="s">
        <v>8227</v>
      </c>
      <c r="D984" s="7" t="s">
        <v>8228</v>
      </c>
      <c r="E984" s="19" t="s">
        <v>10028</v>
      </c>
      <c r="F984" s="52" t="s">
        <v>10043</v>
      </c>
      <c r="G984" s="10">
        <v>45927.0</v>
      </c>
      <c r="H984" s="53" t="s">
        <v>10038</v>
      </c>
    </row>
    <row r="985">
      <c r="A985" s="6" t="s">
        <v>8157</v>
      </c>
      <c r="B985" s="6" t="s">
        <v>8226</v>
      </c>
      <c r="C985" s="6" t="s">
        <v>8227</v>
      </c>
      <c r="D985" s="7" t="s">
        <v>8228</v>
      </c>
      <c r="E985" s="19" t="s">
        <v>10028</v>
      </c>
      <c r="F985" s="52" t="s">
        <v>10044</v>
      </c>
      <c r="G985" s="10">
        <v>45927.0</v>
      </c>
      <c r="H985" s="53" t="s">
        <v>10038</v>
      </c>
    </row>
    <row r="986">
      <c r="A986" s="6" t="s">
        <v>8157</v>
      </c>
      <c r="B986" s="6" t="s">
        <v>8226</v>
      </c>
      <c r="C986" s="6" t="s">
        <v>8227</v>
      </c>
      <c r="D986" s="7" t="s">
        <v>8228</v>
      </c>
      <c r="E986" s="19" t="s">
        <v>10028</v>
      </c>
      <c r="F986" s="52" t="s">
        <v>10045</v>
      </c>
      <c r="G986" s="10">
        <v>45927.0</v>
      </c>
      <c r="H986" s="53" t="s">
        <v>10038</v>
      </c>
    </row>
    <row r="987">
      <c r="A987" s="6" t="s">
        <v>8231</v>
      </c>
      <c r="B987" s="6" t="s">
        <v>266</v>
      </c>
      <c r="C987" s="6" t="s">
        <v>8282</v>
      </c>
      <c r="D987" s="7" t="s">
        <v>8283</v>
      </c>
      <c r="E987" s="19" t="s">
        <v>10283</v>
      </c>
      <c r="F987" s="52" t="s">
        <v>10046</v>
      </c>
      <c r="G987" s="10">
        <v>45927.0</v>
      </c>
      <c r="H987" s="53" t="s">
        <v>10047</v>
      </c>
    </row>
    <row r="988">
      <c r="A988" s="6" t="s">
        <v>8231</v>
      </c>
      <c r="B988" s="6" t="s">
        <v>266</v>
      </c>
      <c r="C988" s="6" t="s">
        <v>8282</v>
      </c>
      <c r="D988" s="7" t="s">
        <v>8283</v>
      </c>
      <c r="E988" s="19" t="s">
        <v>10283</v>
      </c>
      <c r="F988" s="52" t="s">
        <v>10048</v>
      </c>
      <c r="G988" s="10">
        <v>45927.0</v>
      </c>
      <c r="H988" s="53" t="s">
        <v>10047</v>
      </c>
    </row>
    <row r="989">
      <c r="A989" s="6" t="s">
        <v>8231</v>
      </c>
      <c r="B989" s="6" t="s">
        <v>266</v>
      </c>
      <c r="C989" s="6" t="s">
        <v>8282</v>
      </c>
      <c r="D989" s="7" t="s">
        <v>8283</v>
      </c>
      <c r="E989" s="19" t="s">
        <v>10283</v>
      </c>
      <c r="F989" s="52" t="s">
        <v>10049</v>
      </c>
      <c r="G989" s="10">
        <v>45927.0</v>
      </c>
      <c r="H989" s="53" t="s">
        <v>10047</v>
      </c>
    </row>
    <row r="990">
      <c r="A990" s="6" t="s">
        <v>8231</v>
      </c>
      <c r="B990" s="6" t="s">
        <v>266</v>
      </c>
      <c r="C990" s="6" t="s">
        <v>8282</v>
      </c>
      <c r="D990" s="7" t="s">
        <v>8283</v>
      </c>
      <c r="E990" s="19" t="s">
        <v>10283</v>
      </c>
      <c r="F990" s="52" t="s">
        <v>10050</v>
      </c>
      <c r="G990" s="10">
        <v>45927.0</v>
      </c>
      <c r="H990" s="53" t="s">
        <v>10047</v>
      </c>
    </row>
    <row r="991">
      <c r="A991" s="6" t="s">
        <v>8231</v>
      </c>
      <c r="B991" s="6" t="s">
        <v>266</v>
      </c>
      <c r="C991" s="6" t="s">
        <v>8282</v>
      </c>
      <c r="D991" s="7" t="s">
        <v>8283</v>
      </c>
      <c r="E991" s="19" t="s">
        <v>10283</v>
      </c>
      <c r="F991" s="52" t="s">
        <v>10051</v>
      </c>
      <c r="G991" s="10">
        <v>45927.0</v>
      </c>
      <c r="H991" s="53" t="s">
        <v>10047</v>
      </c>
    </row>
    <row r="992">
      <c r="A992" s="6" t="s">
        <v>8231</v>
      </c>
      <c r="B992" s="6" t="s">
        <v>266</v>
      </c>
      <c r="C992" s="6" t="s">
        <v>8282</v>
      </c>
      <c r="D992" s="7" t="s">
        <v>8283</v>
      </c>
      <c r="E992" s="19" t="s">
        <v>10283</v>
      </c>
      <c r="F992" s="52" t="s">
        <v>10052</v>
      </c>
      <c r="G992" s="10">
        <v>45927.0</v>
      </c>
      <c r="H992" s="53" t="s">
        <v>10047</v>
      </c>
    </row>
    <row r="993">
      <c r="A993" s="6" t="s">
        <v>8286</v>
      </c>
      <c r="B993" s="6" t="s">
        <v>8287</v>
      </c>
      <c r="C993" s="6" t="s">
        <v>8288</v>
      </c>
      <c r="D993" s="7" t="s">
        <v>8289</v>
      </c>
      <c r="E993" s="19" t="s">
        <v>10284</v>
      </c>
      <c r="F993" s="52" t="s">
        <v>10053</v>
      </c>
      <c r="G993" s="10">
        <v>45927.0</v>
      </c>
      <c r="H993" s="53" t="s">
        <v>10054</v>
      </c>
    </row>
    <row r="994">
      <c r="A994" s="6" t="s">
        <v>8286</v>
      </c>
      <c r="B994" s="6" t="s">
        <v>8287</v>
      </c>
      <c r="C994" s="6" t="s">
        <v>8288</v>
      </c>
      <c r="D994" s="7" t="s">
        <v>8289</v>
      </c>
      <c r="E994" s="19" t="s">
        <v>10285</v>
      </c>
      <c r="F994" s="52" t="s">
        <v>10055</v>
      </c>
      <c r="G994" s="10">
        <v>45927.0</v>
      </c>
      <c r="H994" s="53" t="s">
        <v>10054</v>
      </c>
    </row>
    <row r="995">
      <c r="A995" s="6" t="s">
        <v>8286</v>
      </c>
      <c r="B995" s="6" t="s">
        <v>983</v>
      </c>
      <c r="C995" s="6" t="s">
        <v>8304</v>
      </c>
      <c r="D995" s="7" t="s">
        <v>8305</v>
      </c>
      <c r="E995" s="19" t="s">
        <v>8766</v>
      </c>
      <c r="F995" s="52" t="s">
        <v>9539</v>
      </c>
      <c r="G995" s="10">
        <v>45927.0</v>
      </c>
      <c r="H995" s="53" t="s">
        <v>10056</v>
      </c>
    </row>
    <row r="996">
      <c r="A996" s="6" t="s">
        <v>8286</v>
      </c>
      <c r="B996" s="6" t="s">
        <v>8319</v>
      </c>
      <c r="C996" s="6" t="s">
        <v>8320</v>
      </c>
      <c r="D996" s="7" t="s">
        <v>8321</v>
      </c>
      <c r="E996" s="19" t="s">
        <v>10138</v>
      </c>
      <c r="F996" s="52" t="s">
        <v>10057</v>
      </c>
      <c r="G996" s="10">
        <v>45927.0</v>
      </c>
      <c r="H996" s="53" t="s">
        <v>10058</v>
      </c>
    </row>
    <row r="997">
      <c r="A997" s="6" t="s">
        <v>8286</v>
      </c>
      <c r="B997" s="6" t="s">
        <v>8337</v>
      </c>
      <c r="C997" s="6" t="s">
        <v>8338</v>
      </c>
      <c r="D997" s="7" t="s">
        <v>8339</v>
      </c>
      <c r="E997" s="19" t="s">
        <v>8766</v>
      </c>
      <c r="F997" s="52" t="s">
        <v>10059</v>
      </c>
      <c r="G997" s="10">
        <v>45927.0</v>
      </c>
      <c r="H997" s="53" t="s">
        <v>10060</v>
      </c>
    </row>
    <row r="998">
      <c r="A998" s="6" t="s">
        <v>8286</v>
      </c>
      <c r="B998" s="6" t="s">
        <v>8337</v>
      </c>
      <c r="C998" s="6" t="s">
        <v>8338</v>
      </c>
      <c r="D998" s="7" t="s">
        <v>8339</v>
      </c>
      <c r="E998" s="19" t="s">
        <v>8766</v>
      </c>
      <c r="F998" s="52" t="s">
        <v>10061</v>
      </c>
      <c r="G998" s="10">
        <v>45927.0</v>
      </c>
      <c r="H998" s="53" t="s">
        <v>10060</v>
      </c>
    </row>
    <row r="999">
      <c r="A999" s="6" t="s">
        <v>8286</v>
      </c>
      <c r="B999" s="6" t="s">
        <v>8337</v>
      </c>
      <c r="C999" s="6" t="s">
        <v>8338</v>
      </c>
      <c r="D999" s="7" t="s">
        <v>8339</v>
      </c>
      <c r="E999" s="19" t="s">
        <v>8766</v>
      </c>
      <c r="F999" s="52" t="s">
        <v>10062</v>
      </c>
      <c r="G999" s="10">
        <v>45927.0</v>
      </c>
      <c r="H999" s="53" t="s">
        <v>10060</v>
      </c>
    </row>
    <row r="1000">
      <c r="A1000" s="6" t="s">
        <v>8286</v>
      </c>
      <c r="B1000" s="6" t="s">
        <v>8337</v>
      </c>
      <c r="C1000" s="6" t="s">
        <v>8338</v>
      </c>
      <c r="D1000" s="7" t="s">
        <v>8339</v>
      </c>
      <c r="E1000" s="19" t="s">
        <v>8766</v>
      </c>
      <c r="F1000" s="52" t="s">
        <v>10063</v>
      </c>
      <c r="G1000" s="10">
        <v>45927.0</v>
      </c>
      <c r="H1000" s="53" t="s">
        <v>10060</v>
      </c>
    </row>
    <row r="1001">
      <c r="A1001" s="6" t="s">
        <v>8286</v>
      </c>
      <c r="B1001" s="6" t="s">
        <v>8337</v>
      </c>
      <c r="C1001" s="6" t="s">
        <v>8338</v>
      </c>
      <c r="D1001" s="7" t="s">
        <v>8339</v>
      </c>
      <c r="E1001" s="19" t="s">
        <v>8766</v>
      </c>
      <c r="F1001" s="52" t="s">
        <v>10064</v>
      </c>
      <c r="G1001" s="10">
        <v>45927.0</v>
      </c>
      <c r="H1001" s="53" t="s">
        <v>10060</v>
      </c>
    </row>
    <row r="1002">
      <c r="A1002" s="6" t="s">
        <v>8286</v>
      </c>
      <c r="B1002" s="6" t="s">
        <v>8337</v>
      </c>
      <c r="C1002" s="6" t="s">
        <v>8338</v>
      </c>
      <c r="D1002" s="7" t="s">
        <v>8339</v>
      </c>
      <c r="E1002" s="19" t="s">
        <v>8766</v>
      </c>
      <c r="F1002" s="52" t="s">
        <v>10065</v>
      </c>
      <c r="G1002" s="10">
        <v>45927.0</v>
      </c>
      <c r="H1002" s="53" t="s">
        <v>10060</v>
      </c>
    </row>
    <row r="1003">
      <c r="A1003" s="6" t="s">
        <v>8286</v>
      </c>
      <c r="B1003" s="6" t="s">
        <v>8342</v>
      </c>
      <c r="C1003" s="6" t="s">
        <v>26</v>
      </c>
      <c r="D1003" s="7" t="s">
        <v>8343</v>
      </c>
      <c r="E1003" s="19" t="s">
        <v>8766</v>
      </c>
      <c r="F1003" s="52" t="s">
        <v>10066</v>
      </c>
      <c r="G1003" s="10">
        <v>45927.0</v>
      </c>
      <c r="H1003" s="53" t="s">
        <v>10067</v>
      </c>
    </row>
    <row r="1004">
      <c r="A1004" s="6" t="s">
        <v>8286</v>
      </c>
      <c r="B1004" s="6" t="s">
        <v>8346</v>
      </c>
      <c r="C1004" s="6" t="s">
        <v>8347</v>
      </c>
      <c r="D1004" s="7" t="s">
        <v>8348</v>
      </c>
      <c r="E1004" s="19" t="s">
        <v>10286</v>
      </c>
      <c r="F1004" s="52" t="s">
        <v>10069</v>
      </c>
      <c r="G1004" s="10">
        <v>45927.0</v>
      </c>
      <c r="H1004" s="53" t="s">
        <v>10070</v>
      </c>
    </row>
    <row r="1005">
      <c r="A1005" s="6" t="s">
        <v>8286</v>
      </c>
      <c r="B1005" s="6" t="s">
        <v>8346</v>
      </c>
      <c r="C1005" s="6" t="s">
        <v>8347</v>
      </c>
      <c r="D1005" s="7" t="s">
        <v>8348</v>
      </c>
      <c r="E1005" s="19" t="s">
        <v>10071</v>
      </c>
      <c r="F1005" s="52" t="s">
        <v>10072</v>
      </c>
      <c r="G1005" s="10">
        <v>45927.0</v>
      </c>
      <c r="H1005" s="53" t="s">
        <v>10070</v>
      </c>
    </row>
    <row r="1006">
      <c r="A1006" s="6" t="s">
        <v>8286</v>
      </c>
      <c r="B1006" s="6" t="s">
        <v>8346</v>
      </c>
      <c r="C1006" s="6" t="s">
        <v>8347</v>
      </c>
      <c r="D1006" s="7" t="s">
        <v>8348</v>
      </c>
      <c r="E1006" s="19" t="s">
        <v>10071</v>
      </c>
      <c r="F1006" s="52" t="s">
        <v>10073</v>
      </c>
      <c r="G1006" s="10">
        <v>45927.0</v>
      </c>
      <c r="H1006" s="53" t="s">
        <v>10070</v>
      </c>
    </row>
    <row r="1007">
      <c r="A1007" s="6" t="s">
        <v>8286</v>
      </c>
      <c r="B1007" s="6" t="s">
        <v>8346</v>
      </c>
      <c r="C1007" s="6" t="s">
        <v>8347</v>
      </c>
      <c r="D1007" s="7" t="s">
        <v>8348</v>
      </c>
      <c r="E1007" s="19" t="s">
        <v>10071</v>
      </c>
      <c r="F1007" s="52" t="s">
        <v>10074</v>
      </c>
      <c r="G1007" s="10">
        <v>45927.0</v>
      </c>
      <c r="H1007" s="53" t="s">
        <v>10070</v>
      </c>
    </row>
    <row r="1008">
      <c r="A1008" s="6" t="s">
        <v>8286</v>
      </c>
      <c r="B1008" s="6" t="s">
        <v>8346</v>
      </c>
      <c r="C1008" s="6" t="s">
        <v>8347</v>
      </c>
      <c r="D1008" s="7" t="s">
        <v>8348</v>
      </c>
      <c r="E1008" s="19" t="s">
        <v>10071</v>
      </c>
      <c r="F1008" s="52" t="s">
        <v>10075</v>
      </c>
      <c r="G1008" s="10">
        <v>45927.0</v>
      </c>
      <c r="H1008" s="53" t="s">
        <v>10070</v>
      </c>
    </row>
    <row r="1009">
      <c r="A1009" s="6" t="s">
        <v>8355</v>
      </c>
      <c r="B1009" s="6" t="s">
        <v>170</v>
      </c>
      <c r="C1009" s="6" t="s">
        <v>8411</v>
      </c>
      <c r="D1009" s="7" t="s">
        <v>8412</v>
      </c>
      <c r="E1009" s="19" t="s">
        <v>10287</v>
      </c>
      <c r="F1009" s="52" t="s">
        <v>10288</v>
      </c>
      <c r="G1009" s="10">
        <v>45927.0</v>
      </c>
      <c r="H1009" s="18" t="s">
        <v>10289</v>
      </c>
    </row>
    <row r="1010">
      <c r="A1010" s="9" t="s">
        <v>8418</v>
      </c>
      <c r="B1010" s="9" t="s">
        <v>8456</v>
      </c>
      <c r="C1010" s="9" t="s">
        <v>8457</v>
      </c>
      <c r="D1010" s="7" t="s">
        <v>8458</v>
      </c>
      <c r="E1010" s="19" t="s">
        <v>10290</v>
      </c>
      <c r="F1010" s="52" t="s">
        <v>10076</v>
      </c>
      <c r="G1010" s="10">
        <v>45927.0</v>
      </c>
      <c r="H1010" s="53" t="s">
        <v>10077</v>
      </c>
    </row>
    <row r="1011">
      <c r="C1011" s="64"/>
      <c r="E1011" s="19"/>
      <c r="F1011" s="71"/>
      <c r="G1011" s="10"/>
    </row>
    <row r="1012">
      <c r="C1012" s="64"/>
      <c r="E1012" s="19"/>
      <c r="F1012" s="71"/>
      <c r="G1012" s="10"/>
    </row>
    <row r="1013">
      <c r="C1013" s="64"/>
      <c r="E1013" s="19"/>
      <c r="F1013" s="71"/>
      <c r="G1013" s="10"/>
    </row>
    <row r="1014">
      <c r="C1014" s="64"/>
      <c r="E1014" s="19"/>
      <c r="F1014" s="71"/>
      <c r="G1014" s="10"/>
    </row>
    <row r="1015">
      <c r="C1015" s="64"/>
      <c r="E1015" s="19"/>
      <c r="F1015" s="71"/>
      <c r="G1015" s="10"/>
    </row>
    <row r="1016">
      <c r="C1016" s="64"/>
      <c r="E1016" s="19"/>
      <c r="F1016" s="71"/>
      <c r="G1016" s="10"/>
    </row>
    <row r="1017">
      <c r="C1017" s="64"/>
      <c r="E1017" s="19"/>
      <c r="F1017" s="71"/>
      <c r="G1017" s="10"/>
    </row>
    <row r="1018">
      <c r="C1018" s="64"/>
      <c r="E1018" s="19"/>
      <c r="F1018" s="71"/>
      <c r="G1018" s="10"/>
    </row>
    <row r="1019">
      <c r="C1019" s="64"/>
      <c r="E1019" s="19"/>
      <c r="F1019" s="71"/>
      <c r="G1019" s="10"/>
    </row>
    <row r="1020">
      <c r="C1020" s="64"/>
      <c r="E1020" s="19"/>
      <c r="F1020" s="71"/>
      <c r="G1020" s="10"/>
    </row>
    <row r="1021">
      <c r="C1021" s="64"/>
      <c r="E1021" s="19"/>
      <c r="F1021" s="71"/>
      <c r="G1021" s="10"/>
    </row>
    <row r="1022">
      <c r="C1022" s="64"/>
      <c r="E1022" s="19"/>
      <c r="F1022" s="71"/>
      <c r="G1022" s="10"/>
    </row>
    <row r="1023">
      <c r="C1023" s="64"/>
      <c r="E1023" s="19"/>
      <c r="F1023" s="71"/>
      <c r="G1023" s="10"/>
    </row>
    <row r="1024">
      <c r="C1024" s="64"/>
      <c r="E1024" s="19"/>
      <c r="F1024" s="71"/>
      <c r="G1024" s="10"/>
    </row>
    <row r="1025">
      <c r="C1025" s="64"/>
      <c r="E1025" s="19"/>
      <c r="F1025" s="71"/>
      <c r="G1025" s="10"/>
    </row>
    <row r="1026">
      <c r="C1026" s="64"/>
      <c r="E1026" s="19"/>
      <c r="F1026" s="71"/>
      <c r="G1026" s="10"/>
    </row>
    <row r="1027">
      <c r="C1027" s="64"/>
      <c r="E1027" s="19"/>
      <c r="F1027" s="71"/>
      <c r="G1027" s="10"/>
    </row>
    <row r="1028">
      <c r="C1028" s="64"/>
      <c r="E1028" s="19"/>
      <c r="F1028" s="71"/>
      <c r="G1028" s="10"/>
    </row>
    <row r="1029">
      <c r="C1029" s="64"/>
      <c r="E1029" s="19"/>
      <c r="F1029" s="71"/>
      <c r="G1029" s="10"/>
    </row>
    <row r="1030">
      <c r="C1030" s="64"/>
      <c r="E1030" s="19"/>
      <c r="F1030" s="71"/>
      <c r="G1030" s="10"/>
    </row>
    <row r="1031">
      <c r="C1031" s="64"/>
      <c r="E1031" s="19"/>
      <c r="F1031" s="71"/>
      <c r="G1031" s="10"/>
    </row>
    <row r="1032">
      <c r="C1032" s="64"/>
      <c r="E1032" s="19"/>
      <c r="F1032" s="71"/>
      <c r="G1032" s="10"/>
    </row>
    <row r="1033">
      <c r="C1033" s="64"/>
      <c r="E1033" s="19"/>
      <c r="F1033" s="71"/>
      <c r="G1033" s="10"/>
    </row>
    <row r="1034">
      <c r="C1034" s="64"/>
      <c r="E1034" s="19"/>
      <c r="F1034" s="71"/>
      <c r="G1034" s="10"/>
    </row>
    <row r="1035">
      <c r="C1035" s="64"/>
      <c r="E1035" s="19"/>
      <c r="F1035" s="71"/>
      <c r="G1035" s="10"/>
    </row>
    <row r="1036">
      <c r="C1036" s="64"/>
      <c r="E1036" s="19"/>
      <c r="F1036" s="71"/>
      <c r="G1036" s="10"/>
    </row>
    <row r="1037">
      <c r="C1037" s="64"/>
      <c r="E1037" s="19"/>
      <c r="F1037" s="71"/>
      <c r="G1037" s="10"/>
    </row>
    <row r="1038">
      <c r="C1038" s="64"/>
      <c r="E1038" s="19"/>
      <c r="F1038" s="71"/>
      <c r="G1038" s="10"/>
    </row>
    <row r="1039">
      <c r="C1039" s="64"/>
      <c r="E1039" s="19"/>
      <c r="F1039" s="71"/>
      <c r="G1039" s="10"/>
    </row>
    <row r="1040">
      <c r="C1040" s="64"/>
      <c r="E1040" s="19"/>
      <c r="F1040" s="71"/>
      <c r="G1040" s="10"/>
    </row>
    <row r="1041">
      <c r="C1041" s="64"/>
      <c r="E1041" s="19"/>
      <c r="F1041" s="71"/>
      <c r="G1041" s="10"/>
    </row>
    <row r="1042">
      <c r="C1042" s="64"/>
      <c r="E1042" s="19"/>
      <c r="F1042" s="71"/>
      <c r="G1042" s="10"/>
    </row>
    <row r="1043">
      <c r="C1043" s="64"/>
      <c r="E1043" s="19"/>
      <c r="F1043" s="71"/>
      <c r="G1043" s="10"/>
    </row>
    <row r="1044">
      <c r="C1044" s="64"/>
      <c r="E1044" s="19"/>
      <c r="F1044" s="71"/>
      <c r="G1044" s="10"/>
    </row>
    <row r="1045">
      <c r="C1045" s="64"/>
      <c r="E1045" s="19"/>
      <c r="F1045" s="71"/>
      <c r="G1045" s="10"/>
    </row>
    <row r="1046">
      <c r="C1046" s="64"/>
      <c r="E1046" s="19"/>
      <c r="F1046" s="71"/>
      <c r="G1046" s="10"/>
    </row>
    <row r="1047">
      <c r="C1047" s="64"/>
      <c r="E1047" s="19"/>
      <c r="F1047" s="71"/>
      <c r="G1047" s="10"/>
    </row>
    <row r="1048">
      <c r="C1048" s="64"/>
      <c r="E1048" s="19"/>
      <c r="F1048" s="71"/>
      <c r="G1048" s="10"/>
    </row>
    <row r="1049">
      <c r="C1049" s="64"/>
      <c r="E1049" s="19"/>
      <c r="F1049" s="71"/>
      <c r="G1049" s="10"/>
    </row>
    <row r="1050">
      <c r="C1050" s="64"/>
      <c r="E1050" s="19"/>
      <c r="F1050" s="71"/>
      <c r="G1050" s="10"/>
    </row>
    <row r="1051">
      <c r="C1051" s="64"/>
      <c r="E1051" s="19"/>
      <c r="F1051" s="71"/>
      <c r="G1051" s="10"/>
    </row>
    <row r="1052">
      <c r="C1052" s="64"/>
      <c r="E1052" s="19"/>
      <c r="F1052" s="71"/>
      <c r="G1052" s="10"/>
    </row>
    <row r="1053">
      <c r="C1053" s="64"/>
      <c r="E1053" s="19"/>
      <c r="F1053" s="71"/>
      <c r="G1053" s="10"/>
    </row>
    <row r="1054">
      <c r="C1054" s="64"/>
      <c r="E1054" s="19"/>
      <c r="F1054" s="71"/>
      <c r="G1054" s="10"/>
    </row>
    <row r="1055">
      <c r="C1055" s="64"/>
      <c r="E1055" s="19"/>
      <c r="F1055" s="71"/>
      <c r="G1055" s="10"/>
    </row>
    <row r="1056">
      <c r="C1056" s="64"/>
      <c r="E1056" s="19"/>
      <c r="F1056" s="71"/>
      <c r="G1056" s="10"/>
    </row>
    <row r="1057">
      <c r="C1057" s="64"/>
      <c r="E1057" s="19"/>
      <c r="F1057" s="71"/>
      <c r="G1057" s="10"/>
    </row>
    <row r="1058">
      <c r="C1058" s="64"/>
      <c r="E1058" s="19"/>
      <c r="F1058" s="71"/>
      <c r="G1058" s="10"/>
    </row>
    <row r="1059">
      <c r="C1059" s="64"/>
      <c r="E1059" s="19"/>
      <c r="F1059" s="71"/>
      <c r="G1059" s="10"/>
    </row>
    <row r="1060">
      <c r="C1060" s="64"/>
      <c r="E1060" s="19"/>
      <c r="F1060" s="71"/>
      <c r="G1060" s="10"/>
    </row>
    <row r="1061">
      <c r="C1061" s="64"/>
      <c r="E1061" s="19"/>
      <c r="F1061" s="71"/>
      <c r="G1061" s="10"/>
    </row>
    <row r="1062">
      <c r="C1062" s="64"/>
      <c r="E1062" s="19"/>
      <c r="F1062" s="71"/>
      <c r="G1062" s="10"/>
    </row>
    <row r="1063">
      <c r="C1063" s="64"/>
      <c r="E1063" s="19"/>
      <c r="F1063" s="71"/>
      <c r="G1063" s="10"/>
    </row>
    <row r="1064">
      <c r="C1064" s="64"/>
      <c r="E1064" s="19"/>
      <c r="F1064" s="71"/>
      <c r="G1064" s="10"/>
    </row>
    <row r="1065">
      <c r="C1065" s="64"/>
      <c r="E1065" s="19"/>
      <c r="F1065" s="71"/>
      <c r="G1065" s="10"/>
    </row>
    <row r="1066">
      <c r="C1066" s="64"/>
      <c r="E1066" s="19"/>
      <c r="F1066" s="71"/>
      <c r="G1066" s="10"/>
    </row>
    <row r="1067">
      <c r="C1067" s="64"/>
      <c r="E1067" s="19"/>
      <c r="F1067" s="71"/>
      <c r="G1067" s="10"/>
    </row>
    <row r="1068">
      <c r="C1068" s="64"/>
      <c r="E1068" s="19"/>
      <c r="F1068" s="71"/>
      <c r="G1068" s="10"/>
    </row>
    <row r="1069">
      <c r="C1069" s="64"/>
      <c r="E1069" s="19"/>
      <c r="F1069" s="71"/>
      <c r="G1069" s="10"/>
    </row>
    <row r="1070">
      <c r="C1070" s="64"/>
      <c r="E1070" s="19"/>
      <c r="F1070" s="71"/>
      <c r="G1070" s="10"/>
    </row>
    <row r="1071">
      <c r="C1071" s="64"/>
      <c r="E1071" s="19"/>
      <c r="F1071" s="71"/>
      <c r="G1071" s="10"/>
    </row>
    <row r="1072">
      <c r="C1072" s="64"/>
      <c r="E1072" s="19"/>
      <c r="F1072" s="71"/>
      <c r="G1072" s="10"/>
    </row>
    <row r="1073">
      <c r="C1073" s="64"/>
      <c r="E1073" s="19"/>
      <c r="F1073" s="71"/>
      <c r="G1073" s="10"/>
    </row>
    <row r="1074">
      <c r="C1074" s="64"/>
      <c r="E1074" s="19"/>
      <c r="F1074" s="71"/>
      <c r="G1074" s="10"/>
    </row>
    <row r="1075">
      <c r="C1075" s="64"/>
      <c r="E1075" s="19"/>
      <c r="F1075" s="71"/>
      <c r="G1075" s="10"/>
    </row>
    <row r="1076">
      <c r="C1076" s="64"/>
      <c r="E1076" s="19"/>
      <c r="F1076" s="71"/>
      <c r="G1076" s="10"/>
    </row>
    <row r="1077">
      <c r="C1077" s="64"/>
      <c r="E1077" s="19"/>
      <c r="F1077" s="71"/>
      <c r="G1077" s="10"/>
    </row>
    <row r="1078">
      <c r="C1078" s="64"/>
      <c r="E1078" s="19"/>
      <c r="F1078" s="71"/>
      <c r="G1078" s="10"/>
    </row>
    <row r="1079">
      <c r="C1079" s="64"/>
      <c r="E1079" s="19"/>
      <c r="F1079" s="71"/>
      <c r="G1079" s="10"/>
    </row>
    <row r="1080">
      <c r="C1080" s="64"/>
      <c r="E1080" s="19"/>
      <c r="F1080" s="71"/>
      <c r="G1080" s="10"/>
    </row>
    <row r="1081">
      <c r="C1081" s="64"/>
      <c r="E1081" s="19"/>
      <c r="F1081" s="71"/>
      <c r="G1081" s="10"/>
    </row>
    <row r="1082">
      <c r="C1082" s="64"/>
      <c r="E1082" s="19"/>
      <c r="F1082" s="71"/>
      <c r="G1082" s="10"/>
    </row>
    <row r="1083">
      <c r="C1083" s="64"/>
      <c r="E1083" s="19"/>
      <c r="F1083" s="71"/>
      <c r="G1083" s="10"/>
    </row>
    <row r="1084">
      <c r="C1084" s="64"/>
      <c r="E1084" s="19"/>
      <c r="F1084" s="71"/>
      <c r="G1084" s="10"/>
    </row>
    <row r="1085">
      <c r="C1085" s="64"/>
      <c r="E1085" s="19"/>
      <c r="F1085" s="71"/>
      <c r="G1085" s="10"/>
    </row>
    <row r="1086">
      <c r="C1086" s="64"/>
      <c r="E1086" s="19"/>
      <c r="F1086" s="71"/>
      <c r="G1086" s="10"/>
    </row>
    <row r="1087">
      <c r="C1087" s="64"/>
      <c r="E1087" s="19"/>
      <c r="F1087" s="71"/>
      <c r="G1087" s="10"/>
    </row>
    <row r="1088">
      <c r="C1088" s="64"/>
      <c r="E1088" s="19"/>
      <c r="F1088" s="71"/>
      <c r="G1088" s="10"/>
    </row>
    <row r="1089">
      <c r="C1089" s="64"/>
      <c r="E1089" s="19"/>
      <c r="F1089" s="71"/>
      <c r="G1089" s="10"/>
    </row>
    <row r="1090">
      <c r="C1090" s="64"/>
      <c r="E1090" s="19"/>
      <c r="F1090" s="71"/>
      <c r="G1090" s="10"/>
    </row>
    <row r="1091">
      <c r="C1091" s="64"/>
      <c r="E1091" s="19"/>
      <c r="F1091" s="71"/>
      <c r="G1091" s="10"/>
    </row>
    <row r="1092">
      <c r="C1092" s="64"/>
      <c r="E1092" s="19"/>
      <c r="F1092" s="71"/>
      <c r="G1092" s="10"/>
    </row>
    <row r="1093">
      <c r="C1093" s="64"/>
      <c r="E1093" s="19"/>
      <c r="F1093" s="71"/>
      <c r="G1093" s="10"/>
    </row>
    <row r="1094">
      <c r="C1094" s="64"/>
      <c r="E1094" s="19"/>
      <c r="F1094" s="71"/>
      <c r="G1094" s="10"/>
    </row>
    <row r="1095">
      <c r="C1095" s="64"/>
      <c r="E1095" s="19"/>
      <c r="F1095" s="71"/>
      <c r="G1095" s="10"/>
    </row>
    <row r="1096">
      <c r="C1096" s="64"/>
      <c r="E1096" s="19"/>
      <c r="F1096" s="71"/>
      <c r="G1096" s="10"/>
    </row>
    <row r="1097">
      <c r="C1097" s="64"/>
      <c r="E1097" s="19"/>
      <c r="F1097" s="71"/>
      <c r="G1097" s="10"/>
    </row>
    <row r="1098">
      <c r="C1098" s="64"/>
      <c r="E1098" s="19"/>
      <c r="F1098" s="71"/>
      <c r="G1098" s="10"/>
    </row>
    <row r="1099">
      <c r="C1099" s="64"/>
      <c r="E1099" s="19"/>
      <c r="F1099" s="71"/>
      <c r="G1099" s="10"/>
    </row>
    <row r="1100">
      <c r="C1100" s="64"/>
      <c r="E1100" s="19"/>
      <c r="F1100" s="71"/>
      <c r="G1100" s="10"/>
    </row>
    <row r="1101">
      <c r="C1101" s="64"/>
      <c r="E1101" s="19"/>
      <c r="F1101" s="71"/>
      <c r="G1101" s="10"/>
    </row>
    <row r="1102">
      <c r="C1102" s="64"/>
      <c r="E1102" s="19"/>
      <c r="F1102" s="71"/>
      <c r="G1102" s="10"/>
    </row>
    <row r="1103">
      <c r="C1103" s="64"/>
      <c r="E1103" s="19"/>
      <c r="F1103" s="71"/>
      <c r="G1103" s="10"/>
    </row>
    <row r="1104">
      <c r="C1104" s="64"/>
      <c r="E1104" s="19"/>
      <c r="F1104" s="71"/>
      <c r="G1104" s="10"/>
    </row>
    <row r="1105">
      <c r="C1105" s="64"/>
      <c r="E1105" s="19"/>
      <c r="F1105" s="71"/>
      <c r="G1105" s="10"/>
    </row>
    <row r="1106">
      <c r="C1106" s="64"/>
      <c r="E1106" s="19"/>
      <c r="F1106" s="71"/>
      <c r="G1106" s="10"/>
    </row>
    <row r="1107">
      <c r="C1107" s="64"/>
      <c r="E1107" s="19"/>
      <c r="F1107" s="71"/>
      <c r="G1107" s="10"/>
    </row>
    <row r="1108">
      <c r="C1108" s="64"/>
      <c r="E1108" s="19"/>
      <c r="F1108" s="71"/>
      <c r="G1108" s="10"/>
    </row>
    <row r="1109">
      <c r="C1109" s="64"/>
      <c r="E1109" s="19"/>
      <c r="F1109" s="71"/>
      <c r="G1109" s="10"/>
    </row>
    <row r="1110">
      <c r="C1110" s="64"/>
      <c r="E1110" s="19"/>
      <c r="F1110" s="71"/>
      <c r="G1110" s="10"/>
    </row>
    <row r="1111">
      <c r="C1111" s="64"/>
      <c r="E1111" s="19"/>
      <c r="F1111" s="71"/>
      <c r="G1111" s="10"/>
    </row>
    <row r="1112">
      <c r="C1112" s="64"/>
      <c r="E1112" s="19"/>
      <c r="F1112" s="71"/>
      <c r="G1112" s="10"/>
    </row>
    <row r="1113">
      <c r="C1113" s="64"/>
      <c r="E1113" s="19"/>
      <c r="F1113" s="71"/>
      <c r="G1113" s="10"/>
    </row>
    <row r="1114">
      <c r="C1114" s="64"/>
      <c r="E1114" s="19"/>
      <c r="F1114" s="71"/>
      <c r="G1114" s="10"/>
    </row>
    <row r="1115">
      <c r="C1115" s="64"/>
      <c r="E1115" s="19"/>
      <c r="F1115" s="71"/>
      <c r="G1115" s="10"/>
    </row>
    <row r="1116">
      <c r="C1116" s="64"/>
      <c r="E1116" s="19"/>
      <c r="F1116" s="71"/>
      <c r="G1116" s="10"/>
    </row>
    <row r="1117">
      <c r="C1117" s="64"/>
      <c r="E1117" s="19"/>
      <c r="F1117" s="71"/>
      <c r="G1117" s="10"/>
    </row>
    <row r="1118">
      <c r="C1118" s="64"/>
      <c r="E1118" s="19"/>
      <c r="F1118" s="71"/>
      <c r="G1118" s="10"/>
    </row>
    <row r="1119">
      <c r="C1119" s="64"/>
      <c r="E1119" s="19"/>
      <c r="F1119" s="71"/>
      <c r="G1119" s="10"/>
    </row>
    <row r="1120">
      <c r="C1120" s="64"/>
      <c r="E1120" s="19"/>
      <c r="F1120" s="71"/>
      <c r="G1120" s="10"/>
    </row>
    <row r="1121">
      <c r="C1121" s="64"/>
      <c r="E1121" s="19"/>
      <c r="F1121" s="71"/>
      <c r="G1121" s="10"/>
    </row>
    <row r="1122">
      <c r="C1122" s="64"/>
      <c r="E1122" s="19"/>
      <c r="F1122" s="71"/>
      <c r="G1122" s="10"/>
    </row>
    <row r="1123">
      <c r="C1123" s="64"/>
      <c r="E1123" s="19"/>
      <c r="F1123" s="71"/>
      <c r="G1123" s="10"/>
    </row>
    <row r="1124">
      <c r="C1124" s="64"/>
      <c r="E1124" s="19"/>
      <c r="F1124" s="71"/>
      <c r="G1124" s="10"/>
    </row>
    <row r="1125">
      <c r="C1125" s="64"/>
      <c r="E1125" s="19"/>
      <c r="F1125" s="71"/>
      <c r="G1125" s="10"/>
    </row>
    <row r="1126">
      <c r="C1126" s="64"/>
      <c r="E1126" s="19"/>
      <c r="F1126" s="71"/>
      <c r="G1126" s="10"/>
    </row>
    <row r="1127">
      <c r="C1127" s="64"/>
      <c r="E1127" s="19"/>
      <c r="F1127" s="71"/>
      <c r="G1127" s="10"/>
    </row>
    <row r="1128">
      <c r="C1128" s="64"/>
      <c r="E1128" s="19"/>
      <c r="F1128" s="71"/>
      <c r="G1128" s="10"/>
    </row>
    <row r="1129">
      <c r="C1129" s="64"/>
      <c r="E1129" s="19"/>
      <c r="F1129" s="71"/>
      <c r="G1129" s="10"/>
    </row>
    <row r="1130">
      <c r="C1130" s="64"/>
      <c r="E1130" s="19"/>
      <c r="F1130" s="71"/>
      <c r="G1130" s="10"/>
    </row>
    <row r="1131">
      <c r="C1131" s="64"/>
      <c r="E1131" s="19"/>
      <c r="F1131" s="71"/>
      <c r="G1131" s="10"/>
    </row>
    <row r="1132">
      <c r="C1132" s="64"/>
      <c r="E1132" s="19"/>
      <c r="F1132" s="71"/>
      <c r="G1132" s="10"/>
    </row>
    <row r="1133">
      <c r="C1133" s="64"/>
      <c r="E1133" s="19"/>
      <c r="F1133" s="71"/>
      <c r="G1133" s="10"/>
    </row>
    <row r="1134">
      <c r="C1134" s="64"/>
      <c r="E1134" s="19"/>
      <c r="F1134" s="71"/>
      <c r="G1134" s="10"/>
    </row>
    <row r="1135">
      <c r="C1135" s="64"/>
      <c r="E1135" s="19"/>
      <c r="F1135" s="71"/>
      <c r="G1135" s="10"/>
    </row>
    <row r="1136">
      <c r="C1136" s="64"/>
      <c r="E1136" s="19"/>
      <c r="F1136" s="71"/>
      <c r="G1136" s="10"/>
    </row>
    <row r="1137">
      <c r="C1137" s="64"/>
      <c r="E1137" s="19"/>
      <c r="F1137" s="71"/>
      <c r="G1137" s="10"/>
    </row>
    <row r="1138">
      <c r="C1138" s="64"/>
      <c r="E1138" s="19"/>
      <c r="F1138" s="71"/>
      <c r="G1138" s="10"/>
    </row>
    <row r="1139">
      <c r="C1139" s="64"/>
      <c r="E1139" s="19"/>
      <c r="F1139" s="71"/>
      <c r="G1139" s="10"/>
    </row>
    <row r="1140">
      <c r="C1140" s="64"/>
      <c r="E1140" s="19"/>
      <c r="F1140" s="71"/>
      <c r="G1140" s="10"/>
    </row>
    <row r="1141">
      <c r="C1141" s="64"/>
      <c r="E1141" s="19"/>
      <c r="F1141" s="71"/>
      <c r="G1141" s="10"/>
    </row>
    <row r="1142">
      <c r="C1142" s="64"/>
      <c r="E1142" s="19"/>
      <c r="F1142" s="71"/>
      <c r="G1142" s="10"/>
    </row>
    <row r="1143">
      <c r="C1143" s="64"/>
      <c r="E1143" s="19"/>
      <c r="F1143" s="71"/>
      <c r="G1143" s="10"/>
    </row>
    <row r="1144">
      <c r="C1144" s="64"/>
      <c r="E1144" s="19"/>
      <c r="F1144" s="71"/>
      <c r="G1144" s="10"/>
    </row>
    <row r="1145">
      <c r="C1145" s="64"/>
      <c r="E1145" s="19"/>
      <c r="F1145" s="71"/>
      <c r="G1145" s="10"/>
    </row>
    <row r="1146">
      <c r="C1146" s="64"/>
      <c r="E1146" s="19"/>
      <c r="F1146" s="71"/>
      <c r="G1146" s="10"/>
    </row>
    <row r="1147">
      <c r="C1147" s="64"/>
      <c r="E1147" s="19"/>
      <c r="F1147" s="71"/>
      <c r="G1147" s="10"/>
    </row>
    <row r="1148">
      <c r="C1148" s="64"/>
      <c r="E1148" s="19"/>
      <c r="F1148" s="71"/>
      <c r="G1148" s="10"/>
    </row>
    <row r="1149">
      <c r="C1149" s="64"/>
      <c r="E1149" s="19"/>
      <c r="F1149" s="71"/>
      <c r="G1149" s="10"/>
    </row>
    <row r="1150">
      <c r="C1150" s="64"/>
      <c r="E1150" s="19"/>
      <c r="F1150" s="71"/>
      <c r="G1150" s="10"/>
    </row>
    <row r="1151">
      <c r="C1151" s="64"/>
      <c r="E1151" s="19"/>
      <c r="F1151" s="71"/>
      <c r="G1151" s="10"/>
    </row>
    <row r="1152">
      <c r="C1152" s="64"/>
      <c r="E1152" s="19"/>
      <c r="F1152" s="71"/>
      <c r="G1152" s="10"/>
    </row>
    <row r="1153">
      <c r="C1153" s="64"/>
      <c r="E1153" s="19"/>
      <c r="F1153" s="71"/>
      <c r="G1153" s="10"/>
    </row>
    <row r="1154">
      <c r="C1154" s="64"/>
      <c r="E1154" s="19"/>
      <c r="F1154" s="71"/>
      <c r="G1154" s="10"/>
    </row>
    <row r="1155">
      <c r="C1155" s="64"/>
      <c r="E1155" s="19"/>
      <c r="F1155" s="71"/>
      <c r="G1155" s="10"/>
    </row>
    <row r="1156">
      <c r="C1156" s="64"/>
      <c r="E1156" s="19"/>
      <c r="F1156" s="71"/>
      <c r="G1156" s="10"/>
    </row>
    <row r="1157">
      <c r="C1157" s="64"/>
      <c r="E1157" s="19"/>
      <c r="F1157" s="71"/>
      <c r="G1157" s="10"/>
    </row>
    <row r="1158">
      <c r="C1158" s="64"/>
      <c r="E1158" s="19"/>
      <c r="F1158" s="71"/>
      <c r="G1158" s="10"/>
    </row>
    <row r="1159">
      <c r="C1159" s="64"/>
      <c r="E1159" s="19"/>
      <c r="F1159" s="71"/>
      <c r="G1159" s="10"/>
    </row>
    <row r="1160">
      <c r="C1160" s="64"/>
      <c r="E1160" s="19"/>
      <c r="F1160" s="71"/>
      <c r="G1160" s="10"/>
    </row>
    <row r="1161">
      <c r="C1161" s="64"/>
      <c r="E1161" s="19"/>
      <c r="F1161" s="71"/>
      <c r="G1161" s="10"/>
    </row>
    <row r="1162">
      <c r="C1162" s="64"/>
      <c r="E1162" s="19"/>
      <c r="F1162" s="71"/>
      <c r="G1162" s="10"/>
    </row>
    <row r="1163">
      <c r="C1163" s="64"/>
      <c r="E1163" s="19"/>
      <c r="F1163" s="71"/>
      <c r="G1163" s="10"/>
    </row>
    <row r="1164">
      <c r="C1164" s="64"/>
      <c r="E1164" s="19"/>
      <c r="F1164" s="71"/>
      <c r="G1164" s="10"/>
    </row>
    <row r="1165">
      <c r="C1165" s="64"/>
      <c r="E1165" s="19"/>
      <c r="F1165" s="71"/>
      <c r="G1165" s="10"/>
    </row>
    <row r="1166">
      <c r="C1166" s="64"/>
      <c r="E1166" s="19"/>
      <c r="F1166" s="71"/>
      <c r="G1166" s="10"/>
    </row>
    <row r="1167">
      <c r="C1167" s="64"/>
      <c r="E1167" s="19"/>
      <c r="F1167" s="71"/>
      <c r="G1167" s="10"/>
    </row>
    <row r="1168">
      <c r="C1168" s="64"/>
      <c r="E1168" s="19"/>
      <c r="F1168" s="71"/>
      <c r="G1168" s="10"/>
    </row>
    <row r="1169">
      <c r="C1169" s="64"/>
      <c r="E1169" s="19"/>
      <c r="F1169" s="71"/>
      <c r="G1169" s="10"/>
    </row>
    <row r="1170">
      <c r="C1170" s="64"/>
      <c r="E1170" s="19"/>
      <c r="F1170" s="71"/>
      <c r="G1170" s="10"/>
    </row>
    <row r="1171">
      <c r="C1171" s="64"/>
      <c r="E1171" s="19"/>
      <c r="F1171" s="71"/>
      <c r="G1171" s="10"/>
    </row>
    <row r="1172">
      <c r="C1172" s="64"/>
      <c r="E1172" s="19"/>
      <c r="F1172" s="71"/>
      <c r="G1172" s="10"/>
    </row>
    <row r="1173">
      <c r="C1173" s="64"/>
      <c r="E1173" s="19"/>
      <c r="F1173" s="71"/>
      <c r="G1173" s="10"/>
    </row>
    <row r="1174">
      <c r="C1174" s="64"/>
      <c r="E1174" s="19"/>
      <c r="F1174" s="71"/>
      <c r="G1174" s="10"/>
    </row>
    <row r="1175">
      <c r="C1175" s="64"/>
      <c r="E1175" s="19"/>
      <c r="F1175" s="71"/>
      <c r="G1175" s="10"/>
    </row>
    <row r="1176">
      <c r="C1176" s="64"/>
      <c r="E1176" s="19"/>
      <c r="F1176" s="71"/>
      <c r="G1176" s="10"/>
    </row>
    <row r="1177">
      <c r="C1177" s="64"/>
      <c r="E1177" s="19"/>
      <c r="F1177" s="71"/>
      <c r="G1177" s="10"/>
    </row>
    <row r="1178">
      <c r="C1178" s="64"/>
      <c r="E1178" s="19"/>
      <c r="F1178" s="71"/>
      <c r="G1178" s="10"/>
    </row>
    <row r="1179">
      <c r="C1179" s="64"/>
      <c r="E1179" s="19"/>
      <c r="F1179" s="71"/>
      <c r="G1179" s="10"/>
    </row>
    <row r="1180">
      <c r="C1180" s="64"/>
      <c r="E1180" s="19"/>
      <c r="F1180" s="71"/>
      <c r="G1180" s="10"/>
    </row>
    <row r="1181">
      <c r="C1181" s="64"/>
      <c r="E1181" s="19"/>
      <c r="F1181" s="71"/>
      <c r="G1181" s="10"/>
    </row>
    <row r="1182">
      <c r="C1182" s="64"/>
      <c r="E1182" s="19"/>
      <c r="F1182" s="71"/>
      <c r="G1182" s="10"/>
    </row>
    <row r="1183">
      <c r="C1183" s="64"/>
      <c r="E1183" s="19"/>
      <c r="F1183" s="71"/>
      <c r="G1183" s="10"/>
    </row>
    <row r="1184">
      <c r="C1184" s="64"/>
      <c r="E1184" s="19"/>
      <c r="F1184" s="71"/>
      <c r="G1184" s="10"/>
    </row>
    <row r="1185">
      <c r="C1185" s="64"/>
      <c r="E1185" s="19"/>
      <c r="F1185" s="71"/>
      <c r="G1185" s="10"/>
    </row>
    <row r="1186">
      <c r="C1186" s="64"/>
      <c r="E1186" s="19"/>
      <c r="F1186" s="71"/>
      <c r="G1186" s="10"/>
    </row>
    <row r="1187">
      <c r="C1187" s="64"/>
      <c r="E1187" s="19"/>
      <c r="F1187" s="71"/>
      <c r="G1187" s="10"/>
    </row>
    <row r="1188">
      <c r="C1188" s="64"/>
      <c r="E1188" s="19"/>
      <c r="F1188" s="71"/>
      <c r="G1188" s="10"/>
    </row>
    <row r="1189">
      <c r="C1189" s="64"/>
      <c r="E1189" s="19"/>
      <c r="F1189" s="71"/>
      <c r="G1189" s="10"/>
    </row>
    <row r="1190">
      <c r="C1190" s="64"/>
      <c r="E1190" s="19"/>
      <c r="F1190" s="71"/>
      <c r="G1190" s="10"/>
    </row>
    <row r="1191">
      <c r="C1191" s="64"/>
      <c r="E1191" s="19"/>
      <c r="F1191" s="71"/>
      <c r="G1191" s="10"/>
    </row>
    <row r="1192">
      <c r="C1192" s="64"/>
      <c r="E1192" s="19"/>
      <c r="F1192" s="71"/>
      <c r="G1192" s="10"/>
    </row>
    <row r="1193">
      <c r="C1193" s="64"/>
      <c r="E1193" s="19"/>
      <c r="F1193" s="71"/>
      <c r="G1193" s="10"/>
    </row>
    <row r="1194">
      <c r="C1194" s="64"/>
      <c r="E1194" s="19"/>
      <c r="F1194" s="71"/>
      <c r="G1194" s="10"/>
    </row>
    <row r="1195">
      <c r="C1195" s="64"/>
      <c r="E1195" s="19"/>
      <c r="F1195" s="71"/>
      <c r="G1195" s="10"/>
    </row>
    <row r="1196">
      <c r="C1196" s="64"/>
      <c r="E1196" s="19"/>
      <c r="F1196" s="71"/>
      <c r="G1196" s="10"/>
    </row>
    <row r="1197">
      <c r="C1197" s="64"/>
      <c r="E1197" s="19"/>
      <c r="F1197" s="71"/>
      <c r="G1197" s="10"/>
    </row>
    <row r="1198">
      <c r="C1198" s="64"/>
      <c r="E1198" s="19"/>
      <c r="F1198" s="71"/>
      <c r="G1198" s="10"/>
    </row>
    <row r="1199">
      <c r="C1199" s="64"/>
      <c r="E1199" s="19"/>
      <c r="F1199" s="71"/>
      <c r="G1199" s="10"/>
    </row>
    <row r="1200">
      <c r="C1200" s="64"/>
      <c r="E1200" s="19"/>
      <c r="F1200" s="71"/>
      <c r="G1200" s="10"/>
    </row>
    <row r="1201">
      <c r="C1201" s="64"/>
      <c r="E1201" s="19"/>
      <c r="F1201" s="71"/>
      <c r="G1201" s="10"/>
    </row>
    <row r="1202">
      <c r="C1202" s="64"/>
      <c r="E1202" s="19"/>
      <c r="F1202" s="71"/>
      <c r="G1202" s="10"/>
    </row>
    <row r="1203">
      <c r="C1203" s="64"/>
      <c r="E1203" s="19"/>
      <c r="F1203" s="71"/>
      <c r="G1203" s="10"/>
    </row>
    <row r="1204">
      <c r="C1204" s="64"/>
      <c r="E1204" s="19"/>
      <c r="F1204" s="71"/>
      <c r="G1204" s="10"/>
    </row>
    <row r="1205">
      <c r="C1205" s="64"/>
      <c r="E1205" s="19"/>
      <c r="F1205" s="71"/>
      <c r="G1205" s="10"/>
    </row>
    <row r="1206">
      <c r="C1206" s="64"/>
      <c r="E1206" s="19"/>
      <c r="F1206" s="71"/>
      <c r="G1206" s="10"/>
    </row>
    <row r="1207">
      <c r="C1207" s="64"/>
      <c r="E1207" s="19"/>
      <c r="F1207" s="71"/>
      <c r="G1207" s="10"/>
    </row>
    <row r="1208">
      <c r="C1208" s="64"/>
      <c r="E1208" s="19"/>
      <c r="F1208" s="71"/>
      <c r="G1208" s="10"/>
    </row>
    <row r="1209">
      <c r="C1209" s="64"/>
      <c r="E1209" s="19"/>
      <c r="F1209" s="71"/>
      <c r="G1209" s="10"/>
    </row>
    <row r="1210">
      <c r="C1210" s="64"/>
      <c r="E1210" s="19"/>
      <c r="F1210" s="71"/>
      <c r="G1210" s="10"/>
    </row>
    <row r="1211">
      <c r="C1211" s="64"/>
      <c r="E1211" s="19"/>
      <c r="F1211" s="71"/>
      <c r="G1211" s="10"/>
    </row>
    <row r="1212">
      <c r="C1212" s="64"/>
      <c r="E1212" s="19"/>
      <c r="F1212" s="71"/>
      <c r="G1212" s="10"/>
    </row>
    <row r="1213">
      <c r="C1213" s="64"/>
      <c r="E1213" s="19"/>
      <c r="F1213" s="71"/>
      <c r="G1213" s="10"/>
    </row>
    <row r="1214">
      <c r="C1214" s="64"/>
      <c r="E1214" s="19"/>
      <c r="F1214" s="71"/>
      <c r="G1214" s="10"/>
    </row>
    <row r="1215">
      <c r="C1215" s="64"/>
      <c r="E1215" s="19"/>
      <c r="F1215" s="71"/>
      <c r="G1215" s="10"/>
    </row>
    <row r="1216">
      <c r="C1216" s="64"/>
      <c r="E1216" s="19"/>
      <c r="F1216" s="71"/>
      <c r="G1216" s="10"/>
    </row>
    <row r="1217">
      <c r="C1217" s="64"/>
      <c r="E1217" s="19"/>
      <c r="F1217" s="71"/>
      <c r="G1217" s="10"/>
    </row>
    <row r="1218">
      <c r="C1218" s="64"/>
      <c r="E1218" s="19"/>
      <c r="F1218" s="71"/>
      <c r="G1218" s="10"/>
    </row>
    <row r="1219">
      <c r="C1219" s="64"/>
      <c r="E1219" s="19"/>
      <c r="F1219" s="71"/>
      <c r="G1219" s="10"/>
    </row>
    <row r="1220">
      <c r="C1220" s="64"/>
      <c r="E1220" s="19"/>
      <c r="F1220" s="71"/>
      <c r="G1220" s="10"/>
    </row>
    <row r="1221">
      <c r="C1221" s="64"/>
      <c r="E1221" s="19"/>
      <c r="F1221" s="71"/>
      <c r="G1221" s="10"/>
    </row>
    <row r="1222">
      <c r="C1222" s="64"/>
      <c r="E1222" s="19"/>
      <c r="F1222" s="71"/>
      <c r="G1222" s="10"/>
    </row>
    <row r="1223">
      <c r="C1223" s="64"/>
      <c r="E1223" s="19"/>
      <c r="F1223" s="71"/>
      <c r="G1223" s="10"/>
    </row>
    <row r="1224">
      <c r="C1224" s="64"/>
      <c r="E1224" s="19"/>
      <c r="F1224" s="71"/>
      <c r="G1224" s="10"/>
    </row>
    <row r="1225">
      <c r="C1225" s="64"/>
      <c r="E1225" s="19"/>
      <c r="F1225" s="71"/>
      <c r="G1225" s="10"/>
    </row>
    <row r="1226">
      <c r="C1226" s="64"/>
      <c r="E1226" s="19"/>
      <c r="F1226" s="71"/>
      <c r="G1226" s="10"/>
    </row>
    <row r="1227">
      <c r="C1227" s="64"/>
      <c r="E1227" s="19"/>
      <c r="F1227" s="71"/>
      <c r="G1227" s="10"/>
    </row>
    <row r="1228">
      <c r="C1228" s="64"/>
      <c r="E1228" s="19"/>
      <c r="F1228" s="71"/>
      <c r="G1228" s="10"/>
    </row>
    <row r="1229">
      <c r="C1229" s="64"/>
      <c r="E1229" s="19"/>
      <c r="F1229" s="71"/>
      <c r="G1229" s="10"/>
    </row>
    <row r="1230">
      <c r="C1230" s="64"/>
      <c r="E1230" s="19"/>
      <c r="F1230" s="71"/>
      <c r="G1230" s="10"/>
    </row>
    <row r="1231">
      <c r="C1231" s="64"/>
      <c r="E1231" s="19"/>
      <c r="F1231" s="71"/>
      <c r="G1231" s="10"/>
    </row>
    <row r="1232">
      <c r="C1232" s="64"/>
      <c r="E1232" s="19"/>
      <c r="F1232" s="71"/>
      <c r="G1232" s="10"/>
    </row>
    <row r="1233">
      <c r="C1233" s="64"/>
      <c r="E1233" s="19"/>
      <c r="F1233" s="71"/>
      <c r="G1233" s="10"/>
    </row>
    <row r="1234">
      <c r="C1234" s="64"/>
      <c r="E1234" s="19"/>
      <c r="F1234" s="71"/>
      <c r="G1234" s="10"/>
    </row>
    <row r="1235">
      <c r="C1235" s="64"/>
      <c r="E1235" s="19"/>
      <c r="F1235" s="71"/>
      <c r="G1235" s="10"/>
    </row>
    <row r="1236">
      <c r="C1236" s="64"/>
      <c r="E1236" s="19"/>
      <c r="F1236" s="71"/>
      <c r="G1236" s="10"/>
    </row>
    <row r="1237">
      <c r="C1237" s="64"/>
      <c r="E1237" s="19"/>
      <c r="F1237" s="71"/>
      <c r="G1237" s="10"/>
    </row>
    <row r="1238">
      <c r="C1238" s="64"/>
      <c r="E1238" s="19"/>
      <c r="F1238" s="71"/>
      <c r="G1238" s="10"/>
    </row>
    <row r="1239">
      <c r="C1239" s="64"/>
      <c r="E1239" s="19"/>
      <c r="F1239" s="71"/>
      <c r="G1239" s="10"/>
    </row>
    <row r="1240">
      <c r="C1240" s="64"/>
      <c r="E1240" s="19"/>
      <c r="F1240" s="71"/>
      <c r="G1240" s="10"/>
    </row>
    <row r="1241">
      <c r="C1241" s="64"/>
      <c r="E1241" s="19"/>
      <c r="F1241" s="71"/>
      <c r="G1241" s="10"/>
    </row>
    <row r="1242">
      <c r="C1242" s="64"/>
      <c r="E1242" s="19"/>
      <c r="F1242" s="71"/>
      <c r="G1242" s="10"/>
    </row>
    <row r="1243">
      <c r="C1243" s="64"/>
      <c r="E1243" s="19"/>
      <c r="F1243" s="71"/>
      <c r="G1243" s="10"/>
    </row>
    <row r="1244">
      <c r="C1244" s="64"/>
      <c r="E1244" s="19"/>
      <c r="F1244" s="71"/>
      <c r="G1244" s="10"/>
    </row>
    <row r="1245">
      <c r="C1245" s="64"/>
      <c r="E1245" s="19"/>
      <c r="F1245" s="71"/>
      <c r="G1245" s="10"/>
    </row>
    <row r="1246">
      <c r="C1246" s="64"/>
      <c r="E1246" s="19"/>
      <c r="F1246" s="71"/>
      <c r="G1246" s="10"/>
    </row>
    <row r="1247">
      <c r="C1247" s="64"/>
      <c r="E1247" s="19"/>
      <c r="F1247" s="71"/>
      <c r="G1247" s="10"/>
    </row>
    <row r="1248">
      <c r="C1248" s="64"/>
      <c r="E1248" s="19"/>
      <c r="F1248" s="71"/>
      <c r="G1248" s="10"/>
    </row>
    <row r="1249">
      <c r="C1249" s="64"/>
      <c r="E1249" s="19"/>
      <c r="F1249" s="71"/>
      <c r="G1249" s="10"/>
    </row>
    <row r="1250">
      <c r="C1250" s="64"/>
      <c r="E1250" s="19"/>
      <c r="F1250" s="71"/>
      <c r="G1250" s="10"/>
    </row>
    <row r="1251">
      <c r="C1251" s="64"/>
      <c r="E1251" s="19"/>
      <c r="F1251" s="71"/>
      <c r="G1251" s="10"/>
    </row>
    <row r="1252">
      <c r="C1252" s="64"/>
      <c r="E1252" s="19"/>
      <c r="F1252" s="71"/>
      <c r="G1252" s="10"/>
    </row>
    <row r="1253">
      <c r="C1253" s="64"/>
      <c r="E1253" s="19"/>
      <c r="F1253" s="71"/>
      <c r="G1253" s="10"/>
    </row>
    <row r="1254">
      <c r="C1254" s="64"/>
      <c r="E1254" s="19"/>
      <c r="F1254" s="71"/>
      <c r="G1254" s="10"/>
    </row>
    <row r="1255">
      <c r="C1255" s="64"/>
      <c r="E1255" s="19"/>
      <c r="F1255" s="71"/>
      <c r="G1255" s="10"/>
    </row>
    <row r="1256">
      <c r="C1256" s="64"/>
      <c r="E1256" s="19"/>
      <c r="F1256" s="71"/>
      <c r="G1256" s="10"/>
    </row>
    <row r="1257">
      <c r="C1257" s="64"/>
      <c r="E1257" s="19"/>
      <c r="F1257" s="71"/>
      <c r="G1257" s="10"/>
    </row>
    <row r="1258">
      <c r="C1258" s="64"/>
      <c r="E1258" s="19"/>
      <c r="F1258" s="71"/>
      <c r="G1258" s="10"/>
    </row>
    <row r="1259">
      <c r="C1259" s="64"/>
      <c r="E1259" s="19"/>
      <c r="F1259" s="71"/>
      <c r="G1259" s="10"/>
    </row>
    <row r="1260">
      <c r="C1260" s="64"/>
      <c r="E1260" s="19"/>
      <c r="F1260" s="71"/>
      <c r="G1260" s="10"/>
    </row>
    <row r="1261">
      <c r="C1261" s="64"/>
      <c r="E1261" s="19"/>
      <c r="F1261" s="71"/>
      <c r="G1261" s="10"/>
    </row>
    <row r="1262">
      <c r="C1262" s="64"/>
      <c r="E1262" s="19"/>
      <c r="F1262" s="71"/>
      <c r="G1262" s="10"/>
    </row>
    <row r="1263">
      <c r="C1263" s="64"/>
      <c r="E1263" s="19"/>
      <c r="F1263" s="71"/>
      <c r="G1263" s="10"/>
    </row>
    <row r="1264">
      <c r="C1264" s="64"/>
      <c r="E1264" s="19"/>
      <c r="F1264" s="71"/>
      <c r="G1264" s="10"/>
    </row>
    <row r="1265">
      <c r="C1265" s="64"/>
      <c r="E1265" s="19"/>
      <c r="F1265" s="71"/>
      <c r="G1265" s="10"/>
    </row>
    <row r="1266">
      <c r="C1266" s="64"/>
      <c r="E1266" s="19"/>
      <c r="F1266" s="71"/>
      <c r="G1266" s="10"/>
    </row>
    <row r="1267">
      <c r="C1267" s="64"/>
      <c r="E1267" s="19"/>
      <c r="F1267" s="71"/>
      <c r="G1267" s="10"/>
    </row>
    <row r="1268">
      <c r="C1268" s="64"/>
      <c r="E1268" s="19"/>
      <c r="F1268" s="71"/>
      <c r="G1268" s="10"/>
    </row>
    <row r="1269">
      <c r="C1269" s="64"/>
      <c r="E1269" s="19"/>
      <c r="F1269" s="71"/>
      <c r="G1269" s="10"/>
    </row>
    <row r="1270">
      <c r="C1270" s="64"/>
      <c r="E1270" s="19"/>
      <c r="F1270" s="71"/>
      <c r="G1270" s="10"/>
    </row>
    <row r="1271">
      <c r="C1271" s="64"/>
      <c r="E1271" s="19"/>
      <c r="F1271" s="71"/>
      <c r="G1271" s="10"/>
    </row>
    <row r="1272">
      <c r="C1272" s="64"/>
      <c r="E1272" s="19"/>
      <c r="F1272" s="71"/>
      <c r="G1272" s="10"/>
    </row>
    <row r="1273">
      <c r="C1273" s="64"/>
      <c r="E1273" s="19"/>
      <c r="F1273" s="71"/>
      <c r="G1273" s="10"/>
    </row>
    <row r="1274">
      <c r="C1274" s="64"/>
      <c r="E1274" s="19"/>
      <c r="F1274" s="71"/>
      <c r="G1274" s="10"/>
    </row>
    <row r="1275">
      <c r="C1275" s="64"/>
      <c r="E1275" s="19"/>
      <c r="F1275" s="71"/>
      <c r="G1275" s="10"/>
    </row>
    <row r="1276">
      <c r="C1276" s="64"/>
      <c r="E1276" s="19"/>
      <c r="F1276" s="71"/>
      <c r="G1276" s="10"/>
    </row>
    <row r="1277">
      <c r="C1277" s="64"/>
      <c r="E1277" s="19"/>
      <c r="F1277" s="71"/>
      <c r="G1277" s="10"/>
    </row>
    <row r="1278">
      <c r="C1278" s="64"/>
      <c r="E1278" s="19"/>
      <c r="F1278" s="71"/>
      <c r="G1278" s="10"/>
    </row>
    <row r="1279">
      <c r="C1279" s="64"/>
      <c r="E1279" s="19"/>
      <c r="F1279" s="71"/>
      <c r="G1279" s="10"/>
    </row>
    <row r="1280">
      <c r="C1280" s="64"/>
      <c r="E1280" s="19"/>
      <c r="F1280" s="71"/>
      <c r="G1280" s="10"/>
    </row>
    <row r="1281">
      <c r="C1281" s="64"/>
      <c r="E1281" s="19"/>
      <c r="F1281" s="71"/>
      <c r="G1281" s="10"/>
    </row>
    <row r="1282">
      <c r="C1282" s="64"/>
      <c r="E1282" s="19"/>
      <c r="F1282" s="71"/>
      <c r="G1282" s="10"/>
    </row>
    <row r="1283">
      <c r="C1283" s="64"/>
      <c r="E1283" s="19"/>
      <c r="F1283" s="71"/>
      <c r="G1283" s="10"/>
    </row>
    <row r="1284">
      <c r="C1284" s="64"/>
      <c r="E1284" s="19"/>
      <c r="F1284" s="71"/>
      <c r="G1284" s="10"/>
    </row>
    <row r="1285">
      <c r="C1285" s="64"/>
      <c r="E1285" s="19"/>
      <c r="F1285" s="71"/>
      <c r="G1285" s="10"/>
    </row>
    <row r="1286">
      <c r="C1286" s="64"/>
      <c r="E1286" s="19"/>
      <c r="F1286" s="71"/>
      <c r="G1286" s="10"/>
    </row>
    <row r="1287">
      <c r="C1287" s="64"/>
      <c r="E1287" s="19"/>
      <c r="F1287" s="71"/>
      <c r="G1287" s="10"/>
    </row>
    <row r="1288">
      <c r="C1288" s="64"/>
      <c r="E1288" s="19"/>
      <c r="F1288" s="71"/>
      <c r="G1288" s="10"/>
    </row>
    <row r="1289">
      <c r="C1289" s="64"/>
      <c r="E1289" s="19"/>
      <c r="F1289" s="71"/>
      <c r="G1289" s="10"/>
    </row>
    <row r="1290">
      <c r="C1290" s="64"/>
      <c r="E1290" s="19"/>
      <c r="F1290" s="71"/>
      <c r="G1290" s="10"/>
    </row>
    <row r="1291">
      <c r="C1291" s="64"/>
      <c r="E1291" s="19"/>
      <c r="F1291" s="71"/>
      <c r="G1291" s="10"/>
    </row>
    <row r="1292">
      <c r="C1292" s="64"/>
      <c r="E1292" s="19"/>
      <c r="F1292" s="71"/>
      <c r="G1292" s="10"/>
    </row>
    <row r="1293">
      <c r="C1293" s="64"/>
      <c r="E1293" s="19"/>
      <c r="F1293" s="71"/>
      <c r="G1293" s="10"/>
    </row>
    <row r="1294">
      <c r="C1294" s="64"/>
      <c r="E1294" s="19"/>
      <c r="F1294" s="71"/>
      <c r="G1294" s="10"/>
    </row>
    <row r="1295">
      <c r="C1295" s="64"/>
      <c r="E1295" s="19"/>
      <c r="F1295" s="71"/>
      <c r="G1295" s="10"/>
    </row>
    <row r="1296">
      <c r="C1296" s="64"/>
      <c r="E1296" s="19"/>
      <c r="F1296" s="71"/>
      <c r="G1296" s="10"/>
    </row>
    <row r="1297">
      <c r="C1297" s="64"/>
      <c r="E1297" s="19"/>
      <c r="F1297" s="71"/>
      <c r="G1297" s="10"/>
    </row>
    <row r="1298">
      <c r="C1298" s="64"/>
      <c r="E1298" s="19"/>
      <c r="F1298" s="71"/>
      <c r="G1298" s="10"/>
    </row>
    <row r="1299">
      <c r="C1299" s="64"/>
      <c r="E1299" s="19"/>
      <c r="F1299" s="71"/>
      <c r="G1299" s="10"/>
    </row>
    <row r="1300">
      <c r="C1300" s="64"/>
      <c r="E1300" s="19"/>
      <c r="F1300" s="71"/>
      <c r="G1300" s="10"/>
    </row>
    <row r="1301">
      <c r="C1301" s="64"/>
      <c r="E1301" s="19"/>
      <c r="F1301" s="71"/>
      <c r="G1301" s="10"/>
    </row>
    <row r="1302">
      <c r="C1302" s="64"/>
      <c r="E1302" s="19"/>
      <c r="F1302" s="71"/>
      <c r="G1302" s="10"/>
    </row>
    <row r="1303">
      <c r="C1303" s="64"/>
      <c r="E1303" s="19"/>
      <c r="F1303" s="71"/>
      <c r="G1303" s="10"/>
    </row>
    <row r="1304">
      <c r="C1304" s="64"/>
      <c r="E1304" s="19"/>
      <c r="F1304" s="71"/>
      <c r="G1304" s="10"/>
    </row>
    <row r="1305">
      <c r="C1305" s="64"/>
      <c r="E1305" s="19"/>
      <c r="F1305" s="71"/>
      <c r="G1305" s="10"/>
    </row>
    <row r="1306">
      <c r="C1306" s="64"/>
      <c r="E1306" s="19"/>
      <c r="F1306" s="71"/>
      <c r="G1306" s="10"/>
    </row>
    <row r="1307">
      <c r="C1307" s="64"/>
      <c r="E1307" s="19"/>
      <c r="F1307" s="71"/>
      <c r="G1307" s="10"/>
    </row>
    <row r="1308">
      <c r="C1308" s="64"/>
      <c r="E1308" s="19"/>
      <c r="F1308" s="71"/>
      <c r="G1308" s="10"/>
    </row>
    <row r="1309">
      <c r="C1309" s="64"/>
      <c r="E1309" s="19"/>
      <c r="F1309" s="71"/>
      <c r="G1309" s="10"/>
    </row>
    <row r="1310">
      <c r="C1310" s="64"/>
      <c r="E1310" s="19"/>
      <c r="F1310" s="71"/>
      <c r="G1310" s="10"/>
    </row>
    <row r="1311">
      <c r="C1311" s="64"/>
      <c r="E1311" s="19"/>
      <c r="F1311" s="71"/>
      <c r="G1311" s="10"/>
    </row>
    <row r="1312">
      <c r="C1312" s="64"/>
      <c r="E1312" s="19"/>
      <c r="F1312" s="71"/>
      <c r="G1312" s="10"/>
    </row>
    <row r="1313">
      <c r="C1313" s="64"/>
      <c r="E1313" s="19"/>
      <c r="F1313" s="71"/>
      <c r="G1313" s="10"/>
    </row>
    <row r="1314">
      <c r="C1314" s="64"/>
      <c r="E1314" s="19"/>
      <c r="F1314" s="71"/>
      <c r="G1314" s="10"/>
    </row>
    <row r="1315">
      <c r="C1315" s="64"/>
      <c r="E1315" s="19"/>
      <c r="F1315" s="71"/>
      <c r="G1315" s="10"/>
    </row>
    <row r="1316">
      <c r="C1316" s="64"/>
      <c r="E1316" s="19"/>
      <c r="F1316" s="71"/>
      <c r="G1316" s="10"/>
    </row>
    <row r="1317">
      <c r="C1317" s="64"/>
      <c r="E1317" s="19"/>
      <c r="F1317" s="71"/>
      <c r="G1317" s="10"/>
    </row>
    <row r="1318">
      <c r="C1318" s="64"/>
      <c r="E1318" s="19"/>
      <c r="F1318" s="71"/>
      <c r="G1318" s="10"/>
    </row>
    <row r="1319">
      <c r="C1319" s="64"/>
      <c r="E1319" s="19"/>
      <c r="F1319" s="71"/>
      <c r="G1319" s="10"/>
    </row>
    <row r="1320">
      <c r="C1320" s="64"/>
      <c r="E1320" s="19"/>
      <c r="F1320" s="71"/>
      <c r="G1320" s="10"/>
    </row>
    <row r="1321">
      <c r="C1321" s="64"/>
      <c r="E1321" s="19"/>
      <c r="F1321" s="71"/>
      <c r="G1321" s="10"/>
    </row>
    <row r="1322">
      <c r="C1322" s="64"/>
      <c r="E1322" s="19"/>
      <c r="F1322" s="71"/>
      <c r="G1322" s="10"/>
    </row>
    <row r="1323">
      <c r="C1323" s="64"/>
      <c r="E1323" s="19"/>
      <c r="F1323" s="71"/>
      <c r="G1323" s="10"/>
    </row>
    <row r="1324">
      <c r="C1324" s="64"/>
      <c r="E1324" s="19"/>
      <c r="F1324" s="71"/>
      <c r="G1324" s="10"/>
    </row>
    <row r="1325">
      <c r="C1325" s="64"/>
      <c r="E1325" s="19"/>
      <c r="F1325" s="71"/>
      <c r="G1325" s="10"/>
    </row>
    <row r="1326">
      <c r="C1326" s="64"/>
      <c r="E1326" s="19"/>
      <c r="F1326" s="71"/>
      <c r="G1326" s="10"/>
    </row>
    <row r="1327">
      <c r="C1327" s="64"/>
      <c r="E1327" s="19"/>
      <c r="F1327" s="71"/>
      <c r="G1327" s="10"/>
    </row>
    <row r="1328">
      <c r="C1328" s="64"/>
      <c r="E1328" s="19"/>
      <c r="F1328" s="71"/>
      <c r="G1328" s="10"/>
    </row>
    <row r="1329">
      <c r="C1329" s="64"/>
      <c r="E1329" s="19"/>
      <c r="F1329" s="71"/>
      <c r="G1329" s="10"/>
    </row>
    <row r="1330">
      <c r="C1330" s="64"/>
      <c r="E1330" s="19"/>
      <c r="F1330" s="71"/>
      <c r="G1330" s="10"/>
    </row>
    <row r="1331">
      <c r="C1331" s="64"/>
      <c r="E1331" s="19"/>
      <c r="F1331" s="71"/>
      <c r="G1331" s="10"/>
    </row>
    <row r="1332">
      <c r="C1332" s="64"/>
      <c r="E1332" s="19"/>
      <c r="F1332" s="71"/>
      <c r="G1332" s="10"/>
    </row>
    <row r="1333">
      <c r="C1333" s="64"/>
      <c r="E1333" s="19"/>
      <c r="F1333" s="71"/>
      <c r="G1333" s="10"/>
    </row>
    <row r="1334">
      <c r="C1334" s="64"/>
      <c r="E1334" s="19"/>
      <c r="F1334" s="71"/>
      <c r="G1334" s="10"/>
    </row>
    <row r="1335">
      <c r="C1335" s="64"/>
      <c r="E1335" s="19"/>
      <c r="F1335" s="71"/>
      <c r="G1335" s="10"/>
    </row>
    <row r="1336">
      <c r="C1336" s="64"/>
      <c r="E1336" s="19"/>
      <c r="F1336" s="71"/>
      <c r="G1336" s="10"/>
    </row>
    <row r="1337">
      <c r="C1337" s="64"/>
      <c r="E1337" s="19"/>
      <c r="F1337" s="71"/>
      <c r="G1337" s="10"/>
    </row>
    <row r="1338">
      <c r="C1338" s="64"/>
      <c r="E1338" s="19"/>
      <c r="F1338" s="71"/>
      <c r="G1338" s="10"/>
    </row>
    <row r="1339">
      <c r="C1339" s="64"/>
      <c r="E1339" s="19"/>
      <c r="F1339" s="71"/>
      <c r="G1339" s="10"/>
    </row>
    <row r="1340">
      <c r="C1340" s="64"/>
      <c r="E1340" s="19"/>
      <c r="F1340" s="71"/>
      <c r="G1340" s="10"/>
    </row>
    <row r="1341">
      <c r="C1341" s="64"/>
      <c r="E1341" s="19"/>
      <c r="F1341" s="71"/>
      <c r="G1341" s="10"/>
    </row>
    <row r="1342">
      <c r="C1342" s="64"/>
      <c r="E1342" s="19"/>
      <c r="F1342" s="71"/>
      <c r="G1342" s="10"/>
    </row>
    <row r="1343">
      <c r="C1343" s="64"/>
      <c r="E1343" s="19"/>
      <c r="F1343" s="71"/>
      <c r="G1343" s="10"/>
    </row>
    <row r="1344">
      <c r="C1344" s="64"/>
      <c r="E1344" s="19"/>
      <c r="F1344" s="71"/>
      <c r="G1344" s="10"/>
    </row>
  </sheetData>
  <autoFilter ref="$A$1:$H$1010">
    <sortState ref="A1:H1010">
      <sortCondition ref="A1:A1010"/>
      <sortCondition ref="B1:B1010"/>
    </sortState>
  </autoFilter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H17"/>
    <hyperlink r:id="rId33" ref="D18"/>
    <hyperlink r:id="rId34" ref="H18"/>
    <hyperlink r:id="rId35" ref="D19"/>
    <hyperlink r:id="rId36" ref="H19"/>
    <hyperlink r:id="rId37" ref="D20"/>
    <hyperlink r:id="rId38" ref="H20"/>
    <hyperlink r:id="rId39" ref="D21"/>
    <hyperlink r:id="rId40" ref="H21"/>
    <hyperlink r:id="rId41" ref="D22"/>
    <hyperlink r:id="rId42" ref="H22"/>
    <hyperlink r:id="rId43" ref="D23"/>
    <hyperlink r:id="rId44" ref="H23"/>
    <hyperlink r:id="rId45" ref="D24"/>
    <hyperlink r:id="rId46" ref="H24"/>
    <hyperlink r:id="rId47" ref="D25"/>
    <hyperlink r:id="rId48" ref="H25"/>
    <hyperlink r:id="rId49" ref="D26"/>
    <hyperlink r:id="rId50" ref="H26"/>
    <hyperlink r:id="rId51" ref="D27"/>
    <hyperlink r:id="rId52" ref="H27"/>
    <hyperlink r:id="rId53" ref="D28"/>
    <hyperlink r:id="rId54" ref="H28"/>
    <hyperlink r:id="rId55" ref="D29"/>
    <hyperlink r:id="rId56" ref="H29"/>
    <hyperlink r:id="rId57" ref="D30"/>
    <hyperlink r:id="rId58" ref="H30"/>
    <hyperlink r:id="rId59" ref="D31"/>
    <hyperlink r:id="rId60" ref="H31"/>
    <hyperlink r:id="rId61" ref="D32"/>
    <hyperlink r:id="rId62" ref="H32"/>
    <hyperlink r:id="rId63" ref="D33"/>
    <hyperlink r:id="rId64" ref="H33"/>
    <hyperlink r:id="rId65" ref="D34"/>
    <hyperlink r:id="rId66" ref="H34"/>
    <hyperlink r:id="rId67" ref="D35"/>
    <hyperlink r:id="rId68" ref="H35"/>
    <hyperlink r:id="rId69" ref="D36"/>
    <hyperlink r:id="rId70" ref="H36"/>
    <hyperlink r:id="rId71" ref="D37"/>
    <hyperlink r:id="rId72" ref="H37"/>
    <hyperlink r:id="rId73" ref="D38"/>
    <hyperlink r:id="rId74" ref="H38"/>
    <hyperlink r:id="rId75" ref="D39"/>
    <hyperlink r:id="rId76" ref="H39"/>
    <hyperlink r:id="rId77" ref="D40"/>
    <hyperlink r:id="rId78" ref="H40"/>
    <hyperlink r:id="rId79" ref="D41"/>
    <hyperlink r:id="rId80" ref="H41"/>
    <hyperlink r:id="rId81" ref="D42"/>
    <hyperlink r:id="rId82" ref="H42"/>
    <hyperlink r:id="rId83" ref="D43"/>
    <hyperlink r:id="rId84" ref="H43"/>
    <hyperlink r:id="rId85" ref="D44"/>
    <hyperlink r:id="rId86" ref="H44"/>
    <hyperlink r:id="rId87" ref="D45"/>
    <hyperlink r:id="rId88" ref="H45"/>
    <hyperlink r:id="rId89" ref="D46"/>
    <hyperlink r:id="rId90" ref="H46"/>
    <hyperlink r:id="rId91" ref="D47"/>
    <hyperlink r:id="rId92" ref="H47"/>
    <hyperlink r:id="rId93" ref="D48"/>
    <hyperlink r:id="rId94" ref="H48"/>
    <hyperlink r:id="rId95" ref="D49"/>
    <hyperlink r:id="rId96" ref="H49"/>
    <hyperlink r:id="rId97" ref="D50"/>
    <hyperlink r:id="rId98" ref="H50"/>
    <hyperlink r:id="rId99" ref="D51"/>
    <hyperlink r:id="rId100" ref="H51"/>
    <hyperlink r:id="rId101" ref="D52"/>
    <hyperlink r:id="rId102" ref="H52"/>
    <hyperlink r:id="rId103" ref="D53"/>
    <hyperlink r:id="rId104" ref="H53"/>
    <hyperlink r:id="rId105" ref="D54"/>
    <hyperlink r:id="rId106" ref="H54"/>
    <hyperlink r:id="rId107" ref="D55"/>
    <hyperlink r:id="rId108" ref="H55"/>
    <hyperlink r:id="rId109" ref="D56"/>
    <hyperlink r:id="rId110" ref="H56"/>
    <hyperlink r:id="rId111" ref="D57"/>
    <hyperlink r:id="rId112" ref="H57"/>
    <hyperlink r:id="rId113" ref="D58"/>
    <hyperlink r:id="rId114" ref="H58"/>
    <hyperlink r:id="rId115" ref="D59"/>
    <hyperlink r:id="rId116" ref="H59"/>
    <hyperlink r:id="rId117" ref="D60"/>
    <hyperlink r:id="rId118" ref="H60"/>
    <hyperlink r:id="rId119" ref="D61"/>
    <hyperlink r:id="rId120" ref="H61"/>
    <hyperlink r:id="rId121" ref="D62"/>
    <hyperlink r:id="rId122" ref="H62"/>
    <hyperlink r:id="rId123" ref="D63"/>
    <hyperlink r:id="rId124" ref="H63"/>
    <hyperlink r:id="rId125" ref="D64"/>
    <hyperlink r:id="rId126" ref="H64"/>
    <hyperlink r:id="rId127" ref="D65"/>
    <hyperlink r:id="rId128" ref="H65"/>
    <hyperlink r:id="rId129" ref="D66"/>
    <hyperlink r:id="rId130" ref="H66"/>
    <hyperlink r:id="rId131" ref="D67"/>
    <hyperlink r:id="rId132" ref="H67"/>
    <hyperlink r:id="rId133" ref="D68"/>
    <hyperlink r:id="rId134" ref="H68"/>
    <hyperlink r:id="rId135" ref="D69"/>
    <hyperlink r:id="rId136" ref="H69"/>
    <hyperlink r:id="rId137" ref="D70"/>
    <hyperlink r:id="rId138" ref="H70"/>
    <hyperlink r:id="rId139" ref="D71"/>
    <hyperlink r:id="rId140" ref="H71"/>
    <hyperlink r:id="rId141" ref="D72"/>
    <hyperlink r:id="rId142" ref="H72"/>
    <hyperlink r:id="rId143" ref="D73"/>
    <hyperlink r:id="rId144" ref="H73"/>
    <hyperlink r:id="rId145" ref="D74"/>
    <hyperlink r:id="rId146" ref="H74"/>
    <hyperlink r:id="rId147" ref="D75"/>
    <hyperlink r:id="rId148" ref="H75"/>
    <hyperlink r:id="rId149" ref="D76"/>
    <hyperlink r:id="rId150" ref="H76"/>
    <hyperlink r:id="rId151" ref="D77"/>
    <hyperlink r:id="rId152" ref="H77"/>
    <hyperlink r:id="rId153" ref="D78"/>
    <hyperlink r:id="rId154" ref="H78"/>
    <hyperlink r:id="rId155" ref="D79"/>
    <hyperlink r:id="rId156" ref="H79"/>
    <hyperlink r:id="rId157" ref="D80"/>
    <hyperlink r:id="rId158" ref="H80"/>
    <hyperlink r:id="rId159" ref="D81"/>
    <hyperlink r:id="rId160" ref="H81"/>
    <hyperlink r:id="rId161" ref="D82"/>
    <hyperlink r:id="rId162" ref="H82"/>
    <hyperlink r:id="rId163" ref="D83"/>
    <hyperlink r:id="rId164" ref="H83"/>
    <hyperlink r:id="rId165" ref="D84"/>
    <hyperlink r:id="rId166" ref="H84"/>
    <hyperlink r:id="rId167" ref="D85"/>
    <hyperlink r:id="rId168" ref="H85"/>
    <hyperlink r:id="rId169" ref="D86"/>
    <hyperlink r:id="rId170" ref="H86"/>
    <hyperlink r:id="rId171" ref="D87"/>
    <hyperlink r:id="rId172" ref="H87"/>
    <hyperlink r:id="rId173" ref="D88"/>
    <hyperlink r:id="rId174" ref="H88"/>
    <hyperlink r:id="rId175" ref="D89"/>
    <hyperlink r:id="rId176" ref="H89"/>
    <hyperlink r:id="rId177" ref="D90"/>
    <hyperlink r:id="rId178" ref="H90"/>
    <hyperlink r:id="rId179" ref="D91"/>
    <hyperlink r:id="rId180" ref="H91"/>
    <hyperlink r:id="rId181" ref="D92"/>
    <hyperlink r:id="rId182" ref="H92"/>
    <hyperlink r:id="rId183" ref="D93"/>
    <hyperlink r:id="rId184" ref="H93"/>
    <hyperlink r:id="rId185" ref="D94"/>
    <hyperlink r:id="rId186" ref="H94"/>
    <hyperlink r:id="rId187" ref="D95"/>
    <hyperlink r:id="rId188" ref="H95"/>
    <hyperlink r:id="rId189" ref="D96"/>
    <hyperlink r:id="rId190" ref="H96"/>
    <hyperlink r:id="rId191" ref="D97"/>
    <hyperlink r:id="rId192" ref="H97"/>
    <hyperlink r:id="rId193" ref="D98"/>
    <hyperlink r:id="rId194" ref="H98"/>
    <hyperlink r:id="rId195" ref="D99"/>
    <hyperlink r:id="rId196" ref="H99"/>
    <hyperlink r:id="rId197" ref="D100"/>
    <hyperlink r:id="rId198" ref="H100"/>
    <hyperlink r:id="rId199" ref="D101"/>
    <hyperlink r:id="rId200" ref="H101"/>
    <hyperlink r:id="rId201" ref="D102"/>
    <hyperlink r:id="rId202" ref="H102"/>
    <hyperlink r:id="rId203" ref="D103"/>
    <hyperlink r:id="rId204" ref="H103"/>
    <hyperlink r:id="rId205" ref="D104"/>
    <hyperlink r:id="rId206" ref="H104"/>
    <hyperlink r:id="rId207" ref="D105"/>
    <hyperlink r:id="rId208" ref="H105"/>
    <hyperlink r:id="rId209" ref="D106"/>
    <hyperlink r:id="rId210" ref="H106"/>
    <hyperlink r:id="rId211" ref="D107"/>
    <hyperlink r:id="rId212" ref="H107"/>
    <hyperlink r:id="rId213" ref="D108"/>
    <hyperlink r:id="rId214" ref="H108"/>
    <hyperlink r:id="rId215" ref="D109"/>
    <hyperlink r:id="rId216" ref="H109"/>
    <hyperlink r:id="rId217" ref="D110"/>
    <hyperlink r:id="rId218" ref="H110"/>
    <hyperlink r:id="rId219" ref="D111"/>
    <hyperlink r:id="rId220" ref="H111"/>
    <hyperlink r:id="rId221" ref="D112"/>
    <hyperlink r:id="rId222" ref="H112"/>
    <hyperlink r:id="rId223" ref="D113"/>
    <hyperlink r:id="rId224" ref="H113"/>
    <hyperlink r:id="rId225" ref="D114"/>
    <hyperlink r:id="rId226" ref="H114"/>
    <hyperlink r:id="rId227" ref="D115"/>
    <hyperlink r:id="rId228" ref="H115"/>
    <hyperlink r:id="rId229" ref="D116"/>
    <hyperlink r:id="rId230" ref="H116"/>
    <hyperlink r:id="rId231" ref="D117"/>
    <hyperlink r:id="rId232" ref="H117"/>
    <hyperlink r:id="rId233" ref="D118"/>
    <hyperlink r:id="rId234" ref="H118"/>
    <hyperlink r:id="rId235" ref="D119"/>
    <hyperlink r:id="rId236" ref="H119"/>
    <hyperlink r:id="rId237" ref="D120"/>
    <hyperlink r:id="rId238" ref="H120"/>
    <hyperlink r:id="rId239" ref="D121"/>
    <hyperlink r:id="rId240" ref="H121"/>
    <hyperlink r:id="rId241" ref="D122"/>
    <hyperlink r:id="rId242" ref="H122"/>
    <hyperlink r:id="rId243" ref="D123"/>
    <hyperlink r:id="rId244" ref="H123"/>
    <hyperlink r:id="rId245" ref="D124"/>
    <hyperlink r:id="rId246" ref="H124"/>
    <hyperlink r:id="rId247" ref="D125"/>
    <hyperlink r:id="rId248" ref="H125"/>
    <hyperlink r:id="rId249" ref="D126"/>
    <hyperlink r:id="rId250" ref="H126"/>
    <hyperlink r:id="rId251" ref="D127"/>
    <hyperlink r:id="rId252" ref="H127"/>
    <hyperlink r:id="rId253" ref="D128"/>
    <hyperlink r:id="rId254" ref="H128"/>
    <hyperlink r:id="rId255" ref="D129"/>
    <hyperlink r:id="rId256" ref="H129"/>
    <hyperlink r:id="rId257" ref="D130"/>
    <hyperlink r:id="rId258" ref="H130"/>
    <hyperlink r:id="rId259" ref="D131"/>
    <hyperlink r:id="rId260" ref="H131"/>
    <hyperlink r:id="rId261" ref="D132"/>
    <hyperlink r:id="rId262" ref="H132"/>
    <hyperlink r:id="rId263" ref="D133"/>
    <hyperlink r:id="rId264" ref="H133"/>
    <hyperlink r:id="rId265" ref="D134"/>
    <hyperlink r:id="rId266" ref="H134"/>
    <hyperlink r:id="rId267" ref="D135"/>
    <hyperlink r:id="rId268" ref="H135"/>
    <hyperlink r:id="rId269" ref="D136"/>
    <hyperlink r:id="rId270" ref="H136"/>
    <hyperlink r:id="rId271" ref="D137"/>
    <hyperlink r:id="rId272" ref="H137"/>
    <hyperlink r:id="rId273" ref="D138"/>
    <hyperlink r:id="rId274" ref="H138"/>
    <hyperlink r:id="rId275" ref="D139"/>
    <hyperlink r:id="rId276" ref="H139"/>
    <hyperlink r:id="rId277" ref="D140"/>
    <hyperlink r:id="rId278" ref="H140"/>
    <hyperlink r:id="rId279" ref="D141"/>
    <hyperlink r:id="rId280" ref="H141"/>
    <hyperlink r:id="rId281" ref="D142"/>
    <hyperlink r:id="rId282" ref="H142"/>
    <hyperlink r:id="rId283" ref="D143"/>
    <hyperlink r:id="rId284" ref="H143"/>
    <hyperlink r:id="rId285" ref="D144"/>
    <hyperlink r:id="rId286" ref="H144"/>
    <hyperlink r:id="rId287" ref="D145"/>
    <hyperlink r:id="rId288" ref="H145"/>
    <hyperlink r:id="rId289" ref="D146"/>
    <hyperlink r:id="rId290" ref="H146"/>
    <hyperlink r:id="rId291" ref="D147"/>
    <hyperlink r:id="rId292" ref="H147"/>
    <hyperlink r:id="rId293" ref="D148"/>
    <hyperlink r:id="rId294" ref="H148"/>
    <hyperlink r:id="rId295" ref="D149"/>
    <hyperlink r:id="rId296" ref="H149"/>
    <hyperlink r:id="rId297" ref="D150"/>
    <hyperlink r:id="rId298" ref="H150"/>
    <hyperlink r:id="rId299" ref="D151"/>
    <hyperlink r:id="rId300" ref="H151"/>
    <hyperlink r:id="rId301" ref="D152"/>
    <hyperlink r:id="rId302" ref="H152"/>
    <hyperlink r:id="rId303" ref="D153"/>
    <hyperlink r:id="rId304" ref="H153"/>
    <hyperlink r:id="rId305" ref="D154"/>
    <hyperlink r:id="rId306" ref="H154"/>
    <hyperlink r:id="rId307" ref="D155"/>
    <hyperlink r:id="rId308" ref="H155"/>
    <hyperlink r:id="rId309" ref="D156"/>
    <hyperlink r:id="rId310" ref="H156"/>
    <hyperlink r:id="rId311" ref="D157"/>
    <hyperlink r:id="rId312" ref="H157"/>
    <hyperlink r:id="rId313" ref="D158"/>
    <hyperlink r:id="rId314" ref="H158"/>
    <hyperlink r:id="rId315" ref="D159"/>
    <hyperlink r:id="rId316" ref="H159"/>
    <hyperlink r:id="rId317" ref="D160"/>
    <hyperlink r:id="rId318" ref="H160"/>
    <hyperlink r:id="rId319" ref="D161"/>
    <hyperlink r:id="rId320" ref="H161"/>
    <hyperlink r:id="rId321" ref="D162"/>
    <hyperlink r:id="rId322" ref="H162"/>
    <hyperlink r:id="rId323" ref="D163"/>
    <hyperlink r:id="rId324" ref="H163"/>
    <hyperlink r:id="rId325" ref="D164"/>
    <hyperlink r:id="rId326" ref="H164"/>
    <hyperlink r:id="rId327" ref="D165"/>
    <hyperlink r:id="rId328" ref="H165"/>
    <hyperlink r:id="rId329" ref="D166"/>
    <hyperlink r:id="rId330" ref="H166"/>
    <hyperlink r:id="rId331" ref="D167"/>
    <hyperlink r:id="rId332" ref="H167"/>
    <hyperlink r:id="rId333" ref="D168"/>
    <hyperlink r:id="rId334" ref="H168"/>
    <hyperlink r:id="rId335" ref="D169"/>
    <hyperlink r:id="rId336" ref="H169"/>
    <hyperlink r:id="rId337" ref="D170"/>
    <hyperlink r:id="rId338" ref="H170"/>
    <hyperlink r:id="rId339" ref="D171"/>
    <hyperlink r:id="rId340" ref="H171"/>
    <hyperlink r:id="rId341" ref="D172"/>
    <hyperlink r:id="rId342" ref="H172"/>
    <hyperlink r:id="rId343" ref="D173"/>
    <hyperlink r:id="rId344" ref="H173"/>
    <hyperlink r:id="rId345" ref="D174"/>
    <hyperlink r:id="rId346" ref="H174"/>
    <hyperlink r:id="rId347" ref="D175"/>
    <hyperlink r:id="rId348" ref="H175"/>
    <hyperlink r:id="rId349" ref="D176"/>
    <hyperlink r:id="rId350" ref="H176"/>
    <hyperlink r:id="rId351" ref="D177"/>
    <hyperlink r:id="rId352" ref="H177"/>
    <hyperlink r:id="rId353" ref="D178"/>
    <hyperlink r:id="rId354" ref="H178"/>
    <hyperlink r:id="rId355" ref="D179"/>
    <hyperlink r:id="rId356" ref="H179"/>
    <hyperlink r:id="rId357" ref="D180"/>
    <hyperlink r:id="rId358" ref="H180"/>
    <hyperlink r:id="rId359" ref="D181"/>
    <hyperlink r:id="rId360" ref="H181"/>
    <hyperlink r:id="rId361" ref="D182"/>
    <hyperlink r:id="rId362" ref="H182"/>
    <hyperlink r:id="rId363" ref="D183"/>
    <hyperlink r:id="rId364" ref="H183"/>
    <hyperlink r:id="rId365" ref="D184"/>
    <hyperlink r:id="rId366" ref="H184"/>
    <hyperlink r:id="rId367" ref="D185"/>
    <hyperlink r:id="rId368" ref="H185"/>
    <hyperlink r:id="rId369" ref="D186"/>
    <hyperlink r:id="rId370" ref="H186"/>
    <hyperlink r:id="rId371" ref="D187"/>
    <hyperlink r:id="rId372" ref="H187"/>
    <hyperlink r:id="rId373" ref="D188"/>
    <hyperlink r:id="rId374" ref="H188"/>
    <hyperlink r:id="rId375" ref="D189"/>
    <hyperlink r:id="rId376" ref="H189"/>
    <hyperlink r:id="rId377" ref="D190"/>
    <hyperlink r:id="rId378" ref="H190"/>
    <hyperlink r:id="rId379" ref="D191"/>
    <hyperlink r:id="rId380" ref="H191"/>
    <hyperlink r:id="rId381" ref="D192"/>
    <hyperlink r:id="rId382" ref="H192"/>
    <hyperlink r:id="rId383" ref="D193"/>
    <hyperlink r:id="rId384" ref="H193"/>
    <hyperlink r:id="rId385" ref="D194"/>
    <hyperlink r:id="rId386" ref="H194"/>
    <hyperlink r:id="rId387" ref="D195"/>
    <hyperlink r:id="rId388" ref="H195"/>
    <hyperlink r:id="rId389" ref="D196"/>
    <hyperlink r:id="rId390" ref="H196"/>
    <hyperlink r:id="rId391" ref="D197"/>
    <hyperlink r:id="rId392" ref="H197"/>
    <hyperlink r:id="rId393" ref="D198"/>
    <hyperlink r:id="rId394" ref="H198"/>
    <hyperlink r:id="rId395" ref="D199"/>
    <hyperlink r:id="rId396" ref="H199"/>
    <hyperlink r:id="rId397" ref="D200"/>
    <hyperlink r:id="rId398" ref="H200"/>
    <hyperlink r:id="rId399" ref="D201"/>
    <hyperlink r:id="rId400" ref="H201"/>
    <hyperlink r:id="rId401" ref="D202"/>
    <hyperlink r:id="rId402" ref="H202"/>
    <hyperlink r:id="rId403" ref="D203"/>
    <hyperlink r:id="rId404" ref="H203"/>
    <hyperlink r:id="rId405" ref="D204"/>
    <hyperlink r:id="rId406" ref="H204"/>
    <hyperlink r:id="rId407" ref="D205"/>
    <hyperlink r:id="rId408" ref="H205"/>
    <hyperlink r:id="rId409" ref="D206"/>
    <hyperlink r:id="rId410" ref="H206"/>
    <hyperlink r:id="rId411" ref="D207"/>
    <hyperlink r:id="rId412" ref="H207"/>
    <hyperlink r:id="rId413" ref="D208"/>
    <hyperlink r:id="rId414" ref="H208"/>
    <hyperlink r:id="rId415" ref="D209"/>
    <hyperlink r:id="rId416" ref="H209"/>
    <hyperlink r:id="rId417" ref="D210"/>
    <hyperlink r:id="rId418" ref="H210"/>
    <hyperlink r:id="rId419" ref="D211"/>
    <hyperlink r:id="rId420" ref="H211"/>
    <hyperlink r:id="rId421" ref="D212"/>
    <hyperlink r:id="rId422" ref="H212"/>
    <hyperlink r:id="rId423" ref="D213"/>
    <hyperlink r:id="rId424" ref="H213"/>
    <hyperlink r:id="rId425" ref="D214"/>
    <hyperlink r:id="rId426" ref="H214"/>
    <hyperlink r:id="rId427" ref="D215"/>
    <hyperlink r:id="rId428" ref="H215"/>
    <hyperlink r:id="rId429" ref="D216"/>
    <hyperlink r:id="rId430" ref="H216"/>
    <hyperlink r:id="rId431" ref="D217"/>
    <hyperlink r:id="rId432" ref="H217"/>
    <hyperlink r:id="rId433" ref="D218"/>
    <hyperlink r:id="rId434" ref="H218"/>
    <hyperlink r:id="rId435" ref="D219"/>
    <hyperlink r:id="rId436" ref="H219"/>
    <hyperlink r:id="rId437" ref="D220"/>
    <hyperlink r:id="rId438" ref="H220"/>
    <hyperlink r:id="rId439" ref="D221"/>
    <hyperlink r:id="rId440" ref="H221"/>
    <hyperlink r:id="rId441" ref="D222"/>
    <hyperlink r:id="rId442" ref="H222"/>
    <hyperlink r:id="rId443" ref="D223"/>
    <hyperlink r:id="rId444" ref="H223"/>
    <hyperlink r:id="rId445" ref="D224"/>
    <hyperlink r:id="rId446" ref="H224"/>
    <hyperlink r:id="rId447" ref="D225"/>
    <hyperlink r:id="rId448" ref="H225"/>
    <hyperlink r:id="rId449" ref="D226"/>
    <hyperlink r:id="rId450" ref="H226"/>
    <hyperlink r:id="rId451" ref="D227"/>
    <hyperlink r:id="rId452" ref="H227"/>
    <hyperlink r:id="rId453" ref="D228"/>
    <hyperlink r:id="rId454" ref="H228"/>
    <hyperlink r:id="rId455" ref="D229"/>
    <hyperlink r:id="rId456" ref="H229"/>
    <hyperlink r:id="rId457" ref="D230"/>
    <hyperlink r:id="rId458" ref="H230"/>
    <hyperlink r:id="rId459" ref="D231"/>
    <hyperlink r:id="rId460" ref="H231"/>
    <hyperlink r:id="rId461" ref="D232"/>
    <hyperlink r:id="rId462" ref="H232"/>
    <hyperlink r:id="rId463" ref="D233"/>
    <hyperlink r:id="rId464" ref="H233"/>
    <hyperlink r:id="rId465" ref="D234"/>
    <hyperlink r:id="rId466" ref="H234"/>
    <hyperlink r:id="rId467" ref="D235"/>
    <hyperlink r:id="rId468" ref="H235"/>
    <hyperlink r:id="rId469" ref="D236"/>
    <hyperlink r:id="rId470" ref="H236"/>
    <hyperlink r:id="rId471" ref="D237"/>
    <hyperlink r:id="rId472" ref="H237"/>
    <hyperlink r:id="rId473" ref="D238"/>
    <hyperlink r:id="rId474" ref="H238"/>
    <hyperlink r:id="rId475" ref="D239"/>
    <hyperlink r:id="rId476" ref="H239"/>
    <hyperlink r:id="rId477" ref="D240"/>
    <hyperlink r:id="rId478" ref="H240"/>
    <hyperlink r:id="rId479" ref="D241"/>
    <hyperlink r:id="rId480" ref="H241"/>
    <hyperlink r:id="rId481" ref="D242"/>
    <hyperlink r:id="rId482" ref="H242"/>
    <hyperlink r:id="rId483" ref="D243"/>
    <hyperlink r:id="rId484" ref="H243"/>
    <hyperlink r:id="rId485" ref="D244"/>
    <hyperlink r:id="rId486" ref="H244"/>
    <hyperlink r:id="rId487" ref="D245"/>
    <hyperlink r:id="rId488" ref="H245"/>
    <hyperlink r:id="rId489" ref="D246"/>
    <hyperlink r:id="rId490" ref="H246"/>
    <hyperlink r:id="rId491" ref="D247"/>
    <hyperlink r:id="rId492" ref="H247"/>
    <hyperlink r:id="rId493" ref="D248"/>
    <hyperlink r:id="rId494" ref="H248"/>
    <hyperlink r:id="rId495" ref="D249"/>
    <hyperlink r:id="rId496" ref="H249"/>
    <hyperlink r:id="rId497" ref="D250"/>
    <hyperlink r:id="rId498" ref="H250"/>
    <hyperlink r:id="rId499" ref="D251"/>
    <hyperlink r:id="rId500" ref="H251"/>
    <hyperlink r:id="rId501" ref="D252"/>
    <hyperlink r:id="rId502" ref="H252"/>
    <hyperlink r:id="rId503" ref="D253"/>
    <hyperlink r:id="rId504" ref="H253"/>
    <hyperlink r:id="rId505" ref="D254"/>
    <hyperlink r:id="rId506" ref="H254"/>
    <hyperlink r:id="rId507" ref="D255"/>
    <hyperlink r:id="rId508" ref="H255"/>
    <hyperlink r:id="rId509" ref="D256"/>
    <hyperlink r:id="rId510" ref="H256"/>
    <hyperlink r:id="rId511" ref="D257"/>
    <hyperlink r:id="rId512" ref="H257"/>
    <hyperlink r:id="rId513" ref="D258"/>
    <hyperlink r:id="rId514" ref="H258"/>
    <hyperlink r:id="rId515" ref="D259"/>
    <hyperlink r:id="rId516" ref="H259"/>
    <hyperlink r:id="rId517" ref="D260"/>
    <hyperlink r:id="rId518" ref="H260"/>
    <hyperlink r:id="rId519" ref="D261"/>
    <hyperlink r:id="rId520" ref="H261"/>
    <hyperlink r:id="rId521" ref="D262"/>
    <hyperlink r:id="rId522" ref="H262"/>
    <hyperlink r:id="rId523" ref="D263"/>
    <hyperlink r:id="rId524" ref="H263"/>
    <hyperlink r:id="rId525" ref="D264"/>
    <hyperlink r:id="rId526" ref="H264"/>
    <hyperlink r:id="rId527" ref="D265"/>
    <hyperlink r:id="rId528" ref="H265"/>
    <hyperlink r:id="rId529" ref="D266"/>
    <hyperlink r:id="rId530" ref="H266"/>
    <hyperlink r:id="rId531" ref="D267"/>
    <hyperlink r:id="rId532" ref="H267"/>
    <hyperlink r:id="rId533" ref="D268"/>
    <hyperlink r:id="rId534" ref="H268"/>
    <hyperlink r:id="rId535" ref="D269"/>
    <hyperlink r:id="rId536" ref="H269"/>
    <hyperlink r:id="rId537" ref="D270"/>
    <hyperlink r:id="rId538" ref="H270"/>
    <hyperlink r:id="rId539" ref="D271"/>
    <hyperlink r:id="rId540" ref="H271"/>
    <hyperlink r:id="rId541" ref="D272"/>
    <hyperlink r:id="rId542" ref="H272"/>
    <hyperlink r:id="rId543" ref="D273"/>
    <hyperlink r:id="rId544" ref="H273"/>
    <hyperlink r:id="rId545" ref="D274"/>
    <hyperlink r:id="rId546" ref="H274"/>
    <hyperlink r:id="rId547" ref="D275"/>
    <hyperlink r:id="rId548" ref="H275"/>
    <hyperlink r:id="rId549" ref="D276"/>
    <hyperlink r:id="rId550" ref="H276"/>
    <hyperlink r:id="rId551" ref="D277"/>
    <hyperlink r:id="rId552" ref="H277"/>
    <hyperlink r:id="rId553" ref="D278"/>
    <hyperlink r:id="rId554" ref="H278"/>
    <hyperlink r:id="rId555" ref="D279"/>
    <hyperlink r:id="rId556" ref="H279"/>
    <hyperlink r:id="rId557" ref="D280"/>
    <hyperlink r:id="rId558" ref="H280"/>
    <hyperlink r:id="rId559" ref="D281"/>
    <hyperlink r:id="rId560" ref="H281"/>
    <hyperlink r:id="rId561" ref="D282"/>
    <hyperlink r:id="rId562" ref="H282"/>
    <hyperlink r:id="rId563" ref="D283"/>
    <hyperlink r:id="rId564" ref="H283"/>
    <hyperlink r:id="rId565" ref="D284"/>
    <hyperlink r:id="rId566" ref="H284"/>
    <hyperlink r:id="rId567" ref="D285"/>
    <hyperlink r:id="rId568" ref="H285"/>
    <hyperlink r:id="rId569" ref="D286"/>
    <hyperlink r:id="rId570" ref="H286"/>
    <hyperlink r:id="rId571" ref="D287"/>
    <hyperlink r:id="rId572" ref="H287"/>
    <hyperlink r:id="rId573" ref="D288"/>
    <hyperlink r:id="rId574" ref="H288"/>
    <hyperlink r:id="rId575" ref="D289"/>
    <hyperlink r:id="rId576" ref="H289"/>
    <hyperlink r:id="rId577" ref="D290"/>
    <hyperlink r:id="rId578" ref="H290"/>
    <hyperlink r:id="rId579" ref="D291"/>
    <hyperlink r:id="rId580" ref="H291"/>
    <hyperlink r:id="rId581" ref="D292"/>
    <hyperlink r:id="rId582" ref="H292"/>
    <hyperlink r:id="rId583" ref="D293"/>
    <hyperlink r:id="rId584" ref="H293"/>
    <hyperlink r:id="rId585" ref="D294"/>
    <hyperlink r:id="rId586" ref="H294"/>
    <hyperlink r:id="rId587" ref="D295"/>
    <hyperlink r:id="rId588" ref="H295"/>
    <hyperlink r:id="rId589" ref="D296"/>
    <hyperlink r:id="rId590" ref="H296"/>
    <hyperlink r:id="rId591" ref="D297"/>
    <hyperlink r:id="rId592" ref="H297"/>
    <hyperlink r:id="rId593" ref="D298"/>
    <hyperlink r:id="rId594" ref="H298"/>
    <hyperlink r:id="rId595" ref="D299"/>
    <hyperlink r:id="rId596" ref="H299"/>
    <hyperlink r:id="rId597" ref="D300"/>
    <hyperlink r:id="rId598" ref="H300"/>
    <hyperlink r:id="rId599" ref="D301"/>
    <hyperlink r:id="rId600" ref="H301"/>
    <hyperlink r:id="rId601" ref="D302"/>
    <hyperlink r:id="rId602" ref="H302"/>
    <hyperlink r:id="rId603" ref="D303"/>
    <hyperlink r:id="rId604" ref="H303"/>
    <hyperlink r:id="rId605" ref="D304"/>
    <hyperlink r:id="rId606" ref="H304"/>
    <hyperlink r:id="rId607" ref="D305"/>
    <hyperlink r:id="rId608" ref="H305"/>
    <hyperlink r:id="rId609" ref="D306"/>
    <hyperlink r:id="rId610" ref="H306"/>
    <hyperlink r:id="rId611" ref="D307"/>
    <hyperlink r:id="rId612" ref="H307"/>
    <hyperlink r:id="rId613" ref="D308"/>
    <hyperlink r:id="rId614" ref="H308"/>
    <hyperlink r:id="rId615" ref="D309"/>
    <hyperlink r:id="rId616" ref="H309"/>
    <hyperlink r:id="rId617" ref="D310"/>
    <hyperlink r:id="rId618" ref="H310"/>
    <hyperlink r:id="rId619" ref="D311"/>
    <hyperlink r:id="rId620" ref="H311"/>
    <hyperlink r:id="rId621" ref="D312"/>
    <hyperlink r:id="rId622" ref="H312"/>
    <hyperlink r:id="rId623" ref="D313"/>
    <hyperlink r:id="rId624" ref="H313"/>
    <hyperlink r:id="rId625" ref="D314"/>
    <hyperlink r:id="rId626" ref="H314"/>
    <hyperlink r:id="rId627" ref="D315"/>
    <hyperlink r:id="rId628" ref="H315"/>
    <hyperlink r:id="rId629" ref="D316"/>
    <hyperlink r:id="rId630" ref="H316"/>
    <hyperlink r:id="rId631" ref="D317"/>
    <hyperlink r:id="rId632" ref="H317"/>
    <hyperlink r:id="rId633" ref="D318"/>
    <hyperlink r:id="rId634" ref="H318"/>
    <hyperlink r:id="rId635" ref="D319"/>
    <hyperlink r:id="rId636" ref="H319"/>
    <hyperlink r:id="rId637" ref="D320"/>
    <hyperlink r:id="rId638" ref="H320"/>
    <hyperlink r:id="rId639" ref="D321"/>
    <hyperlink r:id="rId640" ref="H321"/>
    <hyperlink r:id="rId641" ref="D322"/>
    <hyperlink r:id="rId642" ref="H322"/>
    <hyperlink r:id="rId643" ref="D323"/>
    <hyperlink r:id="rId644" ref="H323"/>
    <hyperlink r:id="rId645" ref="D324"/>
    <hyperlink r:id="rId646" ref="H324"/>
    <hyperlink r:id="rId647" ref="D325"/>
    <hyperlink r:id="rId648" ref="H325"/>
    <hyperlink r:id="rId649" ref="D326"/>
    <hyperlink r:id="rId650" ref="H326"/>
    <hyperlink r:id="rId651" ref="D327"/>
    <hyperlink r:id="rId652" ref="H327"/>
    <hyperlink r:id="rId653" ref="D328"/>
    <hyperlink r:id="rId654" ref="H328"/>
    <hyperlink r:id="rId655" ref="D329"/>
    <hyperlink r:id="rId656" ref="H329"/>
    <hyperlink r:id="rId657" ref="D330"/>
    <hyperlink r:id="rId658" ref="H330"/>
    <hyperlink r:id="rId659" ref="D331"/>
    <hyperlink r:id="rId660" ref="H331"/>
    <hyperlink r:id="rId661" ref="D332"/>
    <hyperlink r:id="rId662" ref="H332"/>
    <hyperlink r:id="rId663" ref="D333"/>
    <hyperlink r:id="rId664" ref="H333"/>
    <hyperlink r:id="rId665" ref="D334"/>
    <hyperlink r:id="rId666" ref="H334"/>
    <hyperlink r:id="rId667" ref="D335"/>
    <hyperlink r:id="rId668" ref="H335"/>
    <hyperlink r:id="rId669" ref="D336"/>
    <hyperlink r:id="rId670" ref="H336"/>
    <hyperlink r:id="rId671" ref="D337"/>
    <hyperlink r:id="rId672" ref="H337"/>
    <hyperlink r:id="rId673" ref="D338"/>
    <hyperlink r:id="rId674" ref="H338"/>
    <hyperlink r:id="rId675" ref="D339"/>
    <hyperlink r:id="rId676" ref="H339"/>
    <hyperlink r:id="rId677" ref="D340"/>
    <hyperlink r:id="rId678" ref="H340"/>
    <hyperlink r:id="rId679" ref="D341"/>
    <hyperlink r:id="rId680" ref="H341"/>
    <hyperlink r:id="rId681" ref="D342"/>
    <hyperlink r:id="rId682" ref="H342"/>
    <hyperlink r:id="rId683" ref="D343"/>
    <hyperlink r:id="rId684" ref="H343"/>
    <hyperlink r:id="rId685" ref="D344"/>
    <hyperlink r:id="rId686" ref="H344"/>
    <hyperlink r:id="rId687" ref="D345"/>
    <hyperlink r:id="rId688" ref="H345"/>
    <hyperlink r:id="rId689" ref="D346"/>
    <hyperlink r:id="rId690" ref="H346"/>
    <hyperlink r:id="rId691" ref="D347"/>
    <hyperlink r:id="rId692" ref="H347"/>
    <hyperlink r:id="rId693" ref="D348"/>
    <hyperlink r:id="rId694" ref="H348"/>
    <hyperlink r:id="rId695" ref="D349"/>
    <hyperlink r:id="rId696" ref="H349"/>
    <hyperlink r:id="rId697" ref="D350"/>
    <hyperlink r:id="rId698" ref="H350"/>
    <hyperlink r:id="rId699" ref="D351"/>
    <hyperlink r:id="rId700" ref="H351"/>
    <hyperlink r:id="rId701" ref="D352"/>
    <hyperlink r:id="rId702" ref="H352"/>
    <hyperlink r:id="rId703" ref="D353"/>
    <hyperlink r:id="rId704" ref="H353"/>
    <hyperlink r:id="rId705" ref="D354"/>
    <hyperlink r:id="rId706" ref="H354"/>
    <hyperlink r:id="rId707" ref="D355"/>
    <hyperlink r:id="rId708" ref="H355"/>
    <hyperlink r:id="rId709" ref="D356"/>
    <hyperlink r:id="rId710" ref="H356"/>
    <hyperlink r:id="rId711" ref="D357"/>
    <hyperlink r:id="rId712" ref="H357"/>
    <hyperlink r:id="rId713" ref="D358"/>
    <hyperlink r:id="rId714" ref="H358"/>
    <hyperlink r:id="rId715" ref="D359"/>
    <hyperlink r:id="rId716" ref="H359"/>
    <hyperlink r:id="rId717" ref="D360"/>
    <hyperlink r:id="rId718" ref="H360"/>
    <hyperlink r:id="rId719" ref="D361"/>
    <hyperlink r:id="rId720" ref="H361"/>
    <hyperlink r:id="rId721" ref="D362"/>
    <hyperlink r:id="rId722" ref="H362"/>
    <hyperlink r:id="rId723" ref="D363"/>
    <hyperlink r:id="rId724" ref="H363"/>
    <hyperlink r:id="rId725" ref="D364"/>
    <hyperlink r:id="rId726" ref="H364"/>
    <hyperlink r:id="rId727" ref="D365"/>
    <hyperlink r:id="rId728" ref="H365"/>
    <hyperlink r:id="rId729" ref="D366"/>
    <hyperlink r:id="rId730" ref="H366"/>
    <hyperlink r:id="rId731" ref="D367"/>
    <hyperlink r:id="rId732" ref="H367"/>
    <hyperlink r:id="rId733" ref="D368"/>
    <hyperlink r:id="rId734" ref="H368"/>
    <hyperlink r:id="rId735" ref="D369"/>
    <hyperlink r:id="rId736" ref="H369"/>
    <hyperlink r:id="rId737" ref="D370"/>
    <hyperlink r:id="rId738" ref="H370"/>
    <hyperlink r:id="rId739" ref="D371"/>
    <hyperlink r:id="rId740" ref="H371"/>
    <hyperlink r:id="rId741" ref="D372"/>
    <hyperlink r:id="rId742" ref="H372"/>
    <hyperlink r:id="rId743" ref="D373"/>
    <hyperlink r:id="rId744" ref="H373"/>
    <hyperlink r:id="rId745" ref="D374"/>
    <hyperlink r:id="rId746" ref="H374"/>
    <hyperlink r:id="rId747" ref="D375"/>
    <hyperlink r:id="rId748" ref="H375"/>
    <hyperlink r:id="rId749" ref="D376"/>
    <hyperlink r:id="rId750" ref="H376"/>
    <hyperlink r:id="rId751" ref="D377"/>
    <hyperlink r:id="rId752" ref="H377"/>
    <hyperlink r:id="rId753" ref="D378"/>
    <hyperlink r:id="rId754" ref="H378"/>
    <hyperlink r:id="rId755" ref="D379"/>
    <hyperlink r:id="rId756" ref="H379"/>
    <hyperlink r:id="rId757" ref="D380"/>
    <hyperlink r:id="rId758" ref="H380"/>
    <hyperlink r:id="rId759" ref="D381"/>
    <hyperlink r:id="rId760" ref="H381"/>
    <hyperlink r:id="rId761" ref="D382"/>
    <hyperlink r:id="rId762" ref="H382"/>
    <hyperlink r:id="rId763" ref="D383"/>
    <hyperlink r:id="rId764" ref="H383"/>
    <hyperlink r:id="rId765" ref="D384"/>
    <hyperlink r:id="rId766" ref="H384"/>
    <hyperlink r:id="rId767" ref="D385"/>
    <hyperlink r:id="rId768" ref="H385"/>
    <hyperlink r:id="rId769" ref="D386"/>
    <hyperlink r:id="rId770" ref="H386"/>
    <hyperlink r:id="rId771" ref="D387"/>
    <hyperlink r:id="rId772" ref="H387"/>
    <hyperlink r:id="rId773" ref="D388"/>
    <hyperlink r:id="rId774" ref="H388"/>
    <hyperlink r:id="rId775" ref="D389"/>
    <hyperlink r:id="rId776" ref="H389"/>
    <hyperlink r:id="rId777" ref="D390"/>
    <hyperlink r:id="rId778" ref="H390"/>
    <hyperlink r:id="rId779" ref="D391"/>
    <hyperlink r:id="rId780" ref="H391"/>
    <hyperlink r:id="rId781" ref="D392"/>
    <hyperlink r:id="rId782" ref="H392"/>
    <hyperlink r:id="rId783" ref="D393"/>
    <hyperlink r:id="rId784" ref="H393"/>
    <hyperlink r:id="rId785" ref="D394"/>
    <hyperlink r:id="rId786" ref="H394"/>
    <hyperlink r:id="rId787" ref="D395"/>
    <hyperlink r:id="rId788" ref="H395"/>
    <hyperlink r:id="rId789" ref="D396"/>
    <hyperlink r:id="rId790" ref="H396"/>
    <hyperlink r:id="rId791" ref="D397"/>
    <hyperlink r:id="rId792" ref="H397"/>
    <hyperlink r:id="rId793" ref="D398"/>
    <hyperlink r:id="rId794" ref="H398"/>
    <hyperlink r:id="rId795" ref="D399"/>
    <hyperlink r:id="rId796" ref="H399"/>
    <hyperlink r:id="rId797" ref="D400"/>
    <hyperlink r:id="rId798" ref="H400"/>
    <hyperlink r:id="rId799" ref="D401"/>
    <hyperlink r:id="rId800" ref="H401"/>
    <hyperlink r:id="rId801" ref="D402"/>
    <hyperlink r:id="rId802" ref="H402"/>
    <hyperlink r:id="rId803" ref="D403"/>
    <hyperlink r:id="rId804" ref="H403"/>
    <hyperlink r:id="rId805" ref="D404"/>
    <hyperlink r:id="rId806" ref="H404"/>
    <hyperlink r:id="rId807" ref="D405"/>
    <hyperlink r:id="rId808" ref="H405"/>
    <hyperlink r:id="rId809" ref="D406"/>
    <hyperlink r:id="rId810" ref="H406"/>
    <hyperlink r:id="rId811" ref="D407"/>
    <hyperlink r:id="rId812" ref="H407"/>
    <hyperlink r:id="rId813" ref="D408"/>
    <hyperlink r:id="rId814" ref="H408"/>
    <hyperlink r:id="rId815" ref="D409"/>
    <hyperlink r:id="rId816" ref="H409"/>
    <hyperlink r:id="rId817" ref="D410"/>
    <hyperlink r:id="rId818" ref="H410"/>
    <hyperlink r:id="rId819" ref="D411"/>
    <hyperlink r:id="rId820" ref="H411"/>
    <hyperlink r:id="rId821" ref="D412"/>
    <hyperlink r:id="rId822" ref="H412"/>
    <hyperlink r:id="rId823" ref="D413"/>
    <hyperlink r:id="rId824" ref="H413"/>
    <hyperlink r:id="rId825" ref="D414"/>
    <hyperlink r:id="rId826" ref="H414"/>
    <hyperlink r:id="rId827" ref="D415"/>
    <hyperlink r:id="rId828" ref="H415"/>
    <hyperlink r:id="rId829" ref="D416"/>
    <hyperlink r:id="rId830" ref="H416"/>
    <hyperlink r:id="rId831" ref="D417"/>
    <hyperlink r:id="rId832" ref="H417"/>
    <hyperlink r:id="rId833" ref="D418"/>
    <hyperlink r:id="rId834" ref="H418"/>
    <hyperlink r:id="rId835" ref="D419"/>
    <hyperlink r:id="rId836" ref="H419"/>
    <hyperlink r:id="rId837" ref="D420"/>
    <hyperlink r:id="rId838" ref="H420"/>
    <hyperlink r:id="rId839" ref="D421"/>
    <hyperlink r:id="rId840" ref="H421"/>
    <hyperlink r:id="rId841" ref="D422"/>
    <hyperlink r:id="rId842" ref="H422"/>
    <hyperlink r:id="rId843" ref="D423"/>
    <hyperlink r:id="rId844" ref="H423"/>
    <hyperlink r:id="rId845" ref="D424"/>
    <hyperlink r:id="rId846" ref="H424"/>
    <hyperlink r:id="rId847" ref="D425"/>
    <hyperlink r:id="rId848" ref="H425"/>
    <hyperlink r:id="rId849" ref="D426"/>
    <hyperlink r:id="rId850" ref="H426"/>
    <hyperlink r:id="rId851" ref="D427"/>
    <hyperlink r:id="rId852" ref="H427"/>
    <hyperlink r:id="rId853" ref="D428"/>
    <hyperlink r:id="rId854" ref="H428"/>
    <hyperlink r:id="rId855" ref="D429"/>
    <hyperlink r:id="rId856" ref="H429"/>
    <hyperlink r:id="rId857" ref="D430"/>
    <hyperlink r:id="rId858" ref="H430"/>
    <hyperlink r:id="rId859" ref="D431"/>
    <hyperlink r:id="rId860" ref="H431"/>
    <hyperlink r:id="rId861" ref="D432"/>
    <hyperlink r:id="rId862" ref="H432"/>
    <hyperlink r:id="rId863" ref="D433"/>
    <hyperlink r:id="rId864" ref="H433"/>
    <hyperlink r:id="rId865" ref="D434"/>
    <hyperlink r:id="rId866" ref="H434"/>
    <hyperlink r:id="rId867" ref="D435"/>
    <hyperlink r:id="rId868" ref="H435"/>
    <hyperlink r:id="rId869" ref="D436"/>
    <hyperlink r:id="rId870" ref="H436"/>
    <hyperlink r:id="rId871" ref="D437"/>
    <hyperlink r:id="rId872" ref="H437"/>
    <hyperlink r:id="rId873" ref="D438"/>
    <hyperlink r:id="rId874" ref="H438"/>
    <hyperlink r:id="rId875" ref="D439"/>
    <hyperlink r:id="rId876" ref="H439"/>
    <hyperlink r:id="rId877" ref="D440"/>
    <hyperlink r:id="rId878" ref="H440"/>
    <hyperlink r:id="rId879" ref="D441"/>
    <hyperlink r:id="rId880" ref="H441"/>
    <hyperlink r:id="rId881" ref="D442"/>
    <hyperlink r:id="rId882" ref="H442"/>
    <hyperlink r:id="rId883" ref="D443"/>
    <hyperlink r:id="rId884" ref="H443"/>
    <hyperlink r:id="rId885" ref="D444"/>
    <hyperlink r:id="rId886" ref="H444"/>
    <hyperlink r:id="rId887" ref="D445"/>
    <hyperlink r:id="rId888" ref="H445"/>
    <hyperlink r:id="rId889" ref="D446"/>
    <hyperlink r:id="rId890" ref="H446"/>
    <hyperlink r:id="rId891" ref="D447"/>
    <hyperlink r:id="rId892" ref="H447"/>
    <hyperlink r:id="rId893" ref="D448"/>
    <hyperlink r:id="rId894" ref="H448"/>
    <hyperlink r:id="rId895" ref="D449"/>
    <hyperlink r:id="rId896" ref="H449"/>
    <hyperlink r:id="rId897" ref="D450"/>
    <hyperlink r:id="rId898" ref="H450"/>
    <hyperlink r:id="rId899" ref="D451"/>
    <hyperlink r:id="rId900" ref="H451"/>
    <hyperlink r:id="rId901" ref="D452"/>
    <hyperlink r:id="rId902" ref="H452"/>
    <hyperlink r:id="rId903" ref="D453"/>
    <hyperlink r:id="rId904" ref="H453"/>
    <hyperlink r:id="rId905" ref="D454"/>
    <hyperlink r:id="rId906" ref="H454"/>
    <hyperlink r:id="rId907" ref="D455"/>
    <hyperlink r:id="rId908" ref="H455"/>
    <hyperlink r:id="rId909" ref="D456"/>
    <hyperlink r:id="rId910" ref="H456"/>
    <hyperlink r:id="rId911" ref="D457"/>
    <hyperlink r:id="rId912" ref="H457"/>
    <hyperlink r:id="rId913" ref="D458"/>
    <hyperlink r:id="rId914" ref="H458"/>
    <hyperlink r:id="rId915" ref="D459"/>
    <hyperlink r:id="rId916" ref="H459"/>
    <hyperlink r:id="rId917" ref="D460"/>
    <hyperlink r:id="rId918" ref="H460"/>
    <hyperlink r:id="rId919" ref="D461"/>
    <hyperlink r:id="rId920" ref="H461"/>
    <hyperlink r:id="rId921" ref="D462"/>
    <hyperlink r:id="rId922" ref="H462"/>
    <hyperlink r:id="rId923" ref="D463"/>
    <hyperlink r:id="rId924" ref="H463"/>
    <hyperlink r:id="rId925" ref="D464"/>
    <hyperlink r:id="rId926" ref="H464"/>
    <hyperlink r:id="rId927" ref="D465"/>
    <hyperlink r:id="rId928" ref="H465"/>
    <hyperlink r:id="rId929" ref="D466"/>
    <hyperlink r:id="rId930" ref="H466"/>
    <hyperlink r:id="rId931" ref="D467"/>
    <hyperlink r:id="rId932" ref="H467"/>
    <hyperlink r:id="rId933" ref="D468"/>
    <hyperlink r:id="rId934" ref="H468"/>
    <hyperlink r:id="rId935" ref="D469"/>
    <hyperlink r:id="rId936" ref="H469"/>
    <hyperlink r:id="rId937" ref="D470"/>
    <hyperlink r:id="rId938" ref="H470"/>
    <hyperlink r:id="rId939" ref="D471"/>
    <hyperlink r:id="rId940" ref="H471"/>
    <hyperlink r:id="rId941" ref="D472"/>
    <hyperlink r:id="rId942" ref="H472"/>
    <hyperlink r:id="rId943" ref="D473"/>
    <hyperlink r:id="rId944" ref="H473"/>
    <hyperlink r:id="rId945" ref="D474"/>
    <hyperlink r:id="rId946" ref="H474"/>
    <hyperlink r:id="rId947" ref="D475"/>
    <hyperlink r:id="rId948" ref="H475"/>
    <hyperlink r:id="rId949" ref="D476"/>
    <hyperlink r:id="rId950" ref="H476"/>
    <hyperlink r:id="rId951" ref="L476"/>
    <hyperlink r:id="rId952" ref="P476"/>
    <hyperlink r:id="rId953" ref="T476"/>
    <hyperlink r:id="rId954" ref="X476"/>
    <hyperlink r:id="rId955" ref="D477"/>
    <hyperlink r:id="rId956" ref="H477"/>
    <hyperlink r:id="rId957" ref="D478"/>
    <hyperlink r:id="rId958" ref="H478"/>
    <hyperlink r:id="rId959" ref="D479"/>
    <hyperlink r:id="rId960" ref="H479"/>
    <hyperlink r:id="rId961" ref="D480"/>
    <hyperlink r:id="rId962" ref="H480"/>
    <hyperlink r:id="rId963" ref="D481"/>
    <hyperlink r:id="rId964" ref="H481"/>
    <hyperlink r:id="rId965" ref="D482"/>
    <hyperlink r:id="rId966" ref="H482"/>
    <hyperlink r:id="rId967" ref="D483"/>
    <hyperlink r:id="rId968" ref="H483"/>
    <hyperlink r:id="rId969" ref="D484"/>
    <hyperlink r:id="rId970" ref="H484"/>
    <hyperlink r:id="rId971" ref="D485"/>
    <hyperlink r:id="rId972" ref="H485"/>
    <hyperlink r:id="rId973" ref="D486"/>
    <hyperlink r:id="rId974" ref="H486"/>
    <hyperlink r:id="rId975" ref="D487"/>
    <hyperlink r:id="rId976" ref="H487"/>
    <hyperlink r:id="rId977" ref="D488"/>
    <hyperlink r:id="rId978" ref="H488"/>
    <hyperlink r:id="rId979" ref="D489"/>
    <hyperlink r:id="rId980" ref="H489"/>
    <hyperlink r:id="rId981" ref="D490"/>
    <hyperlink r:id="rId982" ref="H490"/>
    <hyperlink r:id="rId983" ref="D491"/>
    <hyperlink r:id="rId984" ref="H491"/>
    <hyperlink r:id="rId985" ref="D492"/>
    <hyperlink r:id="rId986" ref="H492"/>
    <hyperlink r:id="rId987" ref="D493"/>
    <hyperlink r:id="rId988" ref="H493"/>
    <hyperlink r:id="rId989" ref="D494"/>
    <hyperlink r:id="rId990" ref="H494"/>
    <hyperlink r:id="rId991" ref="D495"/>
    <hyperlink r:id="rId992" ref="H495"/>
    <hyperlink r:id="rId993" ref="D496"/>
    <hyperlink r:id="rId994" ref="H496"/>
    <hyperlink r:id="rId995" ref="D497"/>
    <hyperlink r:id="rId996" ref="H497"/>
    <hyperlink r:id="rId997" ref="D498"/>
    <hyperlink r:id="rId998" ref="H498"/>
    <hyperlink r:id="rId999" ref="D499"/>
    <hyperlink r:id="rId1000" ref="H499"/>
    <hyperlink r:id="rId1001" ref="D500"/>
    <hyperlink r:id="rId1002" ref="H500"/>
    <hyperlink r:id="rId1003" ref="D501"/>
    <hyperlink r:id="rId1004" ref="H501"/>
    <hyperlink r:id="rId1005" ref="D502"/>
    <hyperlink r:id="rId1006" ref="H502"/>
    <hyperlink r:id="rId1007" ref="D503"/>
    <hyperlink r:id="rId1008" ref="H503"/>
    <hyperlink r:id="rId1009" ref="D504"/>
    <hyperlink r:id="rId1010" ref="H504"/>
    <hyperlink r:id="rId1011" ref="D505"/>
    <hyperlink r:id="rId1012" ref="H505"/>
    <hyperlink r:id="rId1013" ref="D506"/>
    <hyperlink r:id="rId1014" ref="H506"/>
    <hyperlink r:id="rId1015" ref="D507"/>
    <hyperlink r:id="rId1016" ref="H507"/>
    <hyperlink r:id="rId1017" ref="D508"/>
    <hyperlink r:id="rId1018" ref="H508"/>
    <hyperlink r:id="rId1019" ref="D509"/>
    <hyperlink r:id="rId1020" ref="H509"/>
    <hyperlink r:id="rId1021" ref="D510"/>
    <hyperlink r:id="rId1022" ref="H510"/>
    <hyperlink r:id="rId1023" ref="D511"/>
    <hyperlink r:id="rId1024" ref="H511"/>
    <hyperlink r:id="rId1025" ref="D512"/>
    <hyperlink r:id="rId1026" ref="H512"/>
    <hyperlink r:id="rId1027" ref="D513"/>
    <hyperlink r:id="rId1028" ref="H513"/>
    <hyperlink r:id="rId1029" ref="D514"/>
    <hyperlink r:id="rId1030" ref="H514"/>
    <hyperlink r:id="rId1031" ref="D515"/>
    <hyperlink r:id="rId1032" ref="H515"/>
    <hyperlink r:id="rId1033" ref="D516"/>
    <hyperlink r:id="rId1034" ref="H516"/>
    <hyperlink r:id="rId1035" ref="D517"/>
    <hyperlink r:id="rId1036" ref="H517"/>
    <hyperlink r:id="rId1037" ref="D518"/>
    <hyperlink r:id="rId1038" ref="H518"/>
    <hyperlink r:id="rId1039" ref="D519"/>
    <hyperlink r:id="rId1040" ref="H519"/>
    <hyperlink r:id="rId1041" ref="D520"/>
    <hyperlink r:id="rId1042" ref="H520"/>
    <hyperlink r:id="rId1043" ref="D521"/>
    <hyperlink r:id="rId1044" ref="H521"/>
    <hyperlink r:id="rId1045" ref="D522"/>
    <hyperlink r:id="rId1046" ref="H522"/>
    <hyperlink r:id="rId1047" ref="D523"/>
    <hyperlink r:id="rId1048" ref="H523"/>
    <hyperlink r:id="rId1049" ref="D524"/>
    <hyperlink r:id="rId1050" ref="H524"/>
    <hyperlink r:id="rId1051" ref="D525"/>
    <hyperlink r:id="rId1052" ref="H525"/>
    <hyperlink r:id="rId1053" ref="D526"/>
    <hyperlink r:id="rId1054" ref="H526"/>
    <hyperlink r:id="rId1055" ref="D527"/>
    <hyperlink r:id="rId1056" ref="H527"/>
    <hyperlink r:id="rId1057" ref="D528"/>
    <hyperlink r:id="rId1058" ref="H528"/>
    <hyperlink r:id="rId1059" ref="D529"/>
    <hyperlink r:id="rId1060" ref="H529"/>
    <hyperlink r:id="rId1061" ref="D530"/>
    <hyperlink r:id="rId1062" ref="H530"/>
    <hyperlink r:id="rId1063" ref="D531"/>
    <hyperlink r:id="rId1064" ref="H531"/>
    <hyperlink r:id="rId1065" ref="D532"/>
    <hyperlink r:id="rId1066" ref="H532"/>
    <hyperlink r:id="rId1067" ref="D533"/>
    <hyperlink r:id="rId1068" ref="H533"/>
    <hyperlink r:id="rId1069" ref="D534"/>
    <hyperlink r:id="rId1070" ref="H534"/>
    <hyperlink r:id="rId1071" ref="D535"/>
    <hyperlink r:id="rId1072" ref="H535"/>
    <hyperlink r:id="rId1073" ref="D536"/>
    <hyperlink r:id="rId1074" ref="H536"/>
    <hyperlink r:id="rId1075" ref="D537"/>
    <hyperlink r:id="rId1076" ref="H537"/>
    <hyperlink r:id="rId1077" ref="D538"/>
    <hyperlink r:id="rId1078" ref="H538"/>
    <hyperlink r:id="rId1079" ref="D539"/>
    <hyperlink r:id="rId1080" ref="H539"/>
    <hyperlink r:id="rId1081" ref="D540"/>
    <hyperlink r:id="rId1082" ref="H540"/>
    <hyperlink r:id="rId1083" ref="D541"/>
    <hyperlink r:id="rId1084" ref="H541"/>
    <hyperlink r:id="rId1085" ref="D542"/>
    <hyperlink r:id="rId1086" ref="H542"/>
    <hyperlink r:id="rId1087" ref="D543"/>
    <hyperlink r:id="rId1088" ref="H543"/>
    <hyperlink r:id="rId1089" ref="D544"/>
    <hyperlink r:id="rId1090" ref="H544"/>
    <hyperlink r:id="rId1091" ref="D545"/>
    <hyperlink r:id="rId1092" ref="H545"/>
    <hyperlink r:id="rId1093" ref="D546"/>
    <hyperlink r:id="rId1094" ref="H546"/>
    <hyperlink r:id="rId1095" ref="D547"/>
    <hyperlink r:id="rId1096" ref="H547"/>
    <hyperlink r:id="rId1097" ref="D548"/>
    <hyperlink r:id="rId1098" ref="H548"/>
    <hyperlink r:id="rId1099" ref="D549"/>
    <hyperlink r:id="rId1100" ref="H549"/>
    <hyperlink r:id="rId1101" ref="D550"/>
    <hyperlink r:id="rId1102" ref="H550"/>
    <hyperlink r:id="rId1103" ref="D551"/>
    <hyperlink r:id="rId1104" ref="H551"/>
    <hyperlink r:id="rId1105" ref="D552"/>
    <hyperlink r:id="rId1106" ref="H552"/>
    <hyperlink r:id="rId1107" ref="D553"/>
    <hyperlink r:id="rId1108" ref="H553"/>
    <hyperlink r:id="rId1109" ref="D554"/>
    <hyperlink r:id="rId1110" ref="H554"/>
    <hyperlink r:id="rId1111" ref="D555"/>
    <hyperlink r:id="rId1112" ref="H555"/>
    <hyperlink r:id="rId1113" ref="D556"/>
    <hyperlink r:id="rId1114" ref="H556"/>
    <hyperlink r:id="rId1115" ref="D557"/>
    <hyperlink r:id="rId1116" ref="H557"/>
    <hyperlink r:id="rId1117" ref="D558"/>
    <hyperlink r:id="rId1118" ref="H558"/>
    <hyperlink r:id="rId1119" ref="D559"/>
    <hyperlink r:id="rId1120" ref="H559"/>
    <hyperlink r:id="rId1121" ref="D560"/>
    <hyperlink r:id="rId1122" ref="H560"/>
    <hyperlink r:id="rId1123" ref="D561"/>
    <hyperlink r:id="rId1124" ref="H561"/>
    <hyperlink r:id="rId1125" ref="D562"/>
    <hyperlink r:id="rId1126" ref="H562"/>
    <hyperlink r:id="rId1127" ref="D563"/>
    <hyperlink r:id="rId1128" ref="H563"/>
    <hyperlink r:id="rId1129" ref="D564"/>
    <hyperlink r:id="rId1130" ref="H564"/>
    <hyperlink r:id="rId1131" ref="D565"/>
    <hyperlink r:id="rId1132" ref="H565"/>
    <hyperlink r:id="rId1133" ref="D566"/>
    <hyperlink r:id="rId1134" ref="H566"/>
    <hyperlink r:id="rId1135" ref="D567"/>
    <hyperlink r:id="rId1136" ref="H567"/>
    <hyperlink r:id="rId1137" ref="D568"/>
    <hyperlink r:id="rId1138" ref="H568"/>
    <hyperlink r:id="rId1139" ref="D569"/>
    <hyperlink r:id="rId1140" ref="H569"/>
    <hyperlink r:id="rId1141" ref="D570"/>
    <hyperlink r:id="rId1142" ref="H570"/>
    <hyperlink r:id="rId1143" ref="D571"/>
    <hyperlink r:id="rId1144" ref="H571"/>
    <hyperlink r:id="rId1145" ref="D572"/>
    <hyperlink r:id="rId1146" ref="H572"/>
    <hyperlink r:id="rId1147" ref="D573"/>
    <hyperlink r:id="rId1148" ref="H573"/>
    <hyperlink r:id="rId1149" ref="D574"/>
    <hyperlink r:id="rId1150" ref="H574"/>
    <hyperlink r:id="rId1151" ref="D575"/>
    <hyperlink r:id="rId1152" ref="H575"/>
    <hyperlink r:id="rId1153" ref="D576"/>
    <hyperlink r:id="rId1154" ref="H576"/>
    <hyperlink r:id="rId1155" ref="D577"/>
    <hyperlink r:id="rId1156" ref="H577"/>
    <hyperlink r:id="rId1157" ref="D578"/>
    <hyperlink r:id="rId1158" ref="H578"/>
    <hyperlink r:id="rId1159" ref="D579"/>
    <hyperlink r:id="rId1160" ref="H579"/>
    <hyperlink r:id="rId1161" ref="D580"/>
    <hyperlink r:id="rId1162" ref="H580"/>
    <hyperlink r:id="rId1163" ref="D581"/>
    <hyperlink r:id="rId1164" ref="H581"/>
    <hyperlink r:id="rId1165" ref="D582"/>
    <hyperlink r:id="rId1166" ref="H582"/>
    <hyperlink r:id="rId1167" ref="D583"/>
    <hyperlink r:id="rId1168" ref="H583"/>
    <hyperlink r:id="rId1169" ref="D584"/>
    <hyperlink r:id="rId1170" ref="H584"/>
    <hyperlink r:id="rId1171" ref="D585"/>
    <hyperlink r:id="rId1172" ref="H585"/>
    <hyperlink r:id="rId1173" ref="D586"/>
    <hyperlink r:id="rId1174" ref="H586"/>
    <hyperlink r:id="rId1175" ref="D587"/>
    <hyperlink r:id="rId1176" ref="H587"/>
    <hyperlink r:id="rId1177" ref="D588"/>
    <hyperlink r:id="rId1178" ref="H588"/>
    <hyperlink r:id="rId1179" ref="D589"/>
    <hyperlink r:id="rId1180" ref="H589"/>
    <hyperlink r:id="rId1181" ref="D590"/>
    <hyperlink r:id="rId1182" ref="H590"/>
    <hyperlink r:id="rId1183" ref="D591"/>
    <hyperlink r:id="rId1184" ref="H591"/>
    <hyperlink r:id="rId1185" ref="D592"/>
    <hyperlink r:id="rId1186" ref="H592"/>
    <hyperlink r:id="rId1187" ref="D593"/>
    <hyperlink r:id="rId1188" ref="H593"/>
    <hyperlink r:id="rId1189" ref="D594"/>
    <hyperlink r:id="rId1190" ref="H594"/>
    <hyperlink r:id="rId1191" ref="D595"/>
    <hyperlink r:id="rId1192" ref="H595"/>
    <hyperlink r:id="rId1193" ref="D596"/>
    <hyperlink r:id="rId1194" ref="H596"/>
    <hyperlink r:id="rId1195" ref="D597"/>
    <hyperlink r:id="rId1196" ref="H597"/>
    <hyperlink r:id="rId1197" ref="D598"/>
    <hyperlink r:id="rId1198" ref="H598"/>
    <hyperlink r:id="rId1199" ref="D599"/>
    <hyperlink r:id="rId1200" ref="H599"/>
    <hyperlink r:id="rId1201" ref="D600"/>
    <hyperlink r:id="rId1202" ref="H600"/>
    <hyperlink r:id="rId1203" ref="D601"/>
    <hyperlink r:id="rId1204" ref="H601"/>
    <hyperlink r:id="rId1205" ref="D602"/>
    <hyperlink r:id="rId1206" ref="H602"/>
    <hyperlink r:id="rId1207" ref="D603"/>
    <hyperlink r:id="rId1208" ref="H603"/>
    <hyperlink r:id="rId1209" ref="D604"/>
    <hyperlink r:id="rId1210" ref="H604"/>
    <hyperlink r:id="rId1211" ref="D605"/>
    <hyperlink r:id="rId1212" ref="H605"/>
    <hyperlink r:id="rId1213" ref="D606"/>
    <hyperlink r:id="rId1214" ref="H606"/>
    <hyperlink r:id="rId1215" ref="D607"/>
    <hyperlink r:id="rId1216" ref="H607"/>
    <hyperlink r:id="rId1217" ref="D608"/>
    <hyperlink r:id="rId1218" ref="H608"/>
    <hyperlink r:id="rId1219" ref="D609"/>
    <hyperlink r:id="rId1220" ref="H609"/>
    <hyperlink r:id="rId1221" ref="D610"/>
    <hyperlink r:id="rId1222" ref="H610"/>
    <hyperlink r:id="rId1223" ref="D611"/>
    <hyperlink r:id="rId1224" ref="H611"/>
    <hyperlink r:id="rId1225" ref="D612"/>
    <hyperlink r:id="rId1226" ref="H612"/>
    <hyperlink r:id="rId1227" ref="D613"/>
    <hyperlink r:id="rId1228" ref="H613"/>
    <hyperlink r:id="rId1229" ref="D614"/>
    <hyperlink r:id="rId1230" ref="H614"/>
    <hyperlink r:id="rId1231" ref="D615"/>
    <hyperlink r:id="rId1232" ref="H615"/>
    <hyperlink r:id="rId1233" ref="D616"/>
    <hyperlink r:id="rId1234" ref="H616"/>
    <hyperlink r:id="rId1235" ref="D617"/>
    <hyperlink r:id="rId1236" ref="H617"/>
    <hyperlink r:id="rId1237" ref="D618"/>
    <hyperlink r:id="rId1238" ref="H618"/>
    <hyperlink r:id="rId1239" ref="D619"/>
    <hyperlink r:id="rId1240" ref="H619"/>
    <hyperlink r:id="rId1241" ref="D620"/>
    <hyperlink r:id="rId1242" ref="H620"/>
    <hyperlink r:id="rId1243" ref="D621"/>
    <hyperlink r:id="rId1244" ref="H621"/>
    <hyperlink r:id="rId1245" ref="D622"/>
    <hyperlink r:id="rId1246" ref="H622"/>
    <hyperlink r:id="rId1247" ref="D623"/>
    <hyperlink r:id="rId1248" ref="H623"/>
    <hyperlink r:id="rId1249" ref="D624"/>
    <hyperlink r:id="rId1250" ref="H624"/>
    <hyperlink r:id="rId1251" ref="D625"/>
    <hyperlink r:id="rId1252" ref="H625"/>
    <hyperlink r:id="rId1253" ref="D626"/>
    <hyperlink r:id="rId1254" ref="H626"/>
    <hyperlink r:id="rId1255" ref="D627"/>
    <hyperlink r:id="rId1256" ref="H627"/>
    <hyperlink r:id="rId1257" ref="D628"/>
    <hyperlink r:id="rId1258" ref="H628"/>
    <hyperlink r:id="rId1259" ref="D629"/>
    <hyperlink r:id="rId1260" ref="H629"/>
    <hyperlink r:id="rId1261" ref="D630"/>
    <hyperlink r:id="rId1262" ref="H630"/>
    <hyperlink r:id="rId1263" ref="D631"/>
    <hyperlink r:id="rId1264" ref="H631"/>
    <hyperlink r:id="rId1265" ref="D632"/>
    <hyperlink r:id="rId1266" ref="H632"/>
    <hyperlink r:id="rId1267" ref="D633"/>
    <hyperlink r:id="rId1268" ref="H633"/>
    <hyperlink r:id="rId1269" ref="D634"/>
    <hyperlink r:id="rId1270" ref="H634"/>
    <hyperlink r:id="rId1271" ref="D635"/>
    <hyperlink r:id="rId1272" ref="H635"/>
    <hyperlink r:id="rId1273" ref="D636"/>
    <hyperlink r:id="rId1274" ref="H636"/>
    <hyperlink r:id="rId1275" ref="D637"/>
    <hyperlink r:id="rId1276" ref="H637"/>
    <hyperlink r:id="rId1277" ref="D638"/>
    <hyperlink r:id="rId1278" ref="H638"/>
    <hyperlink r:id="rId1279" ref="D639"/>
    <hyperlink r:id="rId1280" ref="H639"/>
    <hyperlink r:id="rId1281" ref="D640"/>
    <hyperlink r:id="rId1282" ref="H640"/>
    <hyperlink r:id="rId1283" ref="D641"/>
    <hyperlink r:id="rId1284" ref="H641"/>
    <hyperlink r:id="rId1285" ref="D642"/>
    <hyperlink r:id="rId1286" ref="H642"/>
    <hyperlink r:id="rId1287" ref="D643"/>
    <hyperlink r:id="rId1288" ref="H643"/>
    <hyperlink r:id="rId1289" ref="D644"/>
    <hyperlink r:id="rId1290" ref="H644"/>
    <hyperlink r:id="rId1291" ref="D645"/>
    <hyperlink r:id="rId1292" ref="H645"/>
    <hyperlink r:id="rId1293" ref="D646"/>
    <hyperlink r:id="rId1294" ref="H646"/>
    <hyperlink r:id="rId1295" ref="D647"/>
    <hyperlink r:id="rId1296" ref="H647"/>
    <hyperlink r:id="rId1297" ref="D648"/>
    <hyperlink r:id="rId1298" ref="H648"/>
    <hyperlink r:id="rId1299" ref="D649"/>
    <hyperlink r:id="rId1300" ref="H649"/>
    <hyperlink r:id="rId1301" ref="D650"/>
    <hyperlink r:id="rId1302" ref="H650"/>
    <hyperlink r:id="rId1303" ref="D651"/>
    <hyperlink r:id="rId1304" ref="H651"/>
    <hyperlink r:id="rId1305" ref="D652"/>
    <hyperlink r:id="rId1306" ref="H652"/>
    <hyperlink r:id="rId1307" ref="D653"/>
    <hyperlink r:id="rId1308" ref="H653"/>
    <hyperlink r:id="rId1309" ref="D654"/>
    <hyperlink r:id="rId1310" ref="H654"/>
    <hyperlink r:id="rId1311" ref="D655"/>
    <hyperlink r:id="rId1312" ref="H655"/>
    <hyperlink r:id="rId1313" ref="D656"/>
    <hyperlink r:id="rId1314" ref="H656"/>
    <hyperlink r:id="rId1315" ref="D657"/>
    <hyperlink r:id="rId1316" ref="H657"/>
    <hyperlink r:id="rId1317" ref="D658"/>
    <hyperlink r:id="rId1318" ref="H658"/>
    <hyperlink r:id="rId1319" ref="D659"/>
    <hyperlink r:id="rId1320" ref="H659"/>
    <hyperlink r:id="rId1321" ref="D660"/>
    <hyperlink r:id="rId1322" ref="H660"/>
    <hyperlink r:id="rId1323" ref="D661"/>
    <hyperlink r:id="rId1324" ref="H661"/>
    <hyperlink r:id="rId1325" ref="D662"/>
    <hyperlink r:id="rId1326" ref="H662"/>
    <hyperlink r:id="rId1327" ref="D663"/>
    <hyperlink r:id="rId1328" ref="H663"/>
    <hyperlink r:id="rId1329" ref="D664"/>
    <hyperlink r:id="rId1330" ref="H664"/>
    <hyperlink r:id="rId1331" ref="D665"/>
    <hyperlink r:id="rId1332" ref="H665"/>
    <hyperlink r:id="rId1333" ref="D666"/>
    <hyperlink r:id="rId1334" ref="H666"/>
    <hyperlink r:id="rId1335" ref="D667"/>
    <hyperlink r:id="rId1336" ref="H667"/>
    <hyperlink r:id="rId1337" ref="D668"/>
    <hyperlink r:id="rId1338" ref="H668"/>
    <hyperlink r:id="rId1339" ref="D669"/>
    <hyperlink r:id="rId1340" ref="H669"/>
    <hyperlink r:id="rId1341" ref="D670"/>
    <hyperlink r:id="rId1342" ref="H670"/>
    <hyperlink r:id="rId1343" ref="D671"/>
    <hyperlink r:id="rId1344" ref="H671"/>
    <hyperlink r:id="rId1345" ref="D672"/>
    <hyperlink r:id="rId1346" ref="H672"/>
    <hyperlink r:id="rId1347" ref="D673"/>
    <hyperlink r:id="rId1348" ref="H673"/>
    <hyperlink r:id="rId1349" ref="D674"/>
    <hyperlink r:id="rId1350" ref="H674"/>
    <hyperlink r:id="rId1351" ref="D675"/>
    <hyperlink r:id="rId1352" ref="H675"/>
    <hyperlink r:id="rId1353" ref="D676"/>
    <hyperlink r:id="rId1354" ref="H676"/>
    <hyperlink r:id="rId1355" ref="D677"/>
    <hyperlink r:id="rId1356" ref="H677"/>
    <hyperlink r:id="rId1357" ref="D678"/>
    <hyperlink r:id="rId1358" ref="H678"/>
    <hyperlink r:id="rId1359" ref="D679"/>
    <hyperlink r:id="rId1360" ref="H679"/>
    <hyperlink r:id="rId1361" ref="D680"/>
    <hyperlink r:id="rId1362" ref="H680"/>
    <hyperlink r:id="rId1363" ref="D681"/>
    <hyperlink r:id="rId1364" ref="H681"/>
    <hyperlink r:id="rId1365" ref="D682"/>
    <hyperlink r:id="rId1366" ref="H682"/>
    <hyperlink r:id="rId1367" ref="D683"/>
    <hyperlink r:id="rId1368" ref="H683"/>
    <hyperlink r:id="rId1369" ref="D684"/>
    <hyperlink r:id="rId1370" ref="H684"/>
    <hyperlink r:id="rId1371" ref="D685"/>
    <hyperlink r:id="rId1372" ref="H685"/>
    <hyperlink r:id="rId1373" ref="D686"/>
    <hyperlink r:id="rId1374" ref="H686"/>
    <hyperlink r:id="rId1375" ref="D687"/>
    <hyperlink r:id="rId1376" ref="H687"/>
    <hyperlink r:id="rId1377" ref="D688"/>
    <hyperlink r:id="rId1378" ref="H688"/>
    <hyperlink r:id="rId1379" ref="D689"/>
    <hyperlink r:id="rId1380" ref="H689"/>
    <hyperlink r:id="rId1381" ref="D690"/>
    <hyperlink r:id="rId1382" ref="H690"/>
    <hyperlink r:id="rId1383" ref="D691"/>
    <hyperlink r:id="rId1384" ref="H691"/>
    <hyperlink r:id="rId1385" ref="D692"/>
    <hyperlink r:id="rId1386" ref="H692"/>
    <hyperlink r:id="rId1387" ref="D693"/>
    <hyperlink r:id="rId1388" ref="H693"/>
    <hyperlink r:id="rId1389" ref="D694"/>
    <hyperlink r:id="rId1390" ref="H694"/>
    <hyperlink r:id="rId1391" ref="D695"/>
    <hyperlink r:id="rId1392" ref="H695"/>
    <hyperlink r:id="rId1393" ref="D696"/>
    <hyperlink r:id="rId1394" ref="H696"/>
    <hyperlink r:id="rId1395" ref="D697"/>
    <hyperlink r:id="rId1396" ref="H697"/>
    <hyperlink r:id="rId1397" ref="D698"/>
    <hyperlink r:id="rId1398" ref="H698"/>
    <hyperlink r:id="rId1399" ref="D699"/>
    <hyperlink r:id="rId1400" ref="H699"/>
    <hyperlink r:id="rId1401" ref="D700"/>
    <hyperlink r:id="rId1402" ref="H700"/>
    <hyperlink r:id="rId1403" ref="D701"/>
    <hyperlink r:id="rId1404" ref="H701"/>
    <hyperlink r:id="rId1405" ref="D702"/>
    <hyperlink r:id="rId1406" ref="H702"/>
    <hyperlink r:id="rId1407" ref="D703"/>
    <hyperlink r:id="rId1408" ref="H703"/>
    <hyperlink r:id="rId1409" ref="D704"/>
    <hyperlink r:id="rId1410" ref="H704"/>
    <hyperlink r:id="rId1411" ref="D705"/>
    <hyperlink r:id="rId1412" ref="H705"/>
    <hyperlink r:id="rId1413" ref="D706"/>
    <hyperlink r:id="rId1414" ref="H706"/>
    <hyperlink r:id="rId1415" ref="D707"/>
    <hyperlink r:id="rId1416" ref="H707"/>
    <hyperlink r:id="rId1417" ref="D708"/>
    <hyperlink r:id="rId1418" ref="H708"/>
    <hyperlink r:id="rId1419" ref="D709"/>
    <hyperlink r:id="rId1420" ref="H709"/>
    <hyperlink r:id="rId1421" ref="D710"/>
    <hyperlink r:id="rId1422" ref="H710"/>
    <hyperlink r:id="rId1423" ref="D711"/>
    <hyperlink r:id="rId1424" ref="H711"/>
    <hyperlink r:id="rId1425" ref="D712"/>
    <hyperlink r:id="rId1426" ref="H712"/>
    <hyperlink r:id="rId1427" ref="D713"/>
    <hyperlink r:id="rId1428" ref="H713"/>
    <hyperlink r:id="rId1429" ref="D714"/>
    <hyperlink r:id="rId1430" ref="H714"/>
    <hyperlink r:id="rId1431" ref="D715"/>
    <hyperlink r:id="rId1432" ref="H715"/>
    <hyperlink r:id="rId1433" ref="D716"/>
    <hyperlink r:id="rId1434" ref="H716"/>
    <hyperlink r:id="rId1435" ref="D717"/>
    <hyperlink r:id="rId1436" ref="H717"/>
    <hyperlink r:id="rId1437" ref="D718"/>
    <hyperlink r:id="rId1438" ref="H718"/>
    <hyperlink r:id="rId1439" ref="D719"/>
    <hyperlink r:id="rId1440" ref="H719"/>
    <hyperlink r:id="rId1441" ref="D720"/>
    <hyperlink r:id="rId1442" ref="H720"/>
    <hyperlink r:id="rId1443" ref="D721"/>
    <hyperlink r:id="rId1444" ref="H721"/>
    <hyperlink r:id="rId1445" ref="D722"/>
    <hyperlink r:id="rId1446" ref="H722"/>
    <hyperlink r:id="rId1447" ref="D723"/>
    <hyperlink r:id="rId1448" ref="H723"/>
    <hyperlink r:id="rId1449" ref="D724"/>
    <hyperlink r:id="rId1450" ref="H724"/>
    <hyperlink r:id="rId1451" ref="D725"/>
    <hyperlink r:id="rId1452" ref="H725"/>
    <hyperlink r:id="rId1453" ref="D726"/>
    <hyperlink r:id="rId1454" ref="H726"/>
    <hyperlink r:id="rId1455" ref="D727"/>
    <hyperlink r:id="rId1456" ref="H727"/>
    <hyperlink r:id="rId1457" ref="D728"/>
    <hyperlink r:id="rId1458" ref="H728"/>
    <hyperlink r:id="rId1459" ref="D729"/>
    <hyperlink r:id="rId1460" ref="H729"/>
    <hyperlink r:id="rId1461" ref="D730"/>
    <hyperlink r:id="rId1462" ref="H730"/>
    <hyperlink r:id="rId1463" ref="D731"/>
    <hyperlink r:id="rId1464" ref="H731"/>
    <hyperlink r:id="rId1465" ref="D732"/>
    <hyperlink r:id="rId1466" ref="H732"/>
    <hyperlink r:id="rId1467" ref="D733"/>
    <hyperlink r:id="rId1468" ref="H733"/>
    <hyperlink r:id="rId1469" ref="D734"/>
    <hyperlink r:id="rId1470" ref="H734"/>
    <hyperlink r:id="rId1471" ref="D735"/>
    <hyperlink r:id="rId1472" ref="H735"/>
    <hyperlink r:id="rId1473" ref="D736"/>
    <hyperlink r:id="rId1474" ref="H736"/>
    <hyperlink r:id="rId1475" ref="D737"/>
    <hyperlink r:id="rId1476" ref="H737"/>
    <hyperlink r:id="rId1477" ref="D738"/>
    <hyperlink r:id="rId1478" ref="H738"/>
    <hyperlink r:id="rId1479" ref="D739"/>
    <hyperlink r:id="rId1480" ref="H739"/>
    <hyperlink r:id="rId1481" ref="D740"/>
    <hyperlink r:id="rId1482" ref="H740"/>
    <hyperlink r:id="rId1483" ref="D741"/>
    <hyperlink r:id="rId1484" ref="H741"/>
    <hyperlink r:id="rId1485" ref="D742"/>
    <hyperlink r:id="rId1486" ref="H742"/>
    <hyperlink r:id="rId1487" ref="D743"/>
    <hyperlink r:id="rId1488" ref="H743"/>
    <hyperlink r:id="rId1489" ref="D744"/>
    <hyperlink r:id="rId1490" ref="H744"/>
    <hyperlink r:id="rId1491" ref="D745"/>
    <hyperlink r:id="rId1492" ref="H745"/>
    <hyperlink r:id="rId1493" ref="D746"/>
    <hyperlink r:id="rId1494" ref="H746"/>
    <hyperlink r:id="rId1495" ref="D747"/>
    <hyperlink r:id="rId1496" ref="H747"/>
    <hyperlink r:id="rId1497" ref="D748"/>
    <hyperlink r:id="rId1498" ref="H748"/>
    <hyperlink r:id="rId1499" ref="D749"/>
    <hyperlink r:id="rId1500" ref="H749"/>
    <hyperlink r:id="rId1501" ref="D750"/>
    <hyperlink r:id="rId1502" ref="H750"/>
    <hyperlink r:id="rId1503" ref="D751"/>
    <hyperlink r:id="rId1504" ref="H751"/>
    <hyperlink r:id="rId1505" ref="D752"/>
    <hyperlink r:id="rId1506" ref="H752"/>
    <hyperlink r:id="rId1507" ref="D753"/>
    <hyperlink r:id="rId1508" ref="H753"/>
    <hyperlink r:id="rId1509" ref="D754"/>
    <hyperlink r:id="rId1510" ref="H754"/>
    <hyperlink r:id="rId1511" ref="D755"/>
    <hyperlink r:id="rId1512" ref="H755"/>
    <hyperlink r:id="rId1513" ref="D756"/>
    <hyperlink r:id="rId1514" ref="H756"/>
    <hyperlink r:id="rId1515" ref="D757"/>
    <hyperlink r:id="rId1516" ref="H757"/>
    <hyperlink r:id="rId1517" ref="D758"/>
    <hyperlink r:id="rId1518" ref="H758"/>
    <hyperlink r:id="rId1519" ref="D759"/>
    <hyperlink r:id="rId1520" ref="H759"/>
    <hyperlink r:id="rId1521" ref="D760"/>
    <hyperlink r:id="rId1522" ref="H760"/>
    <hyperlink r:id="rId1523" ref="D761"/>
    <hyperlink r:id="rId1524" ref="H761"/>
    <hyperlink r:id="rId1525" ref="D762"/>
    <hyperlink r:id="rId1526" ref="H762"/>
    <hyperlink r:id="rId1527" ref="D763"/>
    <hyperlink r:id="rId1528" ref="H763"/>
    <hyperlink r:id="rId1529" ref="D764"/>
    <hyperlink r:id="rId1530" ref="H764"/>
    <hyperlink r:id="rId1531" ref="D765"/>
    <hyperlink r:id="rId1532" ref="H765"/>
    <hyperlink r:id="rId1533" ref="D766"/>
    <hyperlink r:id="rId1534" ref="H766"/>
    <hyperlink r:id="rId1535" ref="D767"/>
    <hyperlink r:id="rId1536" ref="H767"/>
    <hyperlink r:id="rId1537" ref="D768"/>
    <hyperlink r:id="rId1538" ref="H768"/>
    <hyperlink r:id="rId1539" ref="D769"/>
    <hyperlink r:id="rId1540" ref="H769"/>
    <hyperlink r:id="rId1541" ref="D770"/>
    <hyperlink r:id="rId1542" ref="H770"/>
    <hyperlink r:id="rId1543" ref="D771"/>
    <hyperlink r:id="rId1544" ref="H771"/>
    <hyperlink r:id="rId1545" ref="D772"/>
    <hyperlink r:id="rId1546" ref="H772"/>
    <hyperlink r:id="rId1547" ref="D773"/>
    <hyperlink r:id="rId1548" ref="H773"/>
    <hyperlink r:id="rId1549" ref="D774"/>
    <hyperlink r:id="rId1550" ref="H774"/>
    <hyperlink r:id="rId1551" ref="D775"/>
    <hyperlink r:id="rId1552" ref="H775"/>
    <hyperlink r:id="rId1553" ref="D776"/>
    <hyperlink r:id="rId1554" ref="H776"/>
    <hyperlink r:id="rId1555" ref="D777"/>
    <hyperlink r:id="rId1556" ref="H777"/>
    <hyperlink r:id="rId1557" ref="D778"/>
    <hyperlink r:id="rId1558" ref="H778"/>
    <hyperlink r:id="rId1559" ref="D779"/>
    <hyperlink r:id="rId1560" ref="H779"/>
    <hyperlink r:id="rId1561" ref="D780"/>
    <hyperlink r:id="rId1562" ref="H780"/>
    <hyperlink r:id="rId1563" ref="D781"/>
    <hyperlink r:id="rId1564" ref="H781"/>
    <hyperlink r:id="rId1565" ref="D782"/>
    <hyperlink r:id="rId1566" ref="H782"/>
    <hyperlink r:id="rId1567" ref="D783"/>
    <hyperlink r:id="rId1568" ref="H783"/>
    <hyperlink r:id="rId1569" ref="D784"/>
    <hyperlink r:id="rId1570" ref="H784"/>
    <hyperlink r:id="rId1571" ref="D785"/>
    <hyperlink r:id="rId1572" ref="H785"/>
    <hyperlink r:id="rId1573" ref="D786"/>
    <hyperlink r:id="rId1574" ref="H786"/>
    <hyperlink r:id="rId1575" ref="D787"/>
    <hyperlink r:id="rId1576" ref="H787"/>
    <hyperlink r:id="rId1577" ref="D788"/>
    <hyperlink r:id="rId1578" ref="H788"/>
    <hyperlink r:id="rId1579" ref="D789"/>
    <hyperlink r:id="rId1580" ref="H789"/>
    <hyperlink r:id="rId1581" ref="D790"/>
    <hyperlink r:id="rId1582" ref="H790"/>
    <hyperlink r:id="rId1583" ref="D791"/>
    <hyperlink r:id="rId1584" ref="H791"/>
    <hyperlink r:id="rId1585" ref="D792"/>
    <hyperlink r:id="rId1586" ref="H792"/>
    <hyperlink r:id="rId1587" ref="D793"/>
    <hyperlink r:id="rId1588" ref="H793"/>
    <hyperlink r:id="rId1589" ref="D794"/>
    <hyperlink r:id="rId1590" ref="H794"/>
    <hyperlink r:id="rId1591" ref="D795"/>
    <hyperlink r:id="rId1592" ref="H795"/>
    <hyperlink r:id="rId1593" ref="D796"/>
    <hyperlink r:id="rId1594" ref="H796"/>
    <hyperlink r:id="rId1595" ref="D797"/>
    <hyperlink r:id="rId1596" ref="H797"/>
    <hyperlink r:id="rId1597" ref="D798"/>
    <hyperlink r:id="rId1598" ref="H798"/>
    <hyperlink r:id="rId1599" ref="D799"/>
    <hyperlink r:id="rId1600" ref="H799"/>
    <hyperlink r:id="rId1601" ref="D800"/>
    <hyperlink r:id="rId1602" ref="H800"/>
    <hyperlink r:id="rId1603" ref="D801"/>
    <hyperlink r:id="rId1604" ref="H801"/>
    <hyperlink r:id="rId1605" ref="D802"/>
    <hyperlink r:id="rId1606" ref="H802"/>
    <hyperlink r:id="rId1607" ref="D803"/>
    <hyperlink r:id="rId1608" ref="H803"/>
    <hyperlink r:id="rId1609" ref="D804"/>
    <hyperlink r:id="rId1610" ref="H804"/>
    <hyperlink r:id="rId1611" ref="D805"/>
    <hyperlink r:id="rId1612" ref="H805"/>
    <hyperlink r:id="rId1613" ref="D806"/>
    <hyperlink r:id="rId1614" ref="H806"/>
    <hyperlink r:id="rId1615" ref="D807"/>
    <hyperlink r:id="rId1616" ref="H807"/>
    <hyperlink r:id="rId1617" ref="D808"/>
    <hyperlink r:id="rId1618" ref="H808"/>
    <hyperlink r:id="rId1619" ref="D809"/>
    <hyperlink r:id="rId1620" ref="H809"/>
    <hyperlink r:id="rId1621" ref="D810"/>
    <hyperlink r:id="rId1622" ref="H810"/>
    <hyperlink r:id="rId1623" ref="D811"/>
    <hyperlink r:id="rId1624" ref="H811"/>
    <hyperlink r:id="rId1625" ref="D812"/>
    <hyperlink r:id="rId1626" ref="H812"/>
    <hyperlink r:id="rId1627" ref="D813"/>
    <hyperlink r:id="rId1628" ref="H813"/>
    <hyperlink r:id="rId1629" ref="D814"/>
    <hyperlink r:id="rId1630" ref="H814"/>
    <hyperlink r:id="rId1631" ref="D815"/>
    <hyperlink r:id="rId1632" ref="H815"/>
    <hyperlink r:id="rId1633" ref="D816"/>
    <hyperlink r:id="rId1634" ref="H816"/>
    <hyperlink r:id="rId1635" ref="D817"/>
    <hyperlink r:id="rId1636" ref="H817"/>
    <hyperlink r:id="rId1637" ref="D818"/>
    <hyperlink r:id="rId1638" ref="H818"/>
    <hyperlink r:id="rId1639" ref="D819"/>
    <hyperlink r:id="rId1640" ref="H819"/>
    <hyperlink r:id="rId1641" ref="D820"/>
    <hyperlink r:id="rId1642" ref="H820"/>
    <hyperlink r:id="rId1643" ref="D821"/>
    <hyperlink r:id="rId1644" ref="H821"/>
    <hyperlink r:id="rId1645" ref="D822"/>
    <hyperlink r:id="rId1646" ref="H822"/>
    <hyperlink r:id="rId1647" ref="D823"/>
    <hyperlink r:id="rId1648" ref="H823"/>
    <hyperlink r:id="rId1649" ref="D824"/>
    <hyperlink r:id="rId1650" ref="H824"/>
    <hyperlink r:id="rId1651" ref="D825"/>
    <hyperlink r:id="rId1652" ref="H825"/>
    <hyperlink r:id="rId1653" ref="D826"/>
    <hyperlink r:id="rId1654" ref="H826"/>
    <hyperlink r:id="rId1655" ref="D827"/>
    <hyperlink r:id="rId1656" ref="H827"/>
    <hyperlink r:id="rId1657" ref="D828"/>
    <hyperlink r:id="rId1658" ref="H828"/>
    <hyperlink r:id="rId1659" ref="D829"/>
    <hyperlink r:id="rId1660" ref="H829"/>
    <hyperlink r:id="rId1661" ref="D830"/>
    <hyperlink r:id="rId1662" ref="H830"/>
    <hyperlink r:id="rId1663" ref="D831"/>
    <hyperlink r:id="rId1664" ref="H831"/>
    <hyperlink r:id="rId1665" ref="D832"/>
    <hyperlink r:id="rId1666" ref="H832"/>
    <hyperlink r:id="rId1667" ref="D833"/>
    <hyperlink r:id="rId1668" ref="H833"/>
    <hyperlink r:id="rId1669" ref="D834"/>
    <hyperlink r:id="rId1670" ref="H834"/>
    <hyperlink r:id="rId1671" ref="D835"/>
    <hyperlink r:id="rId1672" ref="H835"/>
    <hyperlink r:id="rId1673" ref="D836"/>
    <hyperlink r:id="rId1674" ref="H836"/>
    <hyperlink r:id="rId1675" ref="D837"/>
    <hyperlink r:id="rId1676" ref="H837"/>
    <hyperlink r:id="rId1677" ref="D838"/>
    <hyperlink r:id="rId1678" ref="H838"/>
    <hyperlink r:id="rId1679" ref="D839"/>
    <hyperlink r:id="rId1680" ref="H839"/>
    <hyperlink r:id="rId1681" ref="D840"/>
    <hyperlink r:id="rId1682" ref="H840"/>
    <hyperlink r:id="rId1683" ref="D841"/>
    <hyperlink r:id="rId1684" ref="H841"/>
    <hyperlink r:id="rId1685" ref="D842"/>
    <hyperlink r:id="rId1686" ref="H842"/>
    <hyperlink r:id="rId1687" ref="D843"/>
    <hyperlink r:id="rId1688" ref="H843"/>
    <hyperlink r:id="rId1689" ref="D844"/>
    <hyperlink r:id="rId1690" ref="H844"/>
    <hyperlink r:id="rId1691" ref="D845"/>
    <hyperlink r:id="rId1692" ref="H845"/>
    <hyperlink r:id="rId1693" ref="D846"/>
    <hyperlink r:id="rId1694" ref="H846"/>
    <hyperlink r:id="rId1695" ref="D847"/>
    <hyperlink r:id="rId1696" ref="H847"/>
    <hyperlink r:id="rId1697" ref="D848"/>
    <hyperlink r:id="rId1698" ref="H848"/>
    <hyperlink r:id="rId1699" ref="D849"/>
    <hyperlink r:id="rId1700" ref="H849"/>
    <hyperlink r:id="rId1701" ref="D850"/>
    <hyperlink r:id="rId1702" ref="H850"/>
    <hyperlink r:id="rId1703" ref="D851"/>
    <hyperlink r:id="rId1704" ref="H851"/>
    <hyperlink r:id="rId1705" ref="D852"/>
    <hyperlink r:id="rId1706" ref="H852"/>
    <hyperlink r:id="rId1707" ref="D853"/>
    <hyperlink r:id="rId1708" ref="H853"/>
    <hyperlink r:id="rId1709" ref="D854"/>
    <hyperlink r:id="rId1710" ref="H854"/>
    <hyperlink r:id="rId1711" ref="D855"/>
    <hyperlink r:id="rId1712" ref="H855"/>
    <hyperlink r:id="rId1713" ref="D856"/>
    <hyperlink r:id="rId1714" ref="H856"/>
    <hyperlink r:id="rId1715" ref="D857"/>
    <hyperlink r:id="rId1716" ref="H857"/>
    <hyperlink r:id="rId1717" ref="D858"/>
    <hyperlink r:id="rId1718" ref="H858"/>
    <hyperlink r:id="rId1719" ref="D859"/>
    <hyperlink r:id="rId1720" ref="H859"/>
    <hyperlink r:id="rId1721" ref="D860"/>
    <hyperlink r:id="rId1722" ref="H860"/>
    <hyperlink r:id="rId1723" ref="D861"/>
    <hyperlink r:id="rId1724" ref="H861"/>
    <hyperlink r:id="rId1725" ref="D862"/>
    <hyperlink r:id="rId1726" ref="H862"/>
    <hyperlink r:id="rId1727" ref="D863"/>
    <hyperlink r:id="rId1728" ref="H863"/>
    <hyperlink r:id="rId1729" ref="D864"/>
    <hyperlink r:id="rId1730" ref="H864"/>
    <hyperlink r:id="rId1731" ref="D865"/>
    <hyperlink r:id="rId1732" ref="H865"/>
    <hyperlink r:id="rId1733" ref="D866"/>
    <hyperlink r:id="rId1734" ref="H866"/>
    <hyperlink r:id="rId1735" ref="D867"/>
    <hyperlink r:id="rId1736" ref="H867"/>
    <hyperlink r:id="rId1737" ref="D868"/>
    <hyperlink r:id="rId1738" ref="H868"/>
    <hyperlink r:id="rId1739" ref="D869"/>
    <hyperlink r:id="rId1740" ref="H869"/>
    <hyperlink r:id="rId1741" ref="D870"/>
    <hyperlink r:id="rId1742" ref="H870"/>
    <hyperlink r:id="rId1743" ref="D871"/>
    <hyperlink r:id="rId1744" ref="H871"/>
    <hyperlink r:id="rId1745" ref="D872"/>
    <hyperlink r:id="rId1746" ref="H872"/>
    <hyperlink r:id="rId1747" ref="D873"/>
    <hyperlink r:id="rId1748" ref="H873"/>
    <hyperlink r:id="rId1749" ref="D874"/>
    <hyperlink r:id="rId1750" ref="H874"/>
    <hyperlink r:id="rId1751" ref="D875"/>
    <hyperlink r:id="rId1752" ref="H875"/>
    <hyperlink r:id="rId1753" ref="D876"/>
    <hyperlink r:id="rId1754" ref="H876"/>
    <hyperlink r:id="rId1755" ref="D877"/>
    <hyperlink r:id="rId1756" ref="H877"/>
    <hyperlink r:id="rId1757" ref="D878"/>
    <hyperlink r:id="rId1758" ref="H878"/>
    <hyperlink r:id="rId1759" ref="D879"/>
    <hyperlink r:id="rId1760" ref="H879"/>
    <hyperlink r:id="rId1761" ref="D880"/>
    <hyperlink r:id="rId1762" ref="H880"/>
    <hyperlink r:id="rId1763" ref="D881"/>
    <hyperlink r:id="rId1764" ref="H881"/>
    <hyperlink r:id="rId1765" ref="D882"/>
    <hyperlink r:id="rId1766" ref="H882"/>
    <hyperlink r:id="rId1767" ref="D883"/>
    <hyperlink r:id="rId1768" ref="H883"/>
    <hyperlink r:id="rId1769" ref="D884"/>
    <hyperlink r:id="rId1770" ref="H884"/>
    <hyperlink r:id="rId1771" ref="D885"/>
    <hyperlink r:id="rId1772" ref="H885"/>
    <hyperlink r:id="rId1773" ref="D886"/>
    <hyperlink r:id="rId1774" ref="H886"/>
    <hyperlink r:id="rId1775" ref="D887"/>
    <hyperlink r:id="rId1776" ref="H887"/>
    <hyperlink r:id="rId1777" ref="D888"/>
    <hyperlink r:id="rId1778" ref="H888"/>
    <hyperlink r:id="rId1779" ref="D889"/>
    <hyperlink r:id="rId1780" ref="H889"/>
    <hyperlink r:id="rId1781" ref="D890"/>
    <hyperlink r:id="rId1782" ref="H890"/>
    <hyperlink r:id="rId1783" ref="D891"/>
    <hyperlink r:id="rId1784" ref="H891"/>
    <hyperlink r:id="rId1785" ref="D892"/>
    <hyperlink r:id="rId1786" ref="H892"/>
    <hyperlink r:id="rId1787" ref="D893"/>
    <hyperlink r:id="rId1788" ref="H893"/>
    <hyperlink r:id="rId1789" ref="D894"/>
    <hyperlink r:id="rId1790" ref="H894"/>
    <hyperlink r:id="rId1791" ref="D895"/>
    <hyperlink r:id="rId1792" ref="H895"/>
    <hyperlink r:id="rId1793" ref="D896"/>
    <hyperlink r:id="rId1794" ref="H896"/>
    <hyperlink r:id="rId1795" ref="D897"/>
    <hyperlink r:id="rId1796" ref="H897"/>
    <hyperlink r:id="rId1797" ref="D898"/>
    <hyperlink r:id="rId1798" ref="H898"/>
    <hyperlink r:id="rId1799" ref="D899"/>
    <hyperlink r:id="rId1800" ref="H899"/>
    <hyperlink r:id="rId1801" ref="D900"/>
    <hyperlink r:id="rId1802" ref="H900"/>
    <hyperlink r:id="rId1803" ref="D901"/>
    <hyperlink r:id="rId1804" ref="H901"/>
    <hyperlink r:id="rId1805" ref="D902"/>
    <hyperlink r:id="rId1806" ref="H902"/>
    <hyperlink r:id="rId1807" ref="D903"/>
    <hyperlink r:id="rId1808" ref="H903"/>
    <hyperlink r:id="rId1809" ref="D904"/>
    <hyperlink r:id="rId1810" ref="H904"/>
    <hyperlink r:id="rId1811" ref="D905"/>
    <hyperlink r:id="rId1812" ref="H905"/>
    <hyperlink r:id="rId1813" ref="D906"/>
    <hyperlink r:id="rId1814" ref="H906"/>
    <hyperlink r:id="rId1815" ref="D907"/>
    <hyperlink r:id="rId1816" ref="H907"/>
    <hyperlink r:id="rId1817" ref="D908"/>
    <hyperlink r:id="rId1818" ref="H908"/>
    <hyperlink r:id="rId1819" ref="D909"/>
    <hyperlink r:id="rId1820" ref="H909"/>
    <hyperlink r:id="rId1821" ref="D910"/>
    <hyperlink r:id="rId1822" ref="H910"/>
    <hyperlink r:id="rId1823" ref="D911"/>
    <hyperlink r:id="rId1824" ref="H911"/>
    <hyperlink r:id="rId1825" ref="D912"/>
    <hyperlink r:id="rId1826" ref="H912"/>
    <hyperlink r:id="rId1827" ref="D913"/>
    <hyperlink r:id="rId1828" ref="H913"/>
    <hyperlink r:id="rId1829" ref="D914"/>
    <hyperlink r:id="rId1830" ref="H914"/>
    <hyperlink r:id="rId1831" ref="D915"/>
    <hyperlink r:id="rId1832" ref="H915"/>
    <hyperlink r:id="rId1833" ref="D916"/>
    <hyperlink r:id="rId1834" ref="H916"/>
    <hyperlink r:id="rId1835" ref="D917"/>
    <hyperlink r:id="rId1836" ref="H917"/>
    <hyperlink r:id="rId1837" ref="D918"/>
    <hyperlink r:id="rId1838" ref="H918"/>
    <hyperlink r:id="rId1839" ref="D919"/>
    <hyperlink r:id="rId1840" ref="H919"/>
    <hyperlink r:id="rId1841" ref="D920"/>
    <hyperlink r:id="rId1842" ref="H920"/>
    <hyperlink r:id="rId1843" ref="D921"/>
    <hyperlink r:id="rId1844" ref="H921"/>
    <hyperlink r:id="rId1845" ref="D922"/>
    <hyperlink r:id="rId1846" ref="H922"/>
    <hyperlink r:id="rId1847" ref="D923"/>
    <hyperlink r:id="rId1848" ref="H923"/>
    <hyperlink r:id="rId1849" ref="D924"/>
    <hyperlink r:id="rId1850" ref="H924"/>
    <hyperlink r:id="rId1851" ref="D925"/>
    <hyperlink r:id="rId1852" ref="H925"/>
    <hyperlink r:id="rId1853" ref="D926"/>
    <hyperlink r:id="rId1854" ref="H926"/>
    <hyperlink r:id="rId1855" ref="D927"/>
    <hyperlink r:id="rId1856" ref="H927"/>
    <hyperlink r:id="rId1857" ref="D928"/>
    <hyperlink r:id="rId1858" ref="H928"/>
    <hyperlink r:id="rId1859" ref="D929"/>
    <hyperlink r:id="rId1860" ref="H929"/>
    <hyperlink r:id="rId1861" ref="D930"/>
    <hyperlink r:id="rId1862" ref="H930"/>
    <hyperlink r:id="rId1863" ref="D931"/>
    <hyperlink r:id="rId1864" ref="H931"/>
    <hyperlink r:id="rId1865" ref="D932"/>
    <hyperlink r:id="rId1866" ref="H932"/>
    <hyperlink r:id="rId1867" ref="D933"/>
    <hyperlink r:id="rId1868" ref="H933"/>
    <hyperlink r:id="rId1869" ref="D934"/>
    <hyperlink r:id="rId1870" ref="H934"/>
    <hyperlink r:id="rId1871" ref="D935"/>
    <hyperlink r:id="rId1872" ref="H935"/>
    <hyperlink r:id="rId1873" ref="D936"/>
    <hyperlink r:id="rId1874" ref="H936"/>
    <hyperlink r:id="rId1875" ref="D937"/>
    <hyperlink r:id="rId1876" ref="H937"/>
    <hyperlink r:id="rId1877" ref="D938"/>
    <hyperlink r:id="rId1878" ref="H938"/>
    <hyperlink r:id="rId1879" ref="D939"/>
    <hyperlink r:id="rId1880" ref="H939"/>
    <hyperlink r:id="rId1881" ref="D940"/>
    <hyperlink r:id="rId1882" ref="H940"/>
    <hyperlink r:id="rId1883" ref="D941"/>
    <hyperlink r:id="rId1884" ref="H941"/>
    <hyperlink r:id="rId1885" ref="D942"/>
    <hyperlink r:id="rId1886" ref="H942"/>
    <hyperlink r:id="rId1887" ref="D943"/>
    <hyperlink r:id="rId1888" ref="H943"/>
    <hyperlink r:id="rId1889" ref="D944"/>
    <hyperlink r:id="rId1890" ref="H944"/>
    <hyperlink r:id="rId1891" ref="D945"/>
    <hyperlink r:id="rId1892" ref="H945"/>
    <hyperlink r:id="rId1893" ref="D946"/>
    <hyperlink r:id="rId1894" ref="H946"/>
    <hyperlink r:id="rId1895" ref="D947"/>
    <hyperlink r:id="rId1896" ref="H947"/>
    <hyperlink r:id="rId1897" ref="D948"/>
    <hyperlink r:id="rId1898" ref="H948"/>
    <hyperlink r:id="rId1899" ref="D949"/>
    <hyperlink r:id="rId1900" ref="H949"/>
    <hyperlink r:id="rId1901" ref="D950"/>
    <hyperlink r:id="rId1902" ref="H950"/>
    <hyperlink r:id="rId1903" ref="D951"/>
    <hyperlink r:id="rId1904" ref="H951"/>
    <hyperlink r:id="rId1905" ref="D952"/>
    <hyperlink r:id="rId1906" ref="H952"/>
    <hyperlink r:id="rId1907" ref="D953"/>
    <hyperlink r:id="rId1908" ref="H953"/>
    <hyperlink r:id="rId1909" ref="D954"/>
    <hyperlink r:id="rId1910" ref="H954"/>
    <hyperlink r:id="rId1911" ref="D955"/>
    <hyperlink r:id="rId1912" ref="H955"/>
    <hyperlink r:id="rId1913" ref="D956"/>
    <hyperlink r:id="rId1914" ref="H956"/>
    <hyperlink r:id="rId1915" ref="D957"/>
    <hyperlink r:id="rId1916" ref="H957"/>
    <hyperlink r:id="rId1917" ref="D958"/>
    <hyperlink r:id="rId1918" ref="H958"/>
    <hyperlink r:id="rId1919" ref="D959"/>
    <hyperlink r:id="rId1920" ref="H959"/>
    <hyperlink r:id="rId1921" ref="D960"/>
    <hyperlink r:id="rId1922" ref="H960"/>
    <hyperlink r:id="rId1923" ref="D961"/>
    <hyperlink r:id="rId1924" ref="H961"/>
    <hyperlink r:id="rId1925" ref="D962"/>
    <hyperlink r:id="rId1926" ref="H962"/>
    <hyperlink r:id="rId1927" ref="D963"/>
    <hyperlink r:id="rId1928" ref="H963"/>
    <hyperlink r:id="rId1929" ref="D964"/>
    <hyperlink r:id="rId1930" ref="H964"/>
    <hyperlink r:id="rId1931" ref="D965"/>
    <hyperlink r:id="rId1932" ref="H965"/>
    <hyperlink r:id="rId1933" ref="D966"/>
    <hyperlink r:id="rId1934" ref="H966"/>
    <hyperlink r:id="rId1935" ref="D967"/>
    <hyperlink r:id="rId1936" ref="H967"/>
    <hyperlink r:id="rId1937" ref="D968"/>
    <hyperlink r:id="rId1938" ref="H968"/>
    <hyperlink r:id="rId1939" ref="D969"/>
    <hyperlink r:id="rId1940" ref="H969"/>
    <hyperlink r:id="rId1941" ref="D970"/>
    <hyperlink r:id="rId1942" ref="H970"/>
    <hyperlink r:id="rId1943" ref="D971"/>
    <hyperlink r:id="rId1944" ref="H971"/>
    <hyperlink r:id="rId1945" ref="D972"/>
    <hyperlink r:id="rId1946" ref="H972"/>
    <hyperlink r:id="rId1947" ref="D973"/>
    <hyperlink r:id="rId1948" ref="H973"/>
    <hyperlink r:id="rId1949" ref="D974"/>
    <hyperlink r:id="rId1950" ref="H974"/>
    <hyperlink r:id="rId1951" ref="D975"/>
    <hyperlink r:id="rId1952" ref="H975"/>
    <hyperlink r:id="rId1953" ref="D976"/>
    <hyperlink r:id="rId1954" ref="H976"/>
    <hyperlink r:id="rId1955" ref="D977"/>
    <hyperlink r:id="rId1956" ref="H977"/>
    <hyperlink r:id="rId1957" ref="D978"/>
    <hyperlink r:id="rId1958" ref="H978"/>
    <hyperlink r:id="rId1959" ref="D979"/>
    <hyperlink r:id="rId1960" ref="H979"/>
    <hyperlink r:id="rId1961" ref="D980"/>
    <hyperlink r:id="rId1962" ref="H980"/>
    <hyperlink r:id="rId1963" ref="D981"/>
    <hyperlink r:id="rId1964" ref="H981"/>
    <hyperlink r:id="rId1965" ref="D982"/>
    <hyperlink r:id="rId1966" ref="H982"/>
    <hyperlink r:id="rId1967" ref="D983"/>
    <hyperlink r:id="rId1968" ref="H983"/>
    <hyperlink r:id="rId1969" ref="D984"/>
    <hyperlink r:id="rId1970" ref="H984"/>
    <hyperlink r:id="rId1971" ref="D985"/>
    <hyperlink r:id="rId1972" ref="H985"/>
    <hyperlink r:id="rId1973" ref="D986"/>
    <hyperlink r:id="rId1974" ref="H986"/>
    <hyperlink r:id="rId1975" ref="D987"/>
    <hyperlink r:id="rId1976" ref="H987"/>
    <hyperlink r:id="rId1977" ref="D988"/>
    <hyperlink r:id="rId1978" ref="H988"/>
    <hyperlink r:id="rId1979" ref="D989"/>
    <hyperlink r:id="rId1980" ref="H989"/>
    <hyperlink r:id="rId1981" ref="D990"/>
    <hyperlink r:id="rId1982" ref="H990"/>
    <hyperlink r:id="rId1983" ref="D991"/>
    <hyperlink r:id="rId1984" ref="H991"/>
    <hyperlink r:id="rId1985" ref="D992"/>
    <hyperlink r:id="rId1986" ref="H992"/>
    <hyperlink r:id="rId1987" ref="D993"/>
    <hyperlink r:id="rId1988" ref="H993"/>
    <hyperlink r:id="rId1989" ref="D994"/>
    <hyperlink r:id="rId1990" ref="H994"/>
    <hyperlink r:id="rId1991" ref="D995"/>
    <hyperlink r:id="rId1992" ref="H995"/>
    <hyperlink r:id="rId1993" ref="D996"/>
    <hyperlink r:id="rId1994" ref="H996"/>
    <hyperlink r:id="rId1995" ref="D997"/>
    <hyperlink r:id="rId1996" ref="H997"/>
    <hyperlink r:id="rId1997" ref="D998"/>
    <hyperlink r:id="rId1998" ref="H998"/>
    <hyperlink r:id="rId1999" ref="D999"/>
    <hyperlink r:id="rId2000" ref="H999"/>
    <hyperlink r:id="rId2001" ref="D1000"/>
    <hyperlink r:id="rId2002" ref="H1000"/>
    <hyperlink r:id="rId2003" ref="D1001"/>
    <hyperlink r:id="rId2004" ref="H1001"/>
    <hyperlink r:id="rId2005" ref="D1002"/>
    <hyperlink r:id="rId2006" ref="H1002"/>
    <hyperlink r:id="rId2007" ref="D1003"/>
    <hyperlink r:id="rId2008" ref="H1003"/>
    <hyperlink r:id="rId2009" ref="D1004"/>
    <hyperlink r:id="rId2010" ref="H1004"/>
    <hyperlink r:id="rId2011" ref="D1005"/>
    <hyperlink r:id="rId2012" ref="H1005"/>
    <hyperlink r:id="rId2013" ref="D1006"/>
    <hyperlink r:id="rId2014" ref="H1006"/>
    <hyperlink r:id="rId2015" ref="D1007"/>
    <hyperlink r:id="rId2016" ref="H1007"/>
    <hyperlink r:id="rId2017" ref="D1008"/>
    <hyperlink r:id="rId2018" ref="H1008"/>
    <hyperlink r:id="rId2019" ref="D1009"/>
    <hyperlink r:id="rId2020" ref="H1009"/>
    <hyperlink r:id="rId2021" ref="D1010"/>
    <hyperlink r:id="rId2022" ref="H1010"/>
  </hyperlinks>
  <drawing r:id="rId2023"/>
</worksheet>
</file>