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47186dbc1a28a1/Documents/School Documents/Spring '19/BNFO620/COGID Database Excel Sheets/"/>
    </mc:Choice>
  </mc:AlternateContent>
  <xr:revisionPtr revIDLastSave="521" documentId="8_{8D027490-CE64-414B-B19A-45BE2E99F95B}" xr6:coauthVersionLast="41" xr6:coauthVersionMax="41" xr10:uidLastSave="{70DCD277-F68C-42A4-A40B-83C30BF4166C}"/>
  <bookViews>
    <workbookView xWindow="-98" yWindow="-98" windowWidth="20715" windowHeight="13276" firstSheet="1" activeTab="2" xr2:uid="{A94E71FD-4E37-401F-B651-2D8F481C06D7}"/>
  </bookViews>
  <sheets>
    <sheet name="Complexes vs. Protein Compared" sheetId="3" r:id="rId1"/>
    <sheet name="Reduction Changes Complex Dist." sheetId="4" r:id="rId2"/>
    <sheet name="Vissa Figure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5" l="1"/>
  <c r="C17" i="5"/>
  <c r="C18" i="5"/>
  <c r="C19" i="5"/>
  <c r="C20" i="5"/>
  <c r="C21" i="5"/>
  <c r="C22" i="5"/>
  <c r="C23" i="5"/>
  <c r="C15" i="5"/>
  <c r="BP48" i="3" l="1"/>
  <c r="BP47" i="3"/>
  <c r="BP46" i="3"/>
  <c r="BP45" i="3"/>
  <c r="BP44" i="3"/>
  <c r="BP43" i="3"/>
  <c r="BP42" i="3"/>
  <c r="BP41" i="3"/>
  <c r="BP40" i="3"/>
  <c r="BP39" i="3"/>
  <c r="BP38" i="3"/>
  <c r="BP37" i="3"/>
  <c r="BP36" i="3"/>
  <c r="BP35" i="3"/>
  <c r="BP34" i="3"/>
  <c r="BP33" i="3"/>
  <c r="BP32" i="3"/>
  <c r="BP31" i="3"/>
  <c r="BP30" i="3"/>
  <c r="BP29" i="3"/>
  <c r="BP26" i="3"/>
  <c r="BP54" i="3" s="1"/>
  <c r="BP25" i="3"/>
  <c r="BP53" i="3" s="1"/>
  <c r="BP24" i="3"/>
  <c r="BP52" i="3" s="1"/>
  <c r="BP23" i="3"/>
  <c r="BP51" i="3" s="1"/>
  <c r="AS29" i="3" l="1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51" i="3"/>
  <c r="AS52" i="3"/>
  <c r="AS53" i="3"/>
  <c r="AS54" i="3"/>
  <c r="AQ26" i="3"/>
  <c r="AQ25" i="3"/>
  <c r="AQ24" i="3"/>
  <c r="AQ23" i="3"/>
  <c r="AS26" i="3"/>
  <c r="AS25" i="3"/>
  <c r="AS24" i="3"/>
  <c r="AS23" i="3"/>
  <c r="X48" i="3" l="1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6" i="3"/>
  <c r="X54" i="3" s="1"/>
  <c r="X25" i="3"/>
  <c r="X53" i="3" s="1"/>
  <c r="X24" i="3"/>
  <c r="X52" i="3" s="1"/>
  <c r="X23" i="3"/>
  <c r="X51" i="3" s="1"/>
  <c r="D54" i="3"/>
  <c r="D53" i="3"/>
  <c r="D29" i="3"/>
  <c r="D26" i="3"/>
  <c r="D25" i="3"/>
  <c r="D24" i="3"/>
  <c r="D52" i="3" s="1"/>
  <c r="D23" i="3"/>
  <c r="D51" i="3" s="1"/>
</calcChain>
</file>

<file path=xl/sharedStrings.xml><?xml version="1.0" encoding="utf-8"?>
<sst xmlns="http://schemas.openxmlformats.org/spreadsheetml/2006/main" count="580" uniqueCount="74">
  <si>
    <t>Specific Funtional Groups:</t>
  </si>
  <si>
    <t>E. Coli Essential</t>
  </si>
  <si>
    <t>Cell Wall</t>
  </si>
  <si>
    <t>Cycle Control</t>
  </si>
  <si>
    <t>Sig. Transduction</t>
  </si>
  <si>
    <t>Defense</t>
  </si>
  <si>
    <t>Post-Trans. Mod.</t>
  </si>
  <si>
    <t>Intracell Traffiking</t>
  </si>
  <si>
    <t>Cell Motility</t>
  </si>
  <si>
    <t>Duplication &amp; Repair</t>
  </si>
  <si>
    <t>Translation</t>
  </si>
  <si>
    <t>Transcription</t>
  </si>
  <si>
    <t>Coenzymes</t>
  </si>
  <si>
    <t>Secondary Metabolites</t>
  </si>
  <si>
    <t>Inorganic Ions</t>
  </si>
  <si>
    <t>Nucleotides</t>
  </si>
  <si>
    <t>Amino Acids</t>
  </si>
  <si>
    <t>Energy Production</t>
  </si>
  <si>
    <t>Lipids</t>
  </si>
  <si>
    <t>Carbohydrates</t>
  </si>
  <si>
    <t>Unknown &amp; Multifunction</t>
  </si>
  <si>
    <t>General Funtional Groups:</t>
  </si>
  <si>
    <t>Cellular Processes &amp; Signalling</t>
  </si>
  <si>
    <t>Information Storage &amp; Processing</t>
  </si>
  <si>
    <t>Metabolism - Buildup &amp; Breakdown</t>
  </si>
  <si>
    <t>Unknown Function and/or Multifunctional</t>
  </si>
  <si>
    <t>Proportions:</t>
  </si>
  <si>
    <t>SUMS:</t>
  </si>
  <si>
    <t>E. Coli Confirmed --- COGID</t>
  </si>
  <si>
    <t>E. Coli Confirmed --- COMPLEX</t>
  </si>
  <si>
    <t>COGID</t>
  </si>
  <si>
    <t>COMPLEX</t>
  </si>
  <si>
    <t>Single Factor</t>
  </si>
  <si>
    <t>SUMMARY</t>
  </si>
  <si>
    <t>ANOVA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</si>
  <si>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</si>
  <si>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</si>
  <si>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</si>
  <si>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</si>
  <si>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</si>
  <si>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</si>
  <si>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</si>
  <si>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</si>
  <si>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</si>
  <si>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</si>
  <si>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</si>
  <si>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</si>
  <si>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</si>
  <si>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</si>
  <si>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</si>
  <si>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</si>
  <si>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</si>
  <si>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</si>
  <si>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</si>
  <si>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</si>
  <si>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</si>
  <si>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</si>
  <si>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</si>
  <si>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</si>
  <si>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E. Coli Babu S3 --- COGIDS</t>
  </si>
  <si>
    <t>E. Coli Babu S3 --- COMPLEXES</t>
  </si>
  <si>
    <t>BUCAI Cc</t>
  </si>
  <si>
    <t>Degradation</t>
  </si>
  <si>
    <t>Energy Metabolism</t>
  </si>
  <si>
    <t>Central Intermediary Metabolism</t>
  </si>
  <si>
    <t>Amino-Acid Biosynthesis</t>
  </si>
  <si>
    <t>Nucleotide Metabolism</t>
  </si>
  <si>
    <t>Cofactors &amp; Carriers</t>
  </si>
  <si>
    <t>Lipid Biosynthesis</t>
  </si>
  <si>
    <t>Polyketide/Non-Ribosomal Peptides</t>
  </si>
  <si>
    <t>Broad Regulatory Functions</t>
  </si>
  <si>
    <t>MYCTU</t>
  </si>
  <si>
    <t>MYCLE</t>
  </si>
  <si>
    <t>Polyketide &amp; Non-Ribosomal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</si>
</sst>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6"/>
      <color indexed="8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b/>
      <sz val="12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0" xfId="0" applyFont="1" applyFill="1"/>
    <xf numFmtId="0" fontId="0" fillId="2" borderId="0" xfId="0" applyFill="1"/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2" borderId="8" xfId="0" applyFill="1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 wrapText="1"/>
    </xf>
    <xf numFmtId="10" fontId="2" fillId="0" borderId="18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 wrapText="1"/>
    </xf>
    <xf numFmtId="10" fontId="2" fillId="0" borderId="12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2" fillId="0" borderId="14" xfId="0" applyNumberFormat="1" applyFont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19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2" borderId="0" xfId="0" applyFont="1" applyFill="1" applyBorder="1"/>
    <xf numFmtId="10" fontId="2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0" fontId="2" fillId="2" borderId="12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6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0" fontId="2" fillId="0" borderId="5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 wrapText="1"/>
    </xf>
    <xf numFmtId="10" fontId="9" fillId="0" borderId="0" xfId="0" applyNumberFormat="1" applyFont="1" applyFill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24" xfId="0" applyFill="1" applyBorder="1" applyAlignment="1"/>
    <xf numFmtId="0" fontId="10" fillId="0" borderId="19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11" fillId="0" borderId="0" xfId="0" applyFon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 Coli Reference: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COGIDS ---</a:t>
            </a: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General Functions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3805006098656402E-2"/>
          <c:y val="0.304162885130216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79811497181834"/>
          <c:y val="0.17790314427513867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2.8977371443632341E-2"/>
                  <c:y val="-5.39476857294831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27-47A9-9C43-8FEBDA40D9BB}"/>
                </c:ext>
              </c:extLst>
            </c:dLbl>
            <c:dLbl>
              <c:idx val="1"/>
              <c:layout>
                <c:manualLayout>
                  <c:x val="4.2694705485123788E-3"/>
                  <c:y val="0.1047220833238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27-47A9-9C43-8FEBDA40D9BB}"/>
                </c:ext>
              </c:extLst>
            </c:dLbl>
            <c:dLbl>
              <c:idx val="2"/>
              <c:layout>
                <c:manualLayout>
                  <c:x val="-2.3480415854457846E-2"/>
                  <c:y val="9.55836867608315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27-47A9-9C43-8FEBDA40D9BB}"/>
                </c:ext>
              </c:extLst>
            </c:dLbl>
            <c:dLbl>
              <c:idx val="3"/>
              <c:layout>
                <c:manualLayout>
                  <c:x val="-0.12588434286615494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27-47A9-9C43-8FEBDA40D9BB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27-47A9-9C43-8FEBDA40D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'Complexes vs. Protein Compared'!$A$51:$A$54</c:f>
              <c:strCache>
                <c:ptCount val="4"/>
                <c:pt idx="0">
                  <c:v>Cellular Processes &amp; Signalling</c:v>
                </c:pt>
                <c:pt idx="1">
                  <c:v>Information Storage &amp; Processing</c:v>
                </c:pt>
                <c:pt idx="2">
                  <c:v>Metabolism - Buildup &amp; Breakdown</c:v>
                </c:pt>
                <c:pt idx="3">
                  <c:v>Unknown Function and/or Multifunctional</c:v>
                </c:pt>
              </c:strCache>
            </c:strRef>
          </c:cat>
          <c:val>
            <c:numRef>
              <c:f>'Complexes vs. Protein Compared'!$B$51:$B$54</c:f>
              <c:numCache>
                <c:formatCode>0.00%</c:formatCode>
                <c:ptCount val="4"/>
                <c:pt idx="0">
                  <c:v>0.2661290322580645</c:v>
                </c:pt>
                <c:pt idx="1">
                  <c:v>0.12096774193548387</c:v>
                </c:pt>
                <c:pt idx="2">
                  <c:v>0.56653225806451613</c:v>
                </c:pt>
                <c:pt idx="3">
                  <c:v>4.6370967741935484E-2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27-47A9-9C43-8FEBDA40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MYCLE</a:t>
            </a:r>
            <a:r>
              <a:rPr lang="en-US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v. MYCTU</a:t>
            </a:r>
            <a:r>
              <a:rPr lang="en-US" sz="20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: </a:t>
            </a:r>
          </a:p>
          <a:p>
            <a:pPr>
              <a:defRPr/>
            </a:pPr>
            <a:r>
              <a:rPr lang="en-US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Small Molecule Metabolism Proportions</a:t>
            </a:r>
            <a:endParaRPr 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4651378642641092E-3"/>
          <c:y val="9.40312512749377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6131832886799"/>
          <c:y val="0.19620034542314335"/>
          <c:w val="0.52881323955121362"/>
          <c:h val="0.7225732664245985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'Vissa Figure'!$A$2</c:f>
              <c:strCache>
                <c:ptCount val="1"/>
                <c:pt idx="0">
                  <c:v>Degradation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56009301847651505"/>
                  <c:y val="-0.4287356696993187"/>
                </c:manualLayout>
              </c:layout>
              <c:tx>
                <c:rich>
                  <a:bodyPr/>
                  <a:lstStyle/>
                  <a:p>
                    <a:fld id="{25DDD348-A00F-4241-A622-61F6A3B5C0D8}" type="SERIESNAME">
                      <a:rPr lang="en-US" sz="1000" b="1" baseline="0">
                        <a:latin typeface="Times New Roman" panose="02020603050405020304" pitchFamily="18" charset="0"/>
                      </a:rPr>
                      <a:pPr/>
                      <a:t>[SERIES NAME]</a:t>
                    </a:fld>
                    <a:r>
                      <a:rPr lang="en-US" sz="1000" baseline="0">
                        <a:latin typeface="Times New Roman" panose="02020603050405020304" pitchFamily="18" charset="0"/>
                      </a:rPr>
                      <a:t> </a:t>
                    </a:r>
                  </a:p>
                  <a:p>
                    <a:fld id="{B86900E1-F964-49F9-B98D-7F34EC47389A}" type="VALUE">
                      <a:rPr lang="en-US" sz="1000" baseline="0">
                        <a:latin typeface="Times New Roman" panose="02020603050405020304" pitchFamily="18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1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D73-4E6D-BF5E-B5CC5C6D937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1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Figure'!$B$2</c:f>
              <c:numCache>
                <c:formatCode>0.00%</c:formatCode>
                <c:ptCount val="1"/>
                <c:pt idx="0">
                  <c:v>0.30059999999999998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3-4E6D-BF5E-B5CC5C6D9375}"/>
            </c:ext>
          </c:extLst>
        </c:ser>
        <c:ser>
          <c:idx val="2"/>
          <c:order val="2"/>
          <c:tx>
            <c:strRef>
              <c:f>'Vissa Figure'!$A$3</c:f>
              <c:strCache>
                <c:ptCount val="1"/>
                <c:pt idx="0">
                  <c:v>Energy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50303910330323398"/>
                  <c:y val="-0.2832469775474956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516BC9BF-6A0E-4E1B-95BE-537D2D3B03F3}" type="SERIESNAME">
                      <a:rPr lang="en-US" b="1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[SERIES NAME]</a:t>
                    </a:fld>
                    <a:r>
                      <a:rPr lang="en-US" baseline="0"/>
                      <a:t> </a:t>
                    </a:r>
                    <a:fld id="{61429C73-E29E-46C7-B3FF-6831651F039A}" type="VALUE">
                      <a:rPr lang="en-US" baseline="0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932877449589021"/>
                      <c:h val="0.1312607944732297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Figure'!$B$3</c:f>
              <c:numCache>
                <c:formatCode>0.00%</c:formatCode>
                <c:ptCount val="1"/>
                <c:pt idx="0">
                  <c:v>0.31159999999999999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3-4E6D-BF5E-B5CC5C6D9375}"/>
            </c:ext>
          </c:extLst>
        </c:ser>
        <c:ser>
          <c:idx val="3"/>
          <c:order val="3"/>
          <c:tx>
            <c:strRef>
              <c:f>'Vissa Figure'!$A$4</c:f>
              <c:strCache>
                <c:ptCount val="1"/>
                <c:pt idx="0">
                  <c:v>Central Intermediary Metabolism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6105849366330581"/>
                  <c:y val="0.14680483592400684"/>
                </c:manualLayout>
              </c:layout>
              <c:tx>
                <c:rich>
                  <a:bodyPr/>
                  <a:lstStyle/>
                  <a:p>
                    <a:fld id="{3532E797-CCDA-4EC7-AB6D-AB9E9F3C50FB}" type="SERIESNAME">
                      <a:rPr lang="en-US" b="1"/>
                      <a:pPr/>
                      <a:t>[SERIES NAME]</a:t>
                    </a:fld>
                    <a:endParaRPr lang="en-US" b="1"/>
                  </a:p>
                  <a:p>
                    <a:r>
                      <a:rPr lang="en-US" baseline="0"/>
                      <a:t> </a:t>
                    </a:r>
                    <a:fld id="{410DFB0D-9620-4D3D-A275-233FF4FC63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B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Figure'!$B$4</c:f>
              <c:numCache>
                <c:formatCode>0.00%</c:formatCode>
                <c:ptCount val="1"/>
                <c:pt idx="0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3-4E6D-BF5E-B5CC5C6D9375}"/>
            </c:ext>
          </c:extLst>
        </c:ser>
        <c:ser>
          <c:idx val="4"/>
          <c:order val="4"/>
          <c:tx>
            <c:strRef>
              <c:f>'Vissa Figure'!$A$5</c:f>
              <c:strCache>
                <c:ptCount val="1"/>
                <c:pt idx="0">
                  <c:v>Amino-Acid Biosynthesis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0646850687826319"/>
                  <c:y val="0.38860103626943004"/>
                </c:manualLayout>
              </c:layout>
              <c:tx>
                <c:rich>
                  <a:bodyPr/>
                  <a:lstStyle/>
                  <a:p>
                    <a:fld id="{A98F0D8A-1EA9-46E4-A837-E1D67CE71E09}" type="SERIESNAME">
                      <a:rPr lang="en-US" b="1"/>
                      <a:pPr/>
                      <a:t>[SERIES NAME]</a:t>
                    </a:fld>
                    <a:endParaRPr lang="en-US" b="1"/>
                  </a:p>
                  <a:p>
                    <a:r>
                      <a:rPr lang="en-US" baseline="0"/>
                      <a:t> </a:t>
                    </a:r>
                    <a:fld id="{C3DB5D9B-AC3A-4C23-B543-11E04E31108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Figure'!$B$5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3-4E6D-BF5E-B5CC5C6D9375}"/>
            </c:ext>
          </c:extLst>
        </c:ser>
        <c:ser>
          <c:idx val="5"/>
          <c:order val="5"/>
          <c:tx>
            <c:strRef>
              <c:f>'Vissa Figure'!$A$6</c:f>
              <c:strCache>
                <c:ptCount val="1"/>
                <c:pt idx="0">
                  <c:v>Nucleotide Metabolism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35582397238756125"/>
                  <c:y val="0.58376511226252159"/>
                </c:manualLayout>
              </c:layout>
              <c:tx>
                <c:rich>
                  <a:bodyPr/>
                  <a:lstStyle/>
                  <a:p>
                    <a:fld id="{4CF57459-3E14-420C-AADB-E1AD758D705E}" type="SERIESNAME">
                      <a:rPr lang="en-US" b="1"/>
                      <a:pPr/>
                      <a:t>[SERIES NAME]</a:t>
                    </a:fld>
                    <a:endParaRPr lang="en-US" b="1" baseline="0"/>
                  </a:p>
                  <a:p>
                    <a:fld id="{8D6A79ED-550B-41C4-A395-D162E239F31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D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Figure'!$B$6</c:f>
              <c:numCache>
                <c:formatCode>0.00%</c:formatCode>
                <c:ptCount val="1"/>
                <c:pt idx="0">
                  <c:v>0.86670000000000003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3-4E6D-BF5E-B5CC5C6D9375}"/>
            </c:ext>
          </c:extLst>
        </c:ser>
        <c:ser>
          <c:idx val="6"/>
          <c:order val="6"/>
          <c:tx>
            <c:strRef>
              <c:f>'Vissa Figure'!$A$7</c:f>
              <c:strCache>
                <c:ptCount val="1"/>
                <c:pt idx="0">
                  <c:v>Cofactors &amp; Carriers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7065125567363014"/>
                  <c:y val="-0.21416234887737481"/>
                </c:manualLayout>
              </c:layout>
              <c:tx>
                <c:rich>
                  <a:bodyPr/>
                  <a:lstStyle/>
                  <a:p>
                    <a:fld id="{6E558970-CCAA-451D-A8F8-314CEE57241D}" type="SERIESNAME">
                      <a:rPr lang="en-US" b="1"/>
                      <a:pPr/>
                      <a:t>[SERIES NAME]</a:t>
                    </a:fld>
                    <a:endParaRPr lang="en-US" b="1" baseline="0"/>
                  </a:p>
                  <a:p>
                    <a:fld id="{9B45B8F2-CB26-4A3A-8DD2-849DA76E99F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E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Figure'!$B$7</c:f>
              <c:numCache>
                <c:formatCode>0.00%</c:formatCode>
                <c:ptCount val="1"/>
                <c:pt idx="0">
                  <c:v>0.53849999999999998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3-4E6D-BF5E-B5CC5C6D9375}"/>
            </c:ext>
          </c:extLst>
        </c:ser>
        <c:ser>
          <c:idx val="7"/>
          <c:order val="7"/>
          <c:tx>
            <c:strRef>
              <c:f>'Vissa Figure'!$A$8</c:f>
              <c:strCache>
                <c:ptCount val="1"/>
                <c:pt idx="0">
                  <c:v>Lipid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0968060905035075"/>
                  <c:y val="-7.7720071260522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839B29C2-1455-4E2C-9FF5-774CC24C7C82}" type="SERIESNAME">
                      <a:rPr lang="en-US" b="1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[SERIES NAME]</a:t>
                    </a:fld>
                    <a:endParaRPr lang="en-US" b="1" baseline="0"/>
                  </a:p>
                  <a:p>
                    <a:pPr>
                      <a:defRPr sz="1000">
                        <a:latin typeface="Times New Roman" panose="02020603050405020304" pitchFamily="18" charset="0"/>
                      </a:defRPr>
                    </a:pPr>
                    <a:fld id="{142B3B95-9D03-4AE1-9665-09D0BBEED60E}" type="VALUE">
                      <a:rPr lang="en-US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3767829453773"/>
                      <c:h val="0.134715025906735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F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Figure'!$B$8</c:f>
              <c:numCache>
                <c:formatCode>0.00%</c:formatCode>
                <c:ptCount val="1"/>
                <c:pt idx="0">
                  <c:v>0.53029999999999999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73-4E6D-BF5E-B5CC5C6D9375}"/>
            </c:ext>
          </c:extLst>
        </c:ser>
        <c:ser>
          <c:idx val="8"/>
          <c:order val="8"/>
          <c:tx>
            <c:strRef>
              <c:f>'Vissa Figure'!$A$9</c:f>
              <c:strCache>
                <c:ptCount val="1"/>
                <c:pt idx="0">
                  <c:v>Polyketide &amp; Non-Ribosomal Peptides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35726708953407377"/>
                  <c:y val="-1.55440414507772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7F0CCE9A-8EFC-4BA8-A545-9FB3D8A44268}" type="SERIESNAME">
                      <a:rPr lang="en-US" b="1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[SERIES NAME]</a:t>
                    </a:fld>
                    <a:endParaRPr lang="en-US" b="1" baseline="0"/>
                  </a:p>
                  <a:p>
                    <a:pPr>
                      <a:defRPr sz="1000">
                        <a:latin typeface="Times New Roman" panose="02020603050405020304" pitchFamily="18" charset="0"/>
                      </a:defRPr>
                    </a:pPr>
                    <a:fld id="{9B5042DC-C9A7-47D9-AA74-DCF6030448CF}" type="VALUE">
                      <a:rPr lang="en-US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07928721770821"/>
                      <c:h val="0.215889464594127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0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Figure'!$B$9</c:f>
              <c:numCache>
                <c:formatCode>0.00%</c:formatCode>
                <c:ptCount val="1"/>
                <c:pt idx="0">
                  <c:v>0.31709999999999999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73-4E6D-BF5E-B5CC5C6D9375}"/>
            </c:ext>
          </c:extLst>
        </c:ser>
        <c:ser>
          <c:idx val="9"/>
          <c:order val="9"/>
          <c:tx>
            <c:strRef>
              <c:f>'Vissa Figure'!$A$10</c:f>
              <c:strCache>
                <c:ptCount val="1"/>
                <c:pt idx="0">
                  <c:v>Broad Regulatory Functions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31127162591142343"/>
                  <c:y val="0.155440414507772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+mn-cs"/>
                      </a:defRPr>
                    </a:pPr>
                    <a:fld id="{6A412907-3856-4146-91EA-33F9D612CBB3}" type="SERIESNAME">
                      <a:rPr lang="en-US" b="1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[SERIES NAME]</a:t>
                    </a:fld>
                    <a:endParaRPr lang="en-US" b="1" baseline="0"/>
                  </a:p>
                  <a:p>
                    <a:pPr>
                      <a:defRPr sz="1000">
                        <a:latin typeface="Times New Roman" panose="02020603050405020304" pitchFamily="18" charset="0"/>
                      </a:defRPr>
                    </a:pPr>
                    <a:fld id="{D3867F2A-F007-48DF-9846-60D27610C0C7}" type="VALUE">
                      <a:rPr lang="en-US"/>
                      <a:pPr>
                        <a:defRPr sz="1000">
                          <a:latin typeface="Times New Roman" panose="02020603050405020304" pitchFamily="18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41541879791895"/>
                      <c:h val="0.18480138169257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1-3D73-4E6D-BF5E-B5CC5C6D9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'Vissa Figure'!$B$10</c:f>
              <c:numCache>
                <c:formatCode>0.00%</c:formatCode>
                <c:ptCount val="1"/>
                <c:pt idx="0">
                  <c:v>0.29409999999999997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3-4E6D-BF5E-B5CC5C6D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479536"/>
        <c:axId val="561481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'Vissa Figure'!$A$1</c15:sqref>
                        </c15:formulaRef>
                      </c:ext>
                    </c:extLst>
                    <c:strCache>
                      <c:ptCount val="1"/>
                      <c:pt idx="0">
                        <c:v>MYCTU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'Vissa Figure'!$B$1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73-4E6D-BF5E-B5CC5C6D9375}"/>
                  </c:ext>
                </c:extLst>
              </c15:ser>
            </c15:filteredBarSeries>
          </c:ext>
        </c:extLst>
      </c:barChart>
      <c:catAx>
        <c:axId val="56147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1481504"/>
        <c:crosses val="autoZero"/>
        <c:auto val="1"/>
        <c:lblAlgn val="ctr"/>
        <c:lblOffset val="100"/>
        <c:noMultiLvlLbl val="0"/>
      </c:catAx>
      <c:valAx>
        <c:axId val="561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-1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614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9528887407394921"/>
          <c:y val="0.18263541442703998"/>
          <c:w val="0.42955024908980771"/>
          <c:h val="0.72870142094307178"/>
        </c:manualLayout>
      </c:layout>
      <c:pieChart>
        <c:varyColors val="1"/>
        <c:ser>
          <c:idx val="0"/>
          <c:order val="0"/>
          <c:tx>
            <c:v>MYCLE Proportions</c:v>
          </c:tx>
          <c:dPt>
            <c:idx val="0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225-40D2-AE66-74C095BF3662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6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4-E225-40D2-AE66-74C095BF366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E225-40D2-AE66-74C095BF3662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6-E225-40D2-AE66-74C095BF3662}"/>
              </c:ext>
            </c:extLst>
          </c:dPt>
          <c:dPt>
            <c:idx val="4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7-E225-40D2-AE66-74C095BF3662}"/>
              </c:ext>
            </c:extLst>
          </c:dPt>
          <c:dPt>
            <c:idx val="5"/>
            <c:bubble3D val="0"/>
            <c:spPr>
              <a:solidFill>
                <a:srgbClr val="4472C4">
                  <a:lumMod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8-E225-40D2-AE66-74C095BF3662}"/>
              </c:ext>
            </c:extLst>
          </c:dPt>
          <c:dPt>
            <c:idx val="6"/>
            <c:bubble3D val="0"/>
            <c:spPr>
              <a:solidFill>
                <a:srgbClr val="ED7D31">
                  <a:lumMod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E225-40D2-AE66-74C095BF3662}"/>
              </c:ext>
            </c:extLst>
          </c:dPt>
          <c:dPt>
            <c:idx val="7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0A-E225-40D2-AE66-74C095BF3662}"/>
              </c:ext>
            </c:extLst>
          </c:dPt>
          <c:dPt>
            <c:idx val="8"/>
            <c:bubble3D val="0"/>
            <c:spPr>
              <a:solidFill>
                <a:srgbClr val="FFC000">
                  <a:lumMod val="5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B-E225-40D2-AE66-74C095BF3662}"/>
              </c:ext>
            </c:extLst>
          </c:dPt>
          <c:dLbls>
            <c:dLbl>
              <c:idx val="0"/>
              <c:layout>
                <c:manualLayout>
                  <c:x val="0.13418198894335526"/>
                  <c:y val="1.0195673816634989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/>
                      <a:t>Degredation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b="0"/>
                      <a:t>11.85%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723800488715171"/>
                      <c:h val="0.190434790478776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25-40D2-AE66-74C095BF3662}"/>
                </c:ext>
              </c:extLst>
            </c:dLbl>
            <c:dLbl>
              <c:idx val="1"/>
              <c:layout>
                <c:manualLayout>
                  <c:x val="5.2911684733968423E-3"/>
                  <c:y val="2.919448378195067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/>
                      <a:t>Energy 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/>
                      <a:t>Metabolism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b="0"/>
                      <a:t>10.56%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44744636665205"/>
                      <c:h val="0.243662050864331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225-40D2-AE66-74C095BF3662}"/>
                </c:ext>
              </c:extLst>
            </c:dLbl>
            <c:dLbl>
              <c:idx val="2"/>
              <c:layout>
                <c:manualLayout>
                  <c:x val="-5.001395984888731E-3"/>
                  <c:y val="-0.17235268905045248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/>
                      <a:t>Central Intermediary Metabolism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b="0"/>
                      <a:t>19.61%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570111293084949"/>
                      <c:h val="0.3408846049416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25-40D2-AE66-74C095BF3662}"/>
                </c:ext>
              </c:extLst>
            </c:dLbl>
            <c:dLbl>
              <c:idx val="3"/>
              <c:layout>
                <c:manualLayout>
                  <c:x val="0.17149579045747387"/>
                  <c:y val="-2.100823603945889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Amino</a:t>
                    </a:r>
                    <a:r>
                      <a:rPr lang="en-US" baseline="0"/>
                      <a:t> Acid</a:t>
                    </a:r>
                  </a:p>
                  <a:p>
                    <a:r>
                      <a:rPr lang="en-US" baseline="0"/>
                      <a:t>Biosynthesis</a:t>
                    </a:r>
                    <a:endParaRPr lang="en-US"/>
                  </a:p>
                  <a:p>
                    <a:r>
                      <a:rPr lang="en-US"/>
                      <a:t>6.47%</a:t>
                    </a:r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25-40D2-AE66-74C095BF3662}"/>
                </c:ext>
              </c:extLst>
            </c:dLbl>
            <c:dLbl>
              <c:idx val="4"/>
              <c:layout>
                <c:manualLayout>
                  <c:x val="-0.17789186552852085"/>
                  <c:y val="-6.678633749918400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/>
                      <a:t>Nucleotide Metabolism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b="0"/>
                      <a:t>13.58%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495080891100127"/>
                      <c:h val="0.237964340664313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225-40D2-AE66-74C095BF3662}"/>
                </c:ext>
              </c:extLst>
            </c:dLbl>
            <c:dLbl>
              <c:idx val="5"/>
              <c:layout>
                <c:manualLayout>
                  <c:x val="-9.803513296082883E-2"/>
                  <c:y val="-0.189056204832029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Cofactors</a:t>
                    </a:r>
                  </a:p>
                  <a:p>
                    <a:r>
                      <a:rPr lang="en-US"/>
                      <a:t>&amp; Carriers</a:t>
                    </a:r>
                  </a:p>
                  <a:p>
                    <a:r>
                      <a:rPr lang="en-US" b="0"/>
                      <a:t>11.21%</a:t>
                    </a:r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25-40D2-AE66-74C095BF3662}"/>
                </c:ext>
              </c:extLst>
            </c:dLbl>
            <c:dLbl>
              <c:idx val="6"/>
              <c:layout>
                <c:manualLayout>
                  <c:x val="-0.11079300791954255"/>
                  <c:y val="-0.1345466794271547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sz="2800" b="1" i="0" u="none" strike="noStrike" kern="1200" spc="-1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</a:rPr>
                      <a:t>Lipid 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sz="2800" b="1" i="0" u="none" strike="noStrike" kern="1200" spc="-1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</a:rPr>
                      <a:t>Biosynthesis</a:t>
                    </a:r>
                  </a:p>
                  <a:p>
                    <a:pPr>
                      <a:defRPr sz="2800" b="1" spc="-100" baseline="0">
                        <a:latin typeface="Times New Roman" panose="02020603050405020304" pitchFamily="18" charset="0"/>
                      </a:defRPr>
                    </a:pPr>
                    <a:r>
                      <a:rPr lang="en-US" sz="2800" b="0" i="0" u="none" strike="noStrike" kern="1200" spc="-1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</a:rPr>
                      <a:t>13.58%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392295133516384"/>
                      <c:h val="0.247482668114761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225-40D2-AE66-74C095BF3662}"/>
                </c:ext>
              </c:extLst>
            </c:dLbl>
            <c:dLbl>
              <c:idx val="7"/>
              <c:layout>
                <c:manualLayout>
                  <c:x val="2.0747456861731375E-2"/>
                  <c:y val="1.0984743388798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Polyketide</a:t>
                    </a:r>
                  </a:p>
                  <a:p>
                    <a:r>
                      <a:rPr lang="en-US" b="0"/>
                      <a:t>7.54%</a:t>
                    </a:r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25-40D2-AE66-74C095BF3662}"/>
                </c:ext>
              </c:extLst>
            </c:dLbl>
            <c:dLbl>
              <c:idx val="8"/>
              <c:layout>
                <c:manualLayout>
                  <c:x val="0.18347092341047264"/>
                  <c:y val="1.425468368178115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Broad Regulatory</a:t>
                    </a:r>
                  </a:p>
                  <a:p>
                    <a:r>
                      <a:rPr lang="en-US" b="0"/>
                      <a:t>2.80%</a:t>
                    </a:r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25-40D2-AE66-74C095BF36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8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/>
            </c:extLst>
          </c:dLbls>
          <c:cat>
            <c:strRef>
              <c:f>'Vissa Figure'!$A$29:$A$37</c:f>
              <c:strCache>
                <c:ptCount val="9"/>
                <c:pt idx="0">
                  <c:v>Degradation</c:v>
                </c:pt>
                <c:pt idx="1">
                  <c:v>Energy Metabolism</c:v>
                </c:pt>
                <c:pt idx="2">
                  <c:v>Central Intermediary Metabolism</c:v>
                </c:pt>
                <c:pt idx="3">
                  <c:v>Amino-Acid Biosynthesis</c:v>
                </c:pt>
                <c:pt idx="4">
                  <c:v>Nucleotide Metabolism</c:v>
                </c:pt>
                <c:pt idx="5">
                  <c:v>Cofactors &amp; Carriers</c:v>
                </c:pt>
                <c:pt idx="6">
                  <c:v>Lipid Biosynthesis</c:v>
                </c:pt>
                <c:pt idx="7">
                  <c:v>Polyketide/Non-Ribosomal Peptides</c:v>
                </c:pt>
                <c:pt idx="8">
                  <c:v>Broad Regulatory Functions</c:v>
                </c:pt>
              </c:strCache>
            </c:strRef>
          </c:cat>
          <c:val>
            <c:numRef>
              <c:f>'Vissa Figure'!$B$29:$B$37</c:f>
              <c:numCache>
                <c:formatCode>0.00%</c:formatCode>
                <c:ptCount val="9"/>
                <c:pt idx="0">
                  <c:v>0.11853448275862069</c:v>
                </c:pt>
                <c:pt idx="1">
                  <c:v>0.10560344827586207</c:v>
                </c:pt>
                <c:pt idx="2">
                  <c:v>0.1961206896551724</c:v>
                </c:pt>
                <c:pt idx="3">
                  <c:v>6.4655172413793108E-2</c:v>
                </c:pt>
                <c:pt idx="4">
                  <c:v>0.16379310344827586</c:v>
                </c:pt>
                <c:pt idx="5">
                  <c:v>0.11206896551724138</c:v>
                </c:pt>
                <c:pt idx="6">
                  <c:v>0.13577586206896552</c:v>
                </c:pt>
                <c:pt idx="7">
                  <c:v>7.5431034482758619E-2</c:v>
                </c:pt>
                <c:pt idx="8">
                  <c:v>2.8017241379310345E-2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5-40D2-AE66-74C095BF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latin typeface="Times New Roman" panose="02020603050405020304" pitchFamily="18" charset="0"/>
                <a:cs typeface="Times New Roman" panose="02020603050405020304" pitchFamily="18" charset="0"/>
              </a:rPr>
              <a:t>E Coli Reference:</a:t>
            </a: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latin typeface="Times New Roman" panose="02020603050405020304" pitchFamily="18" charset="0"/>
                <a:cs typeface="Times New Roman" panose="02020603050405020304" pitchFamily="18" charset="0"/>
              </a:rPr>
              <a:t>COMPLEXES </a:t>
            </a: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---</a:t>
            </a:r>
            <a:endParaRPr lang="en-US" sz="4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General Functions</a:t>
            </a:r>
            <a:endParaRPr lang="en-US" sz="4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4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0667030482575814E-2"/>
          <c:y val="0.274617439752608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79811497181834"/>
          <c:y val="0.17790314427513867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-8.8180166290402506E-4"/>
                  <c:y val="-0.11668348385785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06-4ECB-A5E8-D98C431305F5}"/>
                </c:ext>
              </c:extLst>
            </c:dLbl>
            <c:dLbl>
              <c:idx val="1"/>
              <c:layout>
                <c:manualLayout>
                  <c:x val="-9.0638180716920869E-4"/>
                  <c:y val="0.18102993908788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6-4ECB-A5E8-D98C431305F5}"/>
                </c:ext>
              </c:extLst>
            </c:dLbl>
            <c:dLbl>
              <c:idx val="2"/>
              <c:layout>
                <c:manualLayout>
                  <c:x val="-7.3504322449204337E-2"/>
                  <c:y val="8.15511486063046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06-4ECB-A5E8-D98C431305F5}"/>
                </c:ext>
              </c:extLst>
            </c:dLbl>
            <c:dLbl>
              <c:idx val="3"/>
              <c:layout>
                <c:manualLayout>
                  <c:x val="-0.11432075326248559"/>
                  <c:y val="3.419532937574003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6-4ECB-A5E8-D98C431305F5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06-4ECB-A5E8-D98C43130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'Complexes vs. Protein Compared'!$C$51:$C$54</c:f>
              <c:strCache>
                <c:ptCount val="4"/>
                <c:pt idx="0">
                  <c:v>Cellular Processes &amp; Signalling</c:v>
                </c:pt>
                <c:pt idx="1">
                  <c:v>Information Storage &amp; Processing</c:v>
                </c:pt>
                <c:pt idx="2">
                  <c:v>Metabolism - Buildup &amp; Breakdown</c:v>
                </c:pt>
                <c:pt idx="3">
                  <c:v>Unknown Function and/or Multifunctional</c:v>
                </c:pt>
              </c:strCache>
            </c:strRef>
          </c:cat>
          <c:val>
            <c:numRef>
              <c:f>'Complexes vs. Protein Compared'!$D$51:$D$54</c:f>
              <c:numCache>
                <c:formatCode>0.00%</c:formatCode>
                <c:ptCount val="4"/>
                <c:pt idx="0">
                  <c:v>0.23550724637681159</c:v>
                </c:pt>
                <c:pt idx="1">
                  <c:v>0.14130434782608695</c:v>
                </c:pt>
                <c:pt idx="2">
                  <c:v>0.57246376811594202</c:v>
                </c:pt>
                <c:pt idx="3">
                  <c:v>5.0724637681159424E-2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6-4ECB-A5E8-D98C4313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E Coli Reference:</a:t>
            </a:r>
            <a:endParaRPr lang="en-US" sz="4800">
              <a:effectLst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COGIDS ---</a:t>
            </a:r>
            <a:endParaRPr lang="en-US" sz="4800">
              <a:effectLst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(Specific Functions)</a:t>
            </a:r>
            <a:endParaRPr lang="en-US" sz="4800">
              <a:effectLst/>
            </a:endParaRPr>
          </a:p>
        </c:rich>
      </c:tx>
      <c:layout>
        <c:manualLayout>
          <c:xMode val="edge"/>
          <c:yMode val="edge"/>
          <c:x val="1.3804988437659402E-2"/>
          <c:y val="0.154305914775629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525554734609855"/>
          <c:y val="0.18263541442703998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9.4354187434299054E-3"/>
                  <c:y val="-7.7609297818272915E-2"/>
                </c:manualLayout>
              </c:layout>
              <c:tx>
                <c:rich>
                  <a:bodyPr/>
                  <a:lstStyle/>
                  <a:p>
                    <a:fld id="{1ECFF99D-1B92-440F-9B5D-8F83797A70F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08CE091-1C68-4E85-98A5-C09E576014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330-49A8-BE53-38692FB6F6FF}"/>
                </c:ext>
              </c:extLst>
            </c:dLbl>
            <c:dLbl>
              <c:idx val="1"/>
              <c:layout>
                <c:manualLayout>
                  <c:x val="0.19398958325051927"/>
                  <c:y val="-8.4571035648087253E-2"/>
                </c:manualLayout>
              </c:layout>
              <c:tx>
                <c:rich>
                  <a:bodyPr/>
                  <a:lstStyle/>
                  <a:p>
                    <a:fld id="{F3ACDF03-CCA4-43F3-9FC0-43ACDEA1BDF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EE12DBE7-2D98-4E13-97B3-83C9628B25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141-4732-BAEB-EBCA3D4852AB}"/>
                </c:ext>
              </c:extLst>
            </c:dLbl>
            <c:dLbl>
              <c:idx val="2"/>
              <c:layout>
                <c:manualLayout>
                  <c:x val="3.6774064658321746E-2"/>
                  <c:y val="4.8260422578194226E-2"/>
                </c:manualLayout>
              </c:layout>
              <c:tx>
                <c:rich>
                  <a:bodyPr/>
                  <a:lstStyle/>
                  <a:p>
                    <a:fld id="{4B3DA857-184D-4426-B0D0-BD964A3F53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4B4FB16-D9BE-4C3A-8759-2D4073DE4C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141-4732-BAEB-EBCA3D4852AB}"/>
                </c:ext>
              </c:extLst>
            </c:dLbl>
            <c:dLbl>
              <c:idx val="3"/>
              <c:layout>
                <c:manualLayout>
                  <c:x val="-1.2703700179801641E-2"/>
                  <c:y val="-9.1491660608418304E-2"/>
                </c:manualLayout>
              </c:layout>
              <c:tx>
                <c:rich>
                  <a:bodyPr/>
                  <a:lstStyle/>
                  <a:p>
                    <a:fld id="{7CAD21C4-10BB-4A4F-A67F-4D8DEAF731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8D02A219-34C8-44DA-B476-4381C3BBB5F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141-4732-BAEB-EBCA3D4852AB}"/>
                </c:ext>
              </c:extLst>
            </c:dLbl>
            <c:dLbl>
              <c:idx val="4"/>
              <c:layout>
                <c:manualLayout>
                  <c:x val="0.16032248889992221"/>
                  <c:y val="-9.8954950604315708E-2"/>
                </c:manualLayout>
              </c:layout>
              <c:tx>
                <c:rich>
                  <a:bodyPr/>
                  <a:lstStyle/>
                  <a:p>
                    <a:fld id="{1DBF2D6D-6E53-4D48-BAC9-6E0E8C948E7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C8AA490-199D-4A48-8D21-02FE9FA8CF6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7141-4732-BAEB-EBCA3D4852AB}"/>
                </c:ext>
              </c:extLst>
            </c:dLbl>
            <c:dLbl>
              <c:idx val="5"/>
              <c:layout>
                <c:manualLayout>
                  <c:x val="0.17604692589459076"/>
                  <c:y val="-8.7199154093394779E-2"/>
                </c:manualLayout>
              </c:layout>
              <c:tx>
                <c:rich>
                  <a:bodyPr/>
                  <a:lstStyle/>
                  <a:p>
                    <a:fld id="{ECDC5ABB-1B9C-4DFF-84C4-A23D0128540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06D717D-C688-435C-80E9-7D5FCF80C9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E5-424D-8378-5944F6A5C7CE}"/>
                </c:ext>
              </c:extLst>
            </c:dLbl>
            <c:dLbl>
              <c:idx val="6"/>
              <c:layout>
                <c:manualLayout>
                  <c:x val="8.9385310993238015E-2"/>
                  <c:y val="-6.5590428625884933E-2"/>
                </c:manualLayout>
              </c:layout>
              <c:tx>
                <c:rich>
                  <a:bodyPr/>
                  <a:lstStyle/>
                  <a:p>
                    <a:fld id="{F7437024-B1B3-4225-ABC5-82C2198BBB2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0E2278A2-7ECC-4914-90C0-FDF985218D4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8E5-424D-8378-5944F6A5C7CE}"/>
                </c:ext>
              </c:extLst>
            </c:dLbl>
            <c:dLbl>
              <c:idx val="7"/>
              <c:layout>
                <c:manualLayout>
                  <c:x val="0.16920325638185549"/>
                  <c:y val="-8.5167731191886933E-2"/>
                </c:manualLayout>
              </c:layout>
              <c:tx>
                <c:rich>
                  <a:bodyPr/>
                  <a:lstStyle/>
                  <a:p>
                    <a:fld id="{6C3D6AB3-F547-4459-AAA6-7F7D996DE4C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C066DE5-F61C-4C91-A66D-71DCC7EB94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8E5-424D-8378-5944F6A5C7CE}"/>
                </c:ext>
              </c:extLst>
            </c:dLbl>
            <c:dLbl>
              <c:idx val="8"/>
              <c:layout>
                <c:manualLayout>
                  <c:x val="0.19231892954037613"/>
                  <c:y val="-6.3433555578823866E-2"/>
                </c:manualLayout>
              </c:layout>
              <c:tx>
                <c:rich>
                  <a:bodyPr/>
                  <a:lstStyle/>
                  <a:p>
                    <a:fld id="{6CC4FAB5-3533-407E-8D13-E517F1598CC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466E2F82-99DC-4A45-8A70-33C8E72431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8E5-424D-8378-5944F6A5C7CE}"/>
                </c:ext>
              </c:extLst>
            </c:dLbl>
            <c:dLbl>
              <c:idx val="9"/>
              <c:layout>
                <c:manualLayout>
                  <c:x val="9.2594415095849328E-2"/>
                  <c:y val="-4.5067530061767426E-2"/>
                </c:manualLayout>
              </c:layout>
              <c:tx>
                <c:rich>
                  <a:bodyPr/>
                  <a:lstStyle/>
                  <a:p>
                    <a:fld id="{AF315968-C49E-42FF-8B19-54E885D8241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3A8D254-6060-473D-815A-D943D2D068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8E5-424D-8378-5944F6A5C7CE}"/>
                </c:ext>
              </c:extLst>
            </c:dLbl>
            <c:dLbl>
              <c:idx val="10"/>
              <c:layout>
                <c:manualLayout>
                  <c:x val="0.1614391645468401"/>
                  <c:y val="3.5284778661849384E-2"/>
                </c:manualLayout>
              </c:layout>
              <c:tx>
                <c:rich>
                  <a:bodyPr/>
                  <a:lstStyle/>
                  <a:p>
                    <a:fld id="{3AE6B393-E233-4682-AC55-05D40AB9115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6DA1B03-0FB2-4FAB-A583-B790B5DD72C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8E5-424D-8378-5944F6A5C7C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C5EF66-A739-4D1B-B8EA-EA2F0347C5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1E8C1597-36F4-4D7F-B2F8-A8CAC8636F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E5-424D-8378-5944F6A5C7CE}"/>
                </c:ext>
              </c:extLst>
            </c:dLbl>
            <c:dLbl>
              <c:idx val="12"/>
              <c:layout>
                <c:manualLayout>
                  <c:x val="-1.010515485227209E-2"/>
                  <c:y val="-1.5735335276823507E-3"/>
                </c:manualLayout>
              </c:layout>
              <c:tx>
                <c:rich>
                  <a:bodyPr/>
                  <a:lstStyle/>
                  <a:p>
                    <a:fld id="{2B5FBF81-04F4-4FB0-9EF4-7174C0D8E28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47A8C6A-415F-4103-B88C-623AB74012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8E5-424D-8378-5944F6A5C7CE}"/>
                </c:ext>
              </c:extLst>
            </c:dLbl>
            <c:dLbl>
              <c:idx val="13"/>
              <c:layout>
                <c:manualLayout>
                  <c:x val="-0.31473859262323439"/>
                  <c:y val="-4.2587095005630973E-2"/>
                </c:manualLayout>
              </c:layout>
              <c:tx>
                <c:rich>
                  <a:bodyPr/>
                  <a:lstStyle/>
                  <a:p>
                    <a:fld id="{49C490D5-EC03-4071-9570-3E177F730DB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82A7A78-B528-4E9A-9694-22A6E1D6BBE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8E5-424D-8378-5944F6A5C7CE}"/>
                </c:ext>
              </c:extLst>
            </c:dLbl>
            <c:dLbl>
              <c:idx val="14"/>
              <c:layout>
                <c:manualLayout>
                  <c:x val="-0.27137439774400363"/>
                  <c:y val="-0.1773747060460884"/>
                </c:manualLayout>
              </c:layout>
              <c:tx>
                <c:rich>
                  <a:bodyPr/>
                  <a:lstStyle/>
                  <a:p>
                    <a:fld id="{B42726BA-32F0-48C2-8FF7-EAB31E93055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75A392EE-C99E-4BCD-8155-F58F9B16A1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8E5-424D-8378-5944F6A5C7CE}"/>
                </c:ext>
              </c:extLst>
            </c:dLbl>
            <c:dLbl>
              <c:idx val="15"/>
              <c:layout>
                <c:manualLayout>
                  <c:x val="-0.13472300263355164"/>
                  <c:y val="1.0137862257479674E-3"/>
                </c:manualLayout>
              </c:layout>
              <c:tx>
                <c:rich>
                  <a:bodyPr/>
                  <a:lstStyle/>
                  <a:p>
                    <a:fld id="{A54AB04F-78B7-469C-8258-1FDCA0020CE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70777A7-0CF2-4AEE-8611-EEE96463AD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8E5-424D-8378-5944F6A5C7CE}"/>
                </c:ext>
              </c:extLst>
            </c:dLbl>
            <c:dLbl>
              <c:idx val="16"/>
              <c:layout>
                <c:manualLayout>
                  <c:x val="-0.11404062065546687"/>
                  <c:y val="-0.21484368352927777"/>
                </c:manualLayout>
              </c:layout>
              <c:tx>
                <c:rich>
                  <a:bodyPr/>
                  <a:lstStyle/>
                  <a:p>
                    <a:fld id="{A8D56805-D72D-49BD-BDBD-C91165AE0C1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B1B9618-383F-4DB8-A70C-92B3C26619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8E5-424D-8378-5944F6A5C7CE}"/>
                </c:ext>
              </c:extLst>
            </c:dLbl>
            <c:dLbl>
              <c:idx val="17"/>
              <c:layout>
                <c:manualLayout>
                  <c:x val="-2.1402640014341046E-2"/>
                  <c:y val="-0.12581829825759686"/>
                </c:manualLayout>
              </c:layout>
              <c:tx>
                <c:rich>
                  <a:bodyPr/>
                  <a:lstStyle/>
                  <a:p>
                    <a:fld id="{EB48FD74-E594-4DD6-92F3-90AAE54C0FF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6521B2A7-09EC-437F-9133-8875F3D4233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8E5-424D-8378-5944F6A5C7CE}"/>
                </c:ext>
              </c:extLst>
            </c:dLbl>
            <c:dLbl>
              <c:idx val="18"/>
              <c:layout>
                <c:manualLayout>
                  <c:x val="4.295998740285749E-3"/>
                  <c:y val="-0.10933588804481228"/>
                </c:manualLayout>
              </c:layout>
              <c:tx>
                <c:rich>
                  <a:bodyPr/>
                  <a:lstStyle/>
                  <a:p>
                    <a:fld id="{F5583835-174A-44B4-8ED2-E96096EBD75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8A50346-6E37-4C9F-8D6C-0978503CCC7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8E5-424D-8378-5944F6A5C7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8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'Complexes vs. Protein Compared'!$F$129:$F$147</c:f>
              <c:numCache>
                <c:formatCode>0.00%</c:formatCode>
                <c:ptCount val="19"/>
                <c:pt idx="0">
                  <c:v>4.4354838709677422E-2</c:v>
                </c:pt>
                <c:pt idx="1">
                  <c:v>2.0161290322580645E-2</c:v>
                </c:pt>
                <c:pt idx="2">
                  <c:v>1.6129032258064516E-2</c:v>
                </c:pt>
                <c:pt idx="3">
                  <c:v>3.0241935483870969E-2</c:v>
                </c:pt>
                <c:pt idx="4">
                  <c:v>5.6451612903225805E-2</c:v>
                </c:pt>
                <c:pt idx="5">
                  <c:v>4.8387096774193547E-2</c:v>
                </c:pt>
                <c:pt idx="6">
                  <c:v>5.040322580645161E-2</c:v>
                </c:pt>
                <c:pt idx="7">
                  <c:v>7.2580645161290328E-2</c:v>
                </c:pt>
                <c:pt idx="8">
                  <c:v>1.8145161290322582E-2</c:v>
                </c:pt>
                <c:pt idx="9">
                  <c:v>3.0241935483870969E-2</c:v>
                </c:pt>
                <c:pt idx="10">
                  <c:v>1.6129032258064516E-2</c:v>
                </c:pt>
                <c:pt idx="11">
                  <c:v>2.620967741935484E-2</c:v>
                </c:pt>
                <c:pt idx="12">
                  <c:v>0.12903225806451613</c:v>
                </c:pt>
                <c:pt idx="13">
                  <c:v>1.4112903225806451E-2</c:v>
                </c:pt>
                <c:pt idx="14">
                  <c:v>0.10080645161290322</c:v>
                </c:pt>
                <c:pt idx="15">
                  <c:v>0.17943548387096775</c:v>
                </c:pt>
                <c:pt idx="16">
                  <c:v>1.8145161290322582E-2</c:v>
                </c:pt>
                <c:pt idx="17">
                  <c:v>8.2661290322580641E-2</c:v>
                </c:pt>
                <c:pt idx="18">
                  <c:v>4.6370967741935484E-2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'Complexes vs. Protein Compared'!$E$129:$E$147</c15:f>
                <c15:dlblRangeCache>
                  <c:ptCount val="19"/>
                  <c:pt idx="0">
                    <c:v>Cell Wall</c:v>
                  </c:pt>
                  <c:pt idx="1">
                    <c:v>Cycle Control</c:v>
                  </c:pt>
                  <c:pt idx="2">
                    <c:v>Sig. Transduction</c:v>
                  </c:pt>
                  <c:pt idx="3">
                    <c:v>Defense</c:v>
                  </c:pt>
                  <c:pt idx="4">
                    <c:v>Post-Trans. Mod.</c:v>
                  </c:pt>
                  <c:pt idx="5">
                    <c:v>Intracell Traffiking</c:v>
                  </c:pt>
                  <c:pt idx="6">
                    <c:v>Cell Motility</c:v>
                  </c:pt>
                  <c:pt idx="7">
                    <c:v>Duplication &amp; Repair</c:v>
                  </c:pt>
                  <c:pt idx="8">
                    <c:v>Translation</c:v>
                  </c:pt>
                  <c:pt idx="9">
                    <c:v>Transcription</c:v>
                  </c:pt>
                  <c:pt idx="10">
                    <c:v>Coenzymes</c:v>
                  </c:pt>
                  <c:pt idx="11">
                    <c:v>Secondary Metabolites</c:v>
                  </c:pt>
                  <c:pt idx="12">
                    <c:v>Inorganic Ions</c:v>
                  </c:pt>
                  <c:pt idx="13">
                    <c:v>Nucleotides</c:v>
                  </c:pt>
                  <c:pt idx="14">
                    <c:v>Amino Acids</c:v>
                  </c:pt>
                  <c:pt idx="15">
                    <c:v>Energy Production</c:v>
                  </c:pt>
                  <c:pt idx="16">
                    <c:v>Lipids</c:v>
                  </c:pt>
                  <c:pt idx="17">
                    <c:v>Carbohydrates</c:v>
                  </c:pt>
                  <c:pt idx="18">
                    <c:v>Unknown &amp; Multifunction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7141-4732-BAEB-EBCA3D48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 Coli Reference: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COMPLEXES ---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(Specific Functions)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1874463862748864E-2"/>
          <c:y val="0.152595294967150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378170411625379"/>
          <c:y val="0.19097103828390791"/>
          <c:w val="0.38450457717175596"/>
          <c:h val="0.77254214620321782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-5.3727354202675888E-2"/>
                  <c:y val="-8.3064590501005758E-2"/>
                </c:manualLayout>
              </c:layout>
              <c:tx>
                <c:rich>
                  <a:bodyPr/>
                  <a:lstStyle/>
                  <a:p>
                    <a:fld id="{702DF588-0144-40D7-B225-963E3CECEEA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E21F718-E157-467D-93B5-7540ECA865D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4A2-4942-B20F-48D6BCAC99FC}"/>
                </c:ext>
              </c:extLst>
            </c:dLbl>
            <c:dLbl>
              <c:idx val="1"/>
              <c:layout>
                <c:manualLayout>
                  <c:x val="-3.0987708853466488E-2"/>
                  <c:y val="-1.498846076821974E-2"/>
                </c:manualLayout>
              </c:layout>
              <c:tx>
                <c:rich>
                  <a:bodyPr/>
                  <a:lstStyle/>
                  <a:p>
                    <a:fld id="{2B493227-6953-4292-886A-89CFEBEB72D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5AB31954-8AB3-46DE-985C-0B6326D5E32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141-4732-BAEB-EBCA3D4852AB}"/>
                </c:ext>
              </c:extLst>
            </c:dLbl>
            <c:dLbl>
              <c:idx val="2"/>
              <c:layout>
                <c:manualLayout>
                  <c:x val="3.0560719544203314E-2"/>
                  <c:y val="9.6252486082887764E-2"/>
                </c:manualLayout>
              </c:layout>
              <c:tx>
                <c:rich>
                  <a:bodyPr/>
                  <a:lstStyle/>
                  <a:p>
                    <a:fld id="{BB9ACE29-DC8E-45D5-8CC9-334D19FD5B1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452E45F-47DA-4A0F-8838-33410BFFF0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141-4732-BAEB-EBCA3D4852AB}"/>
                </c:ext>
              </c:extLst>
            </c:dLbl>
            <c:dLbl>
              <c:idx val="3"/>
              <c:layout>
                <c:manualLayout>
                  <c:x val="8.7305294155303761E-2"/>
                  <c:y val="-0.13215986405276239"/>
                </c:manualLayout>
              </c:layout>
              <c:tx>
                <c:rich>
                  <a:bodyPr/>
                  <a:lstStyle/>
                  <a:p>
                    <a:fld id="{3DEFD10D-6F80-48FE-B12A-D7C48D1C2C6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5E20CF7-6806-49BF-B791-63FA17F5FB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141-4732-BAEB-EBCA3D4852AB}"/>
                </c:ext>
              </c:extLst>
            </c:dLbl>
            <c:dLbl>
              <c:idx val="4"/>
              <c:layout>
                <c:manualLayout>
                  <c:x val="0.16904461942257218"/>
                  <c:y val="-0.20782167369087309"/>
                </c:manualLayout>
              </c:layout>
              <c:tx>
                <c:rich>
                  <a:bodyPr/>
                  <a:lstStyle/>
                  <a:p>
                    <a:fld id="{D6FA1559-F572-4132-A745-7BA684BF5B7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2F2C56F-6EA6-45C1-9BF9-297DCD61CB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7141-4732-BAEB-EBCA3D4852AB}"/>
                </c:ext>
              </c:extLst>
            </c:dLbl>
            <c:dLbl>
              <c:idx val="5"/>
              <c:layout>
                <c:manualLayout>
                  <c:x val="0.18468279879649191"/>
                  <c:y val="-0.12674492053216677"/>
                </c:manualLayout>
              </c:layout>
              <c:tx>
                <c:rich>
                  <a:bodyPr/>
                  <a:lstStyle/>
                  <a:p>
                    <a:fld id="{6CD83CCE-31A6-41C0-806B-B4888D43F9C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541B172-BE72-4EC4-B225-1B8461329A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47A-459A-9C22-606BDDC335BD}"/>
                </c:ext>
              </c:extLst>
            </c:dLbl>
            <c:dLbl>
              <c:idx val="6"/>
              <c:layout>
                <c:manualLayout>
                  <c:x val="0.11206398438000129"/>
                  <c:y val="-0.10240327026574768"/>
                </c:manualLayout>
              </c:layout>
              <c:tx>
                <c:rich>
                  <a:bodyPr/>
                  <a:lstStyle/>
                  <a:p>
                    <a:fld id="{063AE8D9-D547-4BF1-91CE-118861A2A6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DF616F20-393E-4F42-BF49-4823DAB048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47A-459A-9C22-606BDDC335BD}"/>
                </c:ext>
              </c:extLst>
            </c:dLbl>
            <c:dLbl>
              <c:idx val="7"/>
              <c:layout>
                <c:manualLayout>
                  <c:x val="0.18938358619806669"/>
                  <c:y val="-2.0509387981474978E-2"/>
                </c:manualLayout>
              </c:layout>
              <c:tx>
                <c:rich>
                  <a:bodyPr/>
                  <a:lstStyle/>
                  <a:p>
                    <a:fld id="{EBFCE8D8-16D8-466D-B14E-71F4A9A96F4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623DEC1B-7B62-4052-AFBA-1619B3A237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47A-459A-9C22-606BDDC335BD}"/>
                </c:ext>
              </c:extLst>
            </c:dLbl>
            <c:dLbl>
              <c:idx val="8"/>
              <c:layout>
                <c:manualLayout>
                  <c:x val="0.17432603546507905"/>
                  <c:y val="3.9664654219842332E-2"/>
                </c:manualLayout>
              </c:layout>
              <c:tx>
                <c:rich>
                  <a:bodyPr/>
                  <a:lstStyle/>
                  <a:p>
                    <a:fld id="{255814EA-49E0-4027-B24E-2F2E411515B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0FDC2BA2-36B2-4B26-BC5C-135AF6BCEA6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47A-459A-9C22-606BDDC335BD}"/>
                </c:ext>
              </c:extLst>
            </c:dLbl>
            <c:dLbl>
              <c:idx val="9"/>
              <c:layout>
                <c:manualLayout>
                  <c:x val="7.4455956724921585E-2"/>
                  <c:y val="-0.1650771899555756"/>
                </c:manualLayout>
              </c:layout>
              <c:tx>
                <c:rich>
                  <a:bodyPr/>
                  <a:lstStyle/>
                  <a:p>
                    <a:fld id="{D0BD1687-B4ED-413F-855B-954477E756C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7F08A512-B3F2-4BEF-AF17-41979365E9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47A-459A-9C22-606BDDC335BD}"/>
                </c:ext>
              </c:extLst>
            </c:dLbl>
            <c:dLbl>
              <c:idx val="10"/>
              <c:layout>
                <c:manualLayout>
                  <c:x val="0.23520670891748288"/>
                  <c:y val="5.7330232195607822E-3"/>
                </c:manualLayout>
              </c:layout>
              <c:tx>
                <c:rich>
                  <a:bodyPr/>
                  <a:lstStyle/>
                  <a:p>
                    <a:fld id="{71AC1CC6-992E-4E82-99E9-9BDEE30191C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9A228A41-B111-4184-A7E9-F8E83280242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47A-459A-9C22-606BDDC335BD}"/>
                </c:ext>
              </c:extLst>
            </c:dLbl>
            <c:dLbl>
              <c:idx val="11"/>
              <c:layout>
                <c:manualLayout>
                  <c:x val="0.1250911593367901"/>
                  <c:y val="-7.0235804712698663E-2"/>
                </c:manualLayout>
              </c:layout>
              <c:tx>
                <c:rich>
                  <a:bodyPr/>
                  <a:lstStyle/>
                  <a:p>
                    <a:fld id="{92005FFB-73E5-4D27-A060-4FE63CAC9CC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9621CA2-8F4F-49A0-9608-7CF76E7ED4A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47A-459A-9C22-606BDDC335B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16849F-0633-4464-9ACF-42470AB8D9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EC3DC90-1E16-4EBE-B2B8-7F99F051BF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47A-459A-9C22-606BDDC335BD}"/>
                </c:ext>
              </c:extLst>
            </c:dLbl>
            <c:dLbl>
              <c:idx val="13"/>
              <c:layout>
                <c:manualLayout>
                  <c:x val="-0.17297653799372639"/>
                  <c:y val="-8.163316754516944E-3"/>
                </c:manualLayout>
              </c:layout>
              <c:tx>
                <c:rich>
                  <a:bodyPr/>
                  <a:lstStyle/>
                  <a:p>
                    <a:fld id="{08C275A7-AA1D-4A60-9DD7-011AB2C1DFC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E13B85C-7098-40EE-BB32-7D373050ED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47A-459A-9C22-606BDDC335BD}"/>
                </c:ext>
              </c:extLst>
            </c:dLbl>
            <c:dLbl>
              <c:idx val="14"/>
              <c:layout>
                <c:manualLayout>
                  <c:x val="-0.25077421419883489"/>
                  <c:y val="-8.7617902034796871E-2"/>
                </c:manualLayout>
              </c:layout>
              <c:tx>
                <c:rich>
                  <a:bodyPr/>
                  <a:lstStyle/>
                  <a:p>
                    <a:fld id="{3E717821-7356-4396-9346-8C6CC8C7F15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EDBBC303-DDD0-48A7-BF09-4C4E9F3468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47A-459A-9C22-606BDDC335BD}"/>
                </c:ext>
              </c:extLst>
            </c:dLbl>
            <c:dLbl>
              <c:idx val="15"/>
              <c:layout>
                <c:manualLayout>
                  <c:x val="-1.568171051789255E-2"/>
                  <c:y val="0.1199662086944957"/>
                </c:manualLayout>
              </c:layout>
              <c:tx>
                <c:rich>
                  <a:bodyPr/>
                  <a:lstStyle/>
                  <a:p>
                    <a:fld id="{B09BE761-A6A2-4E48-810B-F5BB29C23DD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C5C7F25A-AA21-4158-A5EA-6C3F1579E0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47A-459A-9C22-606BDDC335BD}"/>
                </c:ext>
              </c:extLst>
            </c:dLbl>
            <c:dLbl>
              <c:idx val="16"/>
              <c:layout>
                <c:manualLayout>
                  <c:x val="-0.19595346008578196"/>
                  <c:y val="0.18410332072376057"/>
                </c:manualLayout>
              </c:layout>
              <c:tx>
                <c:rich>
                  <a:bodyPr/>
                  <a:lstStyle/>
                  <a:p>
                    <a:fld id="{35A81F46-9981-4CBB-9ECC-EA842575174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69EC8733-174B-4E69-AA5B-54AF41E4DF7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47A-459A-9C22-606BDDC335BD}"/>
                </c:ext>
              </c:extLst>
            </c:dLbl>
            <c:dLbl>
              <c:idx val="17"/>
              <c:layout>
                <c:manualLayout>
                  <c:x val="-6.4297388131361627E-2"/>
                  <c:y val="-0.12018434988715437"/>
                </c:manualLayout>
              </c:layout>
              <c:tx>
                <c:rich>
                  <a:bodyPr/>
                  <a:lstStyle/>
                  <a:p>
                    <a:fld id="{0F152C36-8202-4DC1-BD61-8279DA8B41F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5955359-5912-4B0D-AC5C-EA4ED6E8B5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47A-459A-9C22-606BDDC335BD}"/>
                </c:ext>
              </c:extLst>
            </c:dLbl>
            <c:dLbl>
              <c:idx val="18"/>
              <c:layout>
                <c:manualLayout>
                  <c:x val="-4.3855354970872541E-2"/>
                  <c:y val="-0.10245587624911878"/>
                </c:manualLayout>
              </c:layout>
              <c:tx>
                <c:rich>
                  <a:bodyPr/>
                  <a:lstStyle/>
                  <a:p>
                    <a:fld id="{D9EBDA97-6A77-48C5-867E-ED86319A9F7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AD7C58D1-3847-4E85-8B53-47DCBA9386B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47A-459A-9C22-606BDDC335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8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'Complexes vs. Protein Compared'!$G$151:$G$169</c:f>
              <c:numCache>
                <c:formatCode>0.00%</c:formatCode>
                <c:ptCount val="19"/>
                <c:pt idx="0">
                  <c:v>6.1594202898550728E-2</c:v>
                </c:pt>
                <c:pt idx="1">
                  <c:v>1.4492753623188406E-2</c:v>
                </c:pt>
                <c:pt idx="2">
                  <c:v>1.0869565217391304E-2</c:v>
                </c:pt>
                <c:pt idx="3">
                  <c:v>2.1739130434782608E-2</c:v>
                </c:pt>
                <c:pt idx="4">
                  <c:v>5.434782608695652E-2</c:v>
                </c:pt>
                <c:pt idx="5">
                  <c:v>5.434782608695652E-2</c:v>
                </c:pt>
                <c:pt idx="6">
                  <c:v>1.8115942028985508E-2</c:v>
                </c:pt>
                <c:pt idx="7">
                  <c:v>5.7971014492753624E-2</c:v>
                </c:pt>
                <c:pt idx="8">
                  <c:v>1.8115942028985508E-2</c:v>
                </c:pt>
                <c:pt idx="9">
                  <c:v>6.5217391304347824E-2</c:v>
                </c:pt>
                <c:pt idx="10">
                  <c:v>1.8115942028985508E-2</c:v>
                </c:pt>
                <c:pt idx="11">
                  <c:v>1.8115942028985508E-2</c:v>
                </c:pt>
                <c:pt idx="12">
                  <c:v>0.13768115942028986</c:v>
                </c:pt>
                <c:pt idx="13">
                  <c:v>1.4492753623188406E-2</c:v>
                </c:pt>
                <c:pt idx="14">
                  <c:v>0.10144927536231885</c:v>
                </c:pt>
                <c:pt idx="15">
                  <c:v>0.14492753623188406</c:v>
                </c:pt>
                <c:pt idx="16">
                  <c:v>2.1739130434782608E-2</c:v>
                </c:pt>
                <c:pt idx="17">
                  <c:v>0.11594202898550725</c:v>
                </c:pt>
                <c:pt idx="18">
                  <c:v>5.0724637681159424E-2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'Complexes vs. Protein Compared'!$E$151:$E$169</c15:f>
                <c15:dlblRangeCache>
                  <c:ptCount val="19"/>
                  <c:pt idx="0">
                    <c:v>Cell Wall</c:v>
                  </c:pt>
                  <c:pt idx="1">
                    <c:v>Cycle Control</c:v>
                  </c:pt>
                  <c:pt idx="2">
                    <c:v>Sig. Transduction</c:v>
                  </c:pt>
                  <c:pt idx="3">
                    <c:v>Defense</c:v>
                  </c:pt>
                  <c:pt idx="4">
                    <c:v>Post-Trans. Mod.</c:v>
                  </c:pt>
                  <c:pt idx="5">
                    <c:v>Intracell Traffiking</c:v>
                  </c:pt>
                  <c:pt idx="6">
                    <c:v>Cell Motility</c:v>
                  </c:pt>
                  <c:pt idx="7">
                    <c:v>Duplication &amp; Repair</c:v>
                  </c:pt>
                  <c:pt idx="8">
                    <c:v>Translation</c:v>
                  </c:pt>
                  <c:pt idx="9">
                    <c:v>Transcription</c:v>
                  </c:pt>
                  <c:pt idx="10">
                    <c:v>Coenzymes</c:v>
                  </c:pt>
                  <c:pt idx="11">
                    <c:v>Secondary Metabolites</c:v>
                  </c:pt>
                  <c:pt idx="12">
                    <c:v>Inorganic Ions</c:v>
                  </c:pt>
                  <c:pt idx="13">
                    <c:v>Nucleotides</c:v>
                  </c:pt>
                  <c:pt idx="14">
                    <c:v>Amino Acids</c:v>
                  </c:pt>
                  <c:pt idx="15">
                    <c:v>Energy Production</c:v>
                  </c:pt>
                  <c:pt idx="16">
                    <c:v>Lipids</c:v>
                  </c:pt>
                  <c:pt idx="17">
                    <c:v>Carbohydrates</c:v>
                  </c:pt>
                  <c:pt idx="18">
                    <c:v>Unknown &amp; Multifunction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7141-4732-BAEB-EBCA3D48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E Coli 'Essential':</a:t>
            </a:r>
            <a:endParaRPr lang="en-US" sz="4800">
              <a:effectLst/>
            </a:endParaRPr>
          </a:p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COGIDS ---</a:t>
            </a:r>
            <a:endParaRPr lang="en-US" sz="4800">
              <a:effectLst/>
            </a:endParaRPr>
          </a:p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General </a:t>
            </a:r>
          </a:p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Functions</a:t>
            </a:r>
            <a:endParaRPr lang="en-US" sz="4800">
              <a:effectLst/>
            </a:endParaRPr>
          </a:p>
        </c:rich>
      </c:tx>
      <c:layout>
        <c:manualLayout>
          <c:xMode val="edge"/>
          <c:yMode val="edge"/>
          <c:x val="0.55944056462906799"/>
          <c:y val="6.634617175531642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61722452537956"/>
          <c:y val="0.25182326468273736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-3.5335689045936395E-3"/>
                  <c:y val="0.374193281771660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27-47A9-9C43-8FEBDA40D9BB}"/>
                </c:ext>
              </c:extLst>
            </c:dLbl>
            <c:dLbl>
              <c:idx val="1"/>
              <c:layout>
                <c:manualLayout>
                  <c:x val="-0.11416228448475743"/>
                  <c:y val="-1.29360119948408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27-47A9-9C43-8FEBDA40D9BB}"/>
                </c:ext>
              </c:extLst>
            </c:dLbl>
            <c:dLbl>
              <c:idx val="2"/>
              <c:layout>
                <c:manualLayout>
                  <c:x val="-0.12744879144610119"/>
                  <c:y val="0.289645602350659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27-47A9-9C43-8FEBDA40D9BB}"/>
                </c:ext>
              </c:extLst>
            </c:dLbl>
            <c:dLbl>
              <c:idx val="3"/>
              <c:layout>
                <c:manualLayout>
                  <c:x val="-0.28195032599723618"/>
                  <c:y val="2.03280188490354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3000" b="1" spc="-100" baseline="0"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764428739693758"/>
                      <c:h val="0.31600829301682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A27-47A9-9C43-8FEBDA40D9BB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27-47A9-9C43-8FEBDA40D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'Complexes vs. Protein Compared'!$U$51:$U$54</c:f>
              <c:strCache>
                <c:ptCount val="4"/>
                <c:pt idx="0">
                  <c:v>Cellular Processes &amp; Signalling</c:v>
                </c:pt>
                <c:pt idx="1">
                  <c:v>Information Storage &amp; Processing</c:v>
                </c:pt>
                <c:pt idx="2">
                  <c:v>Metabolism - Buildup &amp; Breakdown</c:v>
                </c:pt>
                <c:pt idx="3">
                  <c:v>Unknown Function and/or Multifunctional</c:v>
                </c:pt>
              </c:strCache>
            </c:strRef>
          </c:cat>
          <c:val>
            <c:numRef>
              <c:f>'Complexes vs. Protein Compared'!$V$51:$V$54</c:f>
              <c:numCache>
                <c:formatCode>0.00%</c:formatCode>
                <c:ptCount val="4"/>
                <c:pt idx="0">
                  <c:v>0.44155844155844154</c:v>
                </c:pt>
                <c:pt idx="1">
                  <c:v>0.36363636363636365</c:v>
                </c:pt>
                <c:pt idx="2">
                  <c:v>0.12987012987012986</c:v>
                </c:pt>
                <c:pt idx="3">
                  <c:v>6.4935064935064929E-2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27-47A9-9C43-8FEBDA40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 Coli 'Essential':</a:t>
            </a:r>
            <a:endParaRPr lang="en-US" sz="4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COMPLEXES ---</a:t>
            </a:r>
            <a:endParaRPr lang="en-US" sz="4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General </a:t>
            </a:r>
            <a:endParaRPr lang="en-US" sz="4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r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Functions</a:t>
            </a:r>
            <a:endParaRPr lang="en-US" sz="4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6099183024657129"/>
          <c:y val="1.81749362358188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068500240286867"/>
          <c:y val="0.25165134909777281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2.3766126945399431E-2"/>
                  <c:y val="0.272143783048428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06-4ECB-A5E8-D98C431305F5}"/>
                </c:ext>
              </c:extLst>
            </c:dLbl>
            <c:dLbl>
              <c:idx val="1"/>
              <c:layout>
                <c:manualLayout>
                  <c:x val="-4.1986155779823293E-2"/>
                  <c:y val="-2.17892296537295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6-4ECB-A5E8-D98C431305F5}"/>
                </c:ext>
              </c:extLst>
            </c:dLbl>
            <c:dLbl>
              <c:idx val="2"/>
              <c:layout>
                <c:manualLayout>
                  <c:x val="-0.12632120808842556"/>
                  <c:y val="0.123453472801999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06-4ECB-A5E8-D98C431305F5}"/>
                </c:ext>
              </c:extLst>
            </c:dLbl>
            <c:dLbl>
              <c:idx val="3"/>
              <c:layout>
                <c:manualLayout>
                  <c:x val="-3.216110310154892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3000" b="1" spc="-100" baseline="0">
                      <a:latin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683098591549296"/>
                      <c:h val="0.254766377489759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06-4ECB-A5E8-D98C431305F5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06-4ECB-A5E8-D98C43130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'Complexes vs. Protein Compared'!$W$51:$W$54</c:f>
              <c:strCache>
                <c:ptCount val="4"/>
                <c:pt idx="0">
                  <c:v>Cellular Processes &amp; Signalling</c:v>
                </c:pt>
                <c:pt idx="1">
                  <c:v>Information Storage &amp; Processing</c:v>
                </c:pt>
                <c:pt idx="2">
                  <c:v>Metabolism - Buildup &amp; Breakdown</c:v>
                </c:pt>
                <c:pt idx="3">
                  <c:v>Unknown Function and/or Multifunctional</c:v>
                </c:pt>
              </c:strCache>
            </c:strRef>
          </c:cat>
          <c:val>
            <c:numRef>
              <c:f>'Complexes vs. Protein Compared'!$X$51:$X$54</c:f>
              <c:numCache>
                <c:formatCode>0.00%</c:formatCode>
                <c:ptCount val="4"/>
                <c:pt idx="0">
                  <c:v>0.46153846153846156</c:v>
                </c:pt>
                <c:pt idx="1">
                  <c:v>0.38461538461538464</c:v>
                </c:pt>
                <c:pt idx="2">
                  <c:v>0.11538461538461539</c:v>
                </c:pt>
                <c:pt idx="3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6-4ECB-A5E8-D98C4313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E Coli 'S3 Babu':</a:t>
            </a:r>
            <a:endParaRPr lang="en-US" sz="11500">
              <a:effectLst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COGIDS ---</a:t>
            </a:r>
            <a:endParaRPr lang="en-US" sz="11500">
              <a:effectLst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General </a:t>
            </a:r>
            <a:endParaRPr lang="en-US" sz="11500">
              <a:effectLst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800" b="1" i="0" baseline="0">
                <a:effectLst/>
              </a:rPr>
              <a:t>Functions</a:t>
            </a:r>
            <a:endParaRPr lang="en-US" sz="11500">
              <a:effectLst/>
            </a:endParaRPr>
          </a:p>
        </c:rich>
      </c:tx>
      <c:layout>
        <c:manualLayout>
          <c:xMode val="edge"/>
          <c:yMode val="edge"/>
          <c:x val="1.3805006098656402E-2"/>
          <c:y val="0.304162885130216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79811497181834"/>
          <c:y val="0.17790314427513867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2.8977371443632341E-2"/>
                  <c:y val="-5.3947685729483143E-2"/>
                </c:manualLayout>
              </c:layout>
              <c:tx>
                <c:rich>
                  <a:bodyPr/>
                  <a:lstStyle/>
                  <a:p>
                    <a:fld id="{1AED8BFF-B8B7-4F51-AB1F-DCBF934A27F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C14DFAC6-ABD9-409A-8351-B62A7C30E35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27-47A9-9C43-8FEBDA40D9BB}"/>
                </c:ext>
              </c:extLst>
            </c:dLbl>
            <c:dLbl>
              <c:idx val="1"/>
              <c:layout>
                <c:manualLayout>
                  <c:x val="-1.4226436931740799E-2"/>
                  <c:y val="0.1507397393909832"/>
                </c:manualLayout>
              </c:layout>
              <c:tx>
                <c:rich>
                  <a:bodyPr/>
                  <a:lstStyle/>
                  <a:p>
                    <a:fld id="{94C8F2B1-A23B-4D12-91B1-4F1D0953921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309745AA-A468-491F-91BE-BC09E2F44F9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27-47A9-9C43-8FEBDA40D9BB}"/>
                </c:ext>
              </c:extLst>
            </c:dLbl>
            <c:dLbl>
              <c:idx val="2"/>
              <c:layout>
                <c:manualLayout>
                  <c:x val="-0.30629735284468623"/>
                  <c:y val="-3.7234896522890519E-2"/>
                </c:manualLayout>
              </c:layout>
              <c:tx>
                <c:rich>
                  <a:bodyPr/>
                  <a:lstStyle/>
                  <a:p>
                    <a:fld id="{F1952B68-7BBB-4E27-8C2F-67062695773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0AB4EE36-3178-49F3-9C95-ED15549634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27-47A9-9C43-8FEBDA40D9BB}"/>
                </c:ext>
              </c:extLst>
            </c:dLbl>
            <c:dLbl>
              <c:idx val="3"/>
              <c:layout>
                <c:manualLayout>
                  <c:x val="-3.8628846300189208E-2"/>
                  <c:y val="-3.1858407079646024E-2"/>
                </c:manualLayout>
              </c:layout>
              <c:tx>
                <c:rich>
                  <a:bodyPr/>
                  <a:lstStyle/>
                  <a:p>
                    <a:fld id="{8AC7E8CF-464D-4C07-90B5-A59225FCCC6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C7EF8155-61B7-41B2-9F69-F2E7588E580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27-47A9-9C43-8FEBDA40D9BB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27-47A9-9C43-8FEBDA40D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'Complexes vs. Protein Compared'!$AQ$51:$AQ$54</c:f>
              <c:numCache>
                <c:formatCode>0.00%</c:formatCode>
                <c:ptCount val="4"/>
                <c:pt idx="0">
                  <c:v>0.28955223880597014</c:v>
                </c:pt>
                <c:pt idx="1">
                  <c:v>1.3432835820895522E-2</c:v>
                </c:pt>
                <c:pt idx="2">
                  <c:v>0.40597014925373132</c:v>
                </c:pt>
                <c:pt idx="3">
                  <c:v>0.29104477611940299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'Complexes vs. Protein Compared'!$AP$51:$AP$54</c15:f>
                <c15:dlblRangeCache>
                  <c:ptCount val="4"/>
                  <c:pt idx="0">
                    <c:v>Cellular Processes &amp; Signalling</c:v>
                  </c:pt>
                  <c:pt idx="1">
                    <c:v>Information Storage &amp; Processing</c:v>
                  </c:pt>
                  <c:pt idx="2">
                    <c:v>Metabolism - Buildup &amp; Breakdown</c:v>
                  </c:pt>
                  <c:pt idx="3">
                    <c:v>Unknown Function and/or Multifunctional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A27-47A9-9C43-8FEBDA40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 Coli 'S3 Babu':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COMPLEXES ---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General 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Functions</a:t>
            </a:r>
            <a:endParaRPr lang="en-US" sz="4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0667030482575814E-2"/>
          <c:y val="0.274617439752608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79811497181834"/>
          <c:y val="0.17790314427513867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9.5262269625212889E-3"/>
                  <c:y val="-4.7662080639958498E-2"/>
                </c:manualLayout>
              </c:layout>
              <c:tx>
                <c:rich>
                  <a:bodyPr/>
                  <a:lstStyle/>
                  <a:p>
                    <a:fld id="{7C7D35F5-D4BF-4C27-9412-29615FDFBBE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5E767694-C5F3-4360-A98D-AADD01BDBD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06-4ECB-A5E8-D98C431305F5}"/>
                </c:ext>
              </c:extLst>
            </c:dLbl>
            <c:dLbl>
              <c:idx val="1"/>
              <c:layout>
                <c:manualLayout>
                  <c:x val="-9.0638180716920869E-4"/>
                  <c:y val="0.1810299390878867"/>
                </c:manualLayout>
              </c:layout>
              <c:tx>
                <c:rich>
                  <a:bodyPr/>
                  <a:lstStyle/>
                  <a:p>
                    <a:fld id="{1E8193B7-9F7A-4CC5-BC61-0F47CA991A4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A41A296-D4B6-4809-9F7D-6BC17937FF0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006-4ECB-A5E8-D98C431305F5}"/>
                </c:ext>
              </c:extLst>
            </c:dLbl>
            <c:dLbl>
              <c:idx val="2"/>
              <c:layout>
                <c:manualLayout>
                  <c:x val="-9.337421948065136E-2"/>
                  <c:y val="-6.3875683972096975E-2"/>
                </c:manualLayout>
              </c:layout>
              <c:tx>
                <c:rich>
                  <a:bodyPr/>
                  <a:lstStyle/>
                  <a:p>
                    <a:fld id="{607FA666-2C32-4F6A-90D9-945D8338E52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BCE0901B-428F-4280-B986-79FC1A47BF2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006-4ECB-A5E8-D98C431305F5}"/>
                </c:ext>
              </c:extLst>
            </c:dLbl>
            <c:dLbl>
              <c:idx val="3"/>
              <c:layout>
                <c:manualLayout>
                  <c:x val="-0.11432075326248559"/>
                  <c:y val="3.4195329375740031E-3"/>
                </c:manualLayout>
              </c:layout>
              <c:tx>
                <c:rich>
                  <a:bodyPr/>
                  <a:lstStyle/>
                  <a:p>
                    <a:fld id="{7E03FDAC-161B-4DC1-AA70-BF01B252B21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
</a:t>
                    </a:r>
                    <a:fld id="{2BA66AEE-9BE9-405A-A513-03A8EC99FE3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006-4ECB-A5E8-D98C431305F5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06-4ECB-A5E8-D98C43130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'Complexes vs. Protein Compared'!$AS$51:$AS$54</c:f>
              <c:numCache>
                <c:formatCode>0.00%</c:formatCode>
                <c:ptCount val="4"/>
                <c:pt idx="0">
                  <c:v>0.29239766081871343</c:v>
                </c:pt>
                <c:pt idx="1">
                  <c:v>2.3391812865497075E-2</c:v>
                </c:pt>
                <c:pt idx="2">
                  <c:v>0.61403508771929827</c:v>
                </c:pt>
                <c:pt idx="3">
                  <c:v>7.0175438596491224E-2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'Complexes vs. Protein Compared'!$AR$51:$AR$54</c15:f>
                <c15:dlblRangeCache>
                  <c:ptCount val="4"/>
                  <c:pt idx="0">
                    <c:v>Cellular Processes &amp; Signalling</c:v>
                  </c:pt>
                  <c:pt idx="1">
                    <c:v>Information Storage &amp; Processing</c:v>
                  </c:pt>
                  <c:pt idx="2">
                    <c:v>Metabolism - Buildup &amp; Breakdown</c:v>
                  </c:pt>
                  <c:pt idx="3">
                    <c:v>Unknown Function and/or Multifunctional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006-4ECB-A5E8-D98C4313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latin typeface="Times New Roman" panose="02020603050405020304" pitchFamily="18" charset="0"/>
                <a:cs typeface="Times New Roman" panose="02020603050405020304" pitchFamily="18" charset="0"/>
              </a:rPr>
              <a:t>BUCCC: </a:t>
            </a: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latin typeface="Times New Roman" panose="02020603050405020304" pitchFamily="18" charset="0"/>
                <a:cs typeface="Times New Roman" panose="02020603050405020304" pitchFamily="18" charset="0"/>
              </a:rPr>
              <a:t>COMPLEXES --- </a:t>
            </a:r>
          </a:p>
          <a:p>
            <a:pPr algn="l"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latin typeface="Times New Roman" panose="02020603050405020304" pitchFamily="18" charset="0"/>
                <a:cs typeface="Times New Roman" panose="02020603050405020304" pitchFamily="18" charset="0"/>
              </a:rPr>
              <a:t>General</a:t>
            </a:r>
            <a:r>
              <a:rPr lang="en-US" sz="4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Functions</a:t>
            </a:r>
            <a:endParaRPr lang="en-US" sz="4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62717034835266539"/>
          <c:y val="1.3145621512014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82387255554127"/>
          <c:y val="0.21768946956490709"/>
          <c:w val="0.59176859307651031"/>
          <c:h val="0.74803990070431614"/>
        </c:manualLayout>
      </c:layout>
      <c:pieChart>
        <c:varyColors val="1"/>
        <c:ser>
          <c:idx val="1"/>
          <c:order val="0"/>
          <c:dLbls>
            <c:dLbl>
              <c:idx val="0"/>
              <c:layout>
                <c:manualLayout>
                  <c:x val="0.13763865303606584"/>
                  <c:y val="0.403575054339209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06-4ECB-A5E8-D98C431305F5}"/>
                </c:ext>
              </c:extLst>
            </c:dLbl>
            <c:dLbl>
              <c:idx val="1"/>
              <c:layout>
                <c:manualLayout>
                  <c:x val="-2.9770313094760739E-3"/>
                  <c:y val="-8.43584040025772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6-4ECB-A5E8-D98C431305F5}"/>
                </c:ext>
              </c:extLst>
            </c:dLbl>
            <c:dLbl>
              <c:idx val="2"/>
              <c:layout>
                <c:manualLayout>
                  <c:x val="-0.1013140973199204"/>
                  <c:y val="0.340759996069437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06-4ECB-A5E8-D98C431305F5}"/>
                </c:ext>
              </c:extLst>
            </c:dLbl>
            <c:dLbl>
              <c:idx val="3"/>
              <c:layout>
                <c:manualLayout>
                  <c:x val="-0.26096711678953383"/>
                  <c:y val="2.25274619309405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6-4ECB-A5E8-D98C431305F5}"/>
                </c:ext>
              </c:extLst>
            </c:dLbl>
            <c:dLbl>
              <c:idx val="4"/>
              <c:layout>
                <c:manualLayout>
                  <c:x val="1.5386083547600259E-2"/>
                  <c:y val="-2.3237689802831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06-4ECB-A5E8-D98C43130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000" b="1" spc="-100" baseline="0">
                    <a:latin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'Complexes vs. Protein Compared'!$BO$51:$BO$54</c:f>
              <c:strCache>
                <c:ptCount val="4"/>
                <c:pt idx="0">
                  <c:v>Cellular Processes &amp; Signalling</c:v>
                </c:pt>
                <c:pt idx="1">
                  <c:v>Information Storage &amp; Processing</c:v>
                </c:pt>
                <c:pt idx="2">
                  <c:v>Metabolism - Buildup &amp; Breakdown</c:v>
                </c:pt>
                <c:pt idx="3">
                  <c:v>Unknown Function and/or Multifunctional</c:v>
                </c:pt>
              </c:strCache>
            </c:strRef>
          </c:cat>
          <c:val>
            <c:numRef>
              <c:f>'Complexes vs. Protein Compared'!$BP$51:$BP$54</c:f>
              <c:numCache>
                <c:formatCode>0.00%</c:formatCode>
                <c:ptCount val="4"/>
                <c:pt idx="0">
                  <c:v>0.328125</c:v>
                </c:pt>
                <c:pt idx="1">
                  <c:v>0.34375</c:v>
                </c:pt>
                <c:pt idx="2">
                  <c:v>0.3125</c:v>
                </c:pt>
                <c:pt idx="3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6-4ECB-A5E8-D98C4313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269873</xdr:colOff>
      <xdr:row>0</xdr:row>
      <xdr:rowOff>21429</xdr:rowOff>
    </xdr:from>
    <xdr:to>
      <xdr:col>18</xdr:col>
      <xdr:colOff>476248</xdr:colOff>
      <xdr:row>23</xdr:row>
      <xdr:rowOff>377032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357EA-8FD8-4660-AD26-75D780CA2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261936</xdr:colOff>
      <xdr:row>23</xdr:row>
      <xdr:rowOff>434178</xdr:rowOff>
    </xdr:from>
    <xdr:to>
      <xdr:col>18</xdr:col>
      <xdr:colOff>456403</xdr:colOff>
      <xdr:row>49</xdr:row>
      <xdr:rowOff>253998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FCFF9-6F15-4578-8799-B4F5D511E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72</xdr:row>
      <xdr:rowOff>140490</xdr:rowOff>
    </xdr:from>
    <xdr:to>
      <xdr:col>15</xdr:col>
      <xdr:colOff>559593</xdr:colOff>
      <xdr:row>113</xdr:row>
      <xdr:rowOff>95247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687D7-219E-44BD-BFD5-03AF8A0CC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130968</xdr:colOff>
      <xdr:row>113</xdr:row>
      <xdr:rowOff>154779</xdr:rowOff>
    </xdr:from>
    <xdr:to>
      <xdr:col>15</xdr:col>
      <xdr:colOff>619123</xdr:colOff>
      <xdr:row>146</xdr:row>
      <xdr:rowOff>357185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7F2E4-DDB4-4904-AD6F-4274B29C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95250</xdr:colOff>
      <xdr:row>0</xdr:row>
      <xdr:rowOff>47624</xdr:rowOff>
    </xdr:from>
    <xdr:to>
      <xdr:col>40</xdr:col>
      <xdr:colOff>609600</xdr:colOff>
      <xdr:row>23</xdr:row>
      <xdr:rowOff>542923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41AD05-CA13-4E2D-971A-C0A89A209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76200</xdr:colOff>
      <xdr:row>24</xdr:row>
      <xdr:rowOff>57148</xdr:rowOff>
    </xdr:from>
    <xdr:to>
      <xdr:col>40</xdr:col>
      <xdr:colOff>628650</xdr:colOff>
      <xdr:row>49</xdr:row>
      <xdr:rowOff>419099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315043-1A32-4749-A40D-CA9685015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55561</xdr:colOff>
      <xdr:row>0</xdr:row>
      <xdr:rowOff>0</xdr:rowOff>
    </xdr:from>
    <xdr:to>
      <xdr:col>65</xdr:col>
      <xdr:colOff>428624</xdr:colOff>
      <xdr:row>24</xdr:row>
      <xdr:rowOff>15873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FFA1F0-46DA-4725-BABF-F04840254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55561</xdr:colOff>
      <xdr:row>24</xdr:row>
      <xdr:rowOff>73020</xdr:rowOff>
    </xdr:from>
    <xdr:to>
      <xdr:col>65</xdr:col>
      <xdr:colOff>460374</xdr:colOff>
      <xdr:row>49</xdr:row>
      <xdr:rowOff>365124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BFBECD-C925-4411-A3C0-557C6138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109989</xdr:colOff>
      <xdr:row>0</xdr:row>
      <xdr:rowOff>110441</xdr:rowOff>
    </xdr:from>
    <xdr:to>
      <xdr:col>88</xdr:col>
      <xdr:colOff>31750</xdr:colOff>
      <xdr:row>24</xdr:row>
      <xdr:rowOff>539747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EB5FD-016F-452D-A7E6-1000561AD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178595</xdr:colOff>
      <xdr:row>4</xdr:row>
      <xdr:rowOff>71436</xdr:rowOff>
    </xdr:from>
    <xdr:to>
      <xdr:col>12</xdr:col>
      <xdr:colOff>285750</xdr:colOff>
      <xdr:row>24</xdr:row>
      <xdr:rowOff>128586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4A34C-107A-4394-9CA0-221FDE265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180293</xdr:colOff>
      <xdr:row>25</xdr:row>
      <xdr:rowOff>129267</xdr:rowOff>
    </xdr:from>
    <xdr:to>
      <xdr:col>17</xdr:col>
      <xdr:colOff>503464</xdr:colOff>
      <xdr:row>55</xdr:row>
      <xdr:rowOff>142874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2ACD1F6-54CA-4599-8715-5507E845F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4C37-9EAA-4413-90FE-E3A7F034D4A6}">
  <dimension ref="A1:BQ181"/>
  <sheetViews>
    <sheetView topLeftCell="A150" zoomScale="60" zoomScaleNormal="60" zoomScaleSheetLayoutView="10" workbookViewId="0">
      <selection activeCell="CL12" sqref="CL12"/>
    </sheetView>
  </sheetViews>
  <sheetFormatPr defaultRowHeight="15.4" x14ac:dyDescent="0.45"/>
  <cols>
    <col min="1" max="1" width="17.3984375" customWidth="1"/>
    <col min="2" max="2" width="13" style="27" bestFit="1" customWidth="1"/>
    <col min="3" max="3" width="17.3984375" customWidth="1"/>
    <col min="4" max="4" width="14.3984375" style="39" customWidth="1"/>
    <col min="5" max="5" width="15.46484375" customWidth="1"/>
    <col min="6" max="7" width="9.265625" bestFit="1" customWidth="1"/>
    <col min="8" max="8" width="29.796875" customWidth="1"/>
    <col min="9" max="9" width="12.59765625" bestFit="1" customWidth="1"/>
    <col min="10" max="11" width="11.9296875" bestFit="1" customWidth="1"/>
    <col min="12" max="12" width="13" bestFit="1" customWidth="1"/>
    <col min="13" max="13" width="27.1328125" customWidth="1"/>
    <col min="14" max="14" width="11.9296875" bestFit="1" customWidth="1"/>
    <col min="15" max="15" width="9.1328125" bestFit="1" customWidth="1"/>
    <col min="16" max="17" width="11.9296875" bestFit="1" customWidth="1"/>
    <col min="18" max="18" width="11.796875" bestFit="1" customWidth="1"/>
    <col min="19" max="19" width="11.9296875" bestFit="1" customWidth="1"/>
    <col min="20" max="20" width="9.06640625" style="13"/>
    <col min="21" max="21" width="17.3984375" customWidth="1"/>
    <col min="22" max="22" width="12.3984375" bestFit="1" customWidth="1"/>
    <col min="23" max="23" width="17.3984375" customWidth="1"/>
    <col min="24" max="24" width="9.3984375" style="19" customWidth="1"/>
    <col min="25" max="25" width="17.06640625" customWidth="1"/>
    <col min="26" max="27" width="9.1328125" bestFit="1" customWidth="1"/>
    <col min="28" max="28" width="18.9296875" customWidth="1"/>
    <col min="29" max="29" width="6.9296875" bestFit="1" customWidth="1"/>
    <col min="30" max="30" width="12.46484375" customWidth="1"/>
    <col min="31" max="31" width="11.9296875" bestFit="1" customWidth="1"/>
    <col min="32" max="32" width="9.06640625" customWidth="1"/>
    <col min="33" max="33" width="27" customWidth="1"/>
    <col min="34" max="34" width="11.9296875" bestFit="1" customWidth="1"/>
    <col min="35" max="35" width="9.19921875" bestFit="1" customWidth="1"/>
    <col min="36" max="36" width="10.86328125" bestFit="1" customWidth="1"/>
    <col min="37" max="37" width="11.9296875" bestFit="1" customWidth="1"/>
    <col min="38" max="38" width="13.1328125" bestFit="1" customWidth="1"/>
    <col min="39" max="39" width="11.9296875" bestFit="1" customWidth="1"/>
    <col min="42" max="42" width="17.3984375" customWidth="1"/>
    <col min="43" max="43" width="14.73046875" customWidth="1"/>
    <col min="44" max="44" width="18.06640625" customWidth="1"/>
    <col min="45" max="45" width="17.19921875" style="19" customWidth="1"/>
    <col min="67" max="67" width="17.3984375" customWidth="1"/>
    <col min="68" max="68" width="9.06640625" style="19"/>
    <col min="69" max="69" width="18.06640625" customWidth="1"/>
  </cols>
  <sheetData>
    <row r="1" spans="1:69" s="18" customFormat="1" ht="45.4" thickBot="1" x14ac:dyDescent="0.5">
      <c r="A1" s="36" t="s">
        <v>0</v>
      </c>
      <c r="B1" s="1" t="s">
        <v>28</v>
      </c>
      <c r="C1" s="36" t="s">
        <v>0</v>
      </c>
      <c r="D1" s="37" t="s">
        <v>29</v>
      </c>
      <c r="E1" s="17"/>
      <c r="S1" s="17"/>
      <c r="T1" s="17"/>
      <c r="U1" s="36" t="s">
        <v>0</v>
      </c>
      <c r="V1" s="1" t="s">
        <v>1</v>
      </c>
      <c r="W1" s="36" t="s">
        <v>0</v>
      </c>
      <c r="X1" s="4" t="s">
        <v>1</v>
      </c>
      <c r="AP1" s="36" t="s">
        <v>0</v>
      </c>
      <c r="AQ1" s="6" t="s">
        <v>59</v>
      </c>
      <c r="AR1" s="36" t="s">
        <v>0</v>
      </c>
      <c r="AS1" s="4" t="s">
        <v>60</v>
      </c>
      <c r="BO1" s="36" t="s">
        <v>0</v>
      </c>
      <c r="BP1" s="4" t="s">
        <v>61</v>
      </c>
      <c r="BQ1" s="36"/>
    </row>
    <row r="2" spans="1:69" ht="15.75" thickTop="1" x14ac:dyDescent="0.45">
      <c r="A2" s="38" t="s">
        <v>2</v>
      </c>
      <c r="B2" s="9">
        <v>22</v>
      </c>
      <c r="C2" s="38" t="s">
        <v>2</v>
      </c>
      <c r="D2" s="39">
        <v>17</v>
      </c>
      <c r="E2" s="13"/>
      <c r="S2" s="13"/>
      <c r="U2" s="38" t="s">
        <v>2</v>
      </c>
      <c r="V2" s="2">
        <v>12</v>
      </c>
      <c r="W2" s="38" t="s">
        <v>2</v>
      </c>
      <c r="X2" s="19">
        <v>16</v>
      </c>
      <c r="AP2" s="38" t="s">
        <v>2</v>
      </c>
      <c r="AQ2" s="2">
        <v>78</v>
      </c>
      <c r="AR2" s="38" t="s">
        <v>2</v>
      </c>
      <c r="AS2" s="19">
        <v>17</v>
      </c>
      <c r="BO2" s="38" t="s">
        <v>2</v>
      </c>
      <c r="BP2" s="19">
        <v>4</v>
      </c>
      <c r="BQ2" s="38"/>
    </row>
    <row r="3" spans="1:69" x14ac:dyDescent="0.45">
      <c r="A3" s="40" t="s">
        <v>3</v>
      </c>
      <c r="B3" s="9">
        <v>10</v>
      </c>
      <c r="C3" s="40" t="s">
        <v>3</v>
      </c>
      <c r="D3" s="39">
        <v>4</v>
      </c>
      <c r="E3" s="13"/>
      <c r="S3" s="13"/>
      <c r="U3" s="40" t="s">
        <v>3</v>
      </c>
      <c r="V3" s="3">
        <v>7</v>
      </c>
      <c r="W3" s="40" t="s">
        <v>3</v>
      </c>
      <c r="X3" s="19">
        <v>3</v>
      </c>
      <c r="AP3" s="40" t="s">
        <v>3</v>
      </c>
      <c r="AQ3" s="3">
        <v>12</v>
      </c>
      <c r="AR3" s="40" t="s">
        <v>3</v>
      </c>
      <c r="AS3" s="19">
        <v>2</v>
      </c>
      <c r="BO3" s="40" t="s">
        <v>3</v>
      </c>
      <c r="BP3" s="19">
        <v>0</v>
      </c>
      <c r="BQ3" s="40"/>
    </row>
    <row r="4" spans="1:69" x14ac:dyDescent="0.45">
      <c r="A4" s="40" t="s">
        <v>4</v>
      </c>
      <c r="B4" s="9">
        <v>8</v>
      </c>
      <c r="C4" s="40" t="s">
        <v>4</v>
      </c>
      <c r="D4" s="39">
        <v>3</v>
      </c>
      <c r="E4" s="13"/>
      <c r="S4" s="13"/>
      <c r="U4" s="40" t="s">
        <v>4</v>
      </c>
      <c r="V4" s="3">
        <v>0</v>
      </c>
      <c r="W4" s="40" t="s">
        <v>4</v>
      </c>
      <c r="X4" s="19">
        <v>0</v>
      </c>
      <c r="AP4" s="40" t="s">
        <v>4</v>
      </c>
      <c r="AQ4" s="3">
        <v>17</v>
      </c>
      <c r="AR4" s="40" t="s">
        <v>4</v>
      </c>
      <c r="AS4" s="19">
        <v>1</v>
      </c>
      <c r="BO4" s="40" t="s">
        <v>4</v>
      </c>
      <c r="BP4" s="19">
        <v>0</v>
      </c>
      <c r="BQ4" s="40"/>
    </row>
    <row r="5" spans="1:69" x14ac:dyDescent="0.45">
      <c r="A5" s="40" t="s">
        <v>5</v>
      </c>
      <c r="B5" s="9">
        <v>15</v>
      </c>
      <c r="C5" s="40" t="s">
        <v>5</v>
      </c>
      <c r="D5" s="39">
        <v>6</v>
      </c>
      <c r="E5" s="13"/>
      <c r="S5" s="13"/>
      <c r="U5" s="40" t="s">
        <v>5</v>
      </c>
      <c r="V5" s="3">
        <v>1</v>
      </c>
      <c r="W5" s="40" t="s">
        <v>5</v>
      </c>
      <c r="X5" s="19">
        <v>0</v>
      </c>
      <c r="AP5" s="40" t="s">
        <v>5</v>
      </c>
      <c r="AQ5" s="3">
        <v>15</v>
      </c>
      <c r="AR5" s="40" t="s">
        <v>5</v>
      </c>
      <c r="AS5" s="19">
        <v>4</v>
      </c>
      <c r="BO5" s="40" t="s">
        <v>5</v>
      </c>
      <c r="BP5" s="19">
        <v>0</v>
      </c>
      <c r="BQ5" s="40"/>
    </row>
    <row r="6" spans="1:69" x14ac:dyDescent="0.45">
      <c r="A6" s="40" t="s">
        <v>6</v>
      </c>
      <c r="B6" s="9">
        <v>28</v>
      </c>
      <c r="C6" s="40" t="s">
        <v>6</v>
      </c>
      <c r="D6" s="39">
        <v>15</v>
      </c>
      <c r="E6" s="13"/>
      <c r="S6" s="13"/>
      <c r="U6" s="40" t="s">
        <v>6</v>
      </c>
      <c r="V6" s="3">
        <v>5</v>
      </c>
      <c r="W6" s="40" t="s">
        <v>6</v>
      </c>
      <c r="X6" s="19">
        <v>2</v>
      </c>
      <c r="AP6" s="40" t="s">
        <v>6</v>
      </c>
      <c r="AQ6" s="3">
        <v>30</v>
      </c>
      <c r="AR6" s="40" t="s">
        <v>6</v>
      </c>
      <c r="AS6" s="19">
        <v>7</v>
      </c>
      <c r="BO6" s="40" t="s">
        <v>6</v>
      </c>
      <c r="BP6" s="19">
        <v>10</v>
      </c>
      <c r="BQ6" s="40"/>
    </row>
    <row r="7" spans="1:69" ht="30" x14ac:dyDescent="0.45">
      <c r="A7" s="40" t="s">
        <v>7</v>
      </c>
      <c r="B7" s="9">
        <v>24</v>
      </c>
      <c r="C7" s="40" t="s">
        <v>7</v>
      </c>
      <c r="D7" s="39">
        <v>15</v>
      </c>
      <c r="E7" s="13"/>
      <c r="S7" s="13"/>
      <c r="U7" s="40" t="s">
        <v>7</v>
      </c>
      <c r="V7" s="3">
        <v>9</v>
      </c>
      <c r="W7" s="40" t="s">
        <v>7</v>
      </c>
      <c r="X7" s="19">
        <v>3</v>
      </c>
      <c r="AP7" s="40" t="s">
        <v>7</v>
      </c>
      <c r="AQ7" s="3">
        <v>26</v>
      </c>
      <c r="AR7" s="40" t="s">
        <v>7</v>
      </c>
      <c r="AS7" s="19">
        <v>15</v>
      </c>
      <c r="BO7" s="40" t="s">
        <v>7</v>
      </c>
      <c r="BP7" s="19">
        <v>3</v>
      </c>
      <c r="BQ7" s="40"/>
    </row>
    <row r="8" spans="1:69" s="18" customFormat="1" ht="15.75" thickBot="1" x14ac:dyDescent="0.5">
      <c r="A8" s="36" t="s">
        <v>8</v>
      </c>
      <c r="B8" s="9">
        <v>25</v>
      </c>
      <c r="C8" s="36" t="s">
        <v>8</v>
      </c>
      <c r="D8" s="39">
        <v>5</v>
      </c>
      <c r="E8" s="17"/>
      <c r="S8" s="17"/>
      <c r="T8" s="17"/>
      <c r="U8" s="36" t="s">
        <v>8</v>
      </c>
      <c r="V8" s="5">
        <v>0</v>
      </c>
      <c r="W8" s="36" t="s">
        <v>8</v>
      </c>
      <c r="X8" s="20">
        <v>0</v>
      </c>
      <c r="AP8" s="36" t="s">
        <v>8</v>
      </c>
      <c r="AQ8" s="5">
        <v>16</v>
      </c>
      <c r="AR8" s="36" t="s">
        <v>8</v>
      </c>
      <c r="AS8" s="20">
        <v>4</v>
      </c>
      <c r="BO8" s="36" t="s">
        <v>8</v>
      </c>
      <c r="BP8" s="20">
        <v>4</v>
      </c>
      <c r="BQ8" s="36"/>
    </row>
    <row r="9" spans="1:69" ht="30.4" thickTop="1" x14ac:dyDescent="0.45">
      <c r="A9" s="38" t="s">
        <v>9</v>
      </c>
      <c r="B9" s="9">
        <v>36</v>
      </c>
      <c r="C9" s="38" t="s">
        <v>9</v>
      </c>
      <c r="D9" s="39">
        <v>16</v>
      </c>
      <c r="E9" s="13"/>
      <c r="S9" s="13"/>
      <c r="U9" s="38" t="s">
        <v>9</v>
      </c>
      <c r="V9" s="3">
        <v>12</v>
      </c>
      <c r="W9" s="38" t="s">
        <v>9</v>
      </c>
      <c r="X9" s="21">
        <v>6</v>
      </c>
      <c r="AP9" s="38" t="s">
        <v>9</v>
      </c>
      <c r="AQ9" s="3">
        <v>9</v>
      </c>
      <c r="AR9" s="38" t="s">
        <v>9</v>
      </c>
      <c r="AS9" s="21">
        <v>2</v>
      </c>
      <c r="BO9" s="38" t="s">
        <v>9</v>
      </c>
      <c r="BP9" s="21">
        <v>9</v>
      </c>
      <c r="BQ9" s="38"/>
    </row>
    <row r="10" spans="1:69" x14ac:dyDescent="0.45">
      <c r="A10" s="40" t="s">
        <v>10</v>
      </c>
      <c r="B10" s="9">
        <v>9</v>
      </c>
      <c r="C10" s="40" t="s">
        <v>10</v>
      </c>
      <c r="D10" s="39">
        <v>5</v>
      </c>
      <c r="E10" s="13"/>
      <c r="S10" s="13"/>
      <c r="U10" s="40" t="s">
        <v>10</v>
      </c>
      <c r="V10" s="3">
        <v>8</v>
      </c>
      <c r="W10" s="40" t="s">
        <v>10</v>
      </c>
      <c r="X10" s="19">
        <v>4</v>
      </c>
      <c r="AP10" s="40" t="s">
        <v>10</v>
      </c>
      <c r="AQ10" s="3">
        <v>0</v>
      </c>
      <c r="AR10" s="40" t="s">
        <v>10</v>
      </c>
      <c r="AS10" s="21">
        <v>2</v>
      </c>
      <c r="BO10" s="40" t="s">
        <v>10</v>
      </c>
      <c r="BP10" s="21">
        <v>4</v>
      </c>
      <c r="BQ10" s="40"/>
    </row>
    <row r="11" spans="1:69" s="18" customFormat="1" ht="15.75" thickBot="1" x14ac:dyDescent="0.5">
      <c r="A11" s="36" t="s">
        <v>11</v>
      </c>
      <c r="B11" s="9">
        <v>15</v>
      </c>
      <c r="C11" s="36" t="s">
        <v>11</v>
      </c>
      <c r="D11" s="39">
        <v>18</v>
      </c>
      <c r="E11" s="17"/>
      <c r="S11" s="17"/>
      <c r="T11" s="17"/>
      <c r="U11" s="36" t="s">
        <v>11</v>
      </c>
      <c r="V11" s="5">
        <v>8</v>
      </c>
      <c r="W11" s="36" t="s">
        <v>11</v>
      </c>
      <c r="X11" s="20">
        <v>10</v>
      </c>
      <c r="AP11" s="36" t="s">
        <v>11</v>
      </c>
      <c r="AQ11" s="5">
        <v>0</v>
      </c>
      <c r="AR11" s="36" t="s">
        <v>11</v>
      </c>
      <c r="AS11" s="20">
        <v>0</v>
      </c>
      <c r="BO11" s="36" t="s">
        <v>11</v>
      </c>
      <c r="BP11" s="20">
        <v>9</v>
      </c>
      <c r="BQ11" s="36"/>
    </row>
    <row r="12" spans="1:69" ht="15.75" thickTop="1" x14ac:dyDescent="0.45">
      <c r="A12" s="41" t="s">
        <v>12</v>
      </c>
      <c r="B12" s="9">
        <v>8</v>
      </c>
      <c r="C12" s="41" t="s">
        <v>12</v>
      </c>
      <c r="D12" s="39">
        <v>5</v>
      </c>
      <c r="E12" s="13"/>
      <c r="S12" s="13"/>
      <c r="U12" s="41" t="s">
        <v>12</v>
      </c>
      <c r="V12" s="3">
        <v>0</v>
      </c>
      <c r="W12" s="41" t="s">
        <v>12</v>
      </c>
      <c r="X12" s="21">
        <v>0</v>
      </c>
      <c r="AP12" s="41" t="s">
        <v>12</v>
      </c>
      <c r="AQ12" s="3">
        <v>13</v>
      </c>
      <c r="AR12" s="41" t="s">
        <v>12</v>
      </c>
      <c r="AS12" s="21">
        <v>1</v>
      </c>
      <c r="BO12" s="41" t="s">
        <v>12</v>
      </c>
      <c r="BP12" s="21">
        <v>0</v>
      </c>
      <c r="BQ12" s="41"/>
    </row>
    <row r="13" spans="1:69" ht="30" x14ac:dyDescent="0.45">
      <c r="A13" s="40" t="s">
        <v>13</v>
      </c>
      <c r="B13" s="9">
        <v>13</v>
      </c>
      <c r="C13" s="40" t="s">
        <v>13</v>
      </c>
      <c r="D13" s="39">
        <v>5</v>
      </c>
      <c r="E13" s="13"/>
      <c r="S13" s="13"/>
      <c r="U13" s="40" t="s">
        <v>13</v>
      </c>
      <c r="V13" s="3">
        <v>0</v>
      </c>
      <c r="W13" s="40" t="s">
        <v>13</v>
      </c>
      <c r="X13" s="21">
        <v>0</v>
      </c>
      <c r="AP13" s="40" t="s">
        <v>13</v>
      </c>
      <c r="AQ13" s="3">
        <v>10</v>
      </c>
      <c r="AR13" s="40" t="s">
        <v>13</v>
      </c>
      <c r="AS13" s="21">
        <v>2</v>
      </c>
      <c r="BO13" s="40" t="s">
        <v>13</v>
      </c>
      <c r="BP13" s="21">
        <v>0</v>
      </c>
      <c r="BQ13" s="40"/>
    </row>
    <row r="14" spans="1:69" x14ac:dyDescent="0.45">
      <c r="A14" s="40" t="s">
        <v>14</v>
      </c>
      <c r="B14" s="9">
        <v>64</v>
      </c>
      <c r="C14" s="40" t="s">
        <v>14</v>
      </c>
      <c r="D14" s="39">
        <v>38</v>
      </c>
      <c r="E14" s="13"/>
      <c r="S14" s="13"/>
      <c r="U14" s="40" t="s">
        <v>14</v>
      </c>
      <c r="V14" s="3">
        <v>1</v>
      </c>
      <c r="W14" s="40" t="s">
        <v>14</v>
      </c>
      <c r="X14" s="21">
        <v>0</v>
      </c>
      <c r="AP14" s="40" t="s">
        <v>14</v>
      </c>
      <c r="AQ14" s="3">
        <v>92</v>
      </c>
      <c r="AR14" s="40" t="s">
        <v>14</v>
      </c>
      <c r="AS14" s="21">
        <v>31</v>
      </c>
      <c r="BO14" s="40" t="s">
        <v>14</v>
      </c>
      <c r="BP14" s="21">
        <v>1</v>
      </c>
      <c r="BQ14" s="40"/>
    </row>
    <row r="15" spans="1:69" x14ac:dyDescent="0.45">
      <c r="A15" s="40" t="s">
        <v>15</v>
      </c>
      <c r="B15" s="9">
        <v>7</v>
      </c>
      <c r="C15" s="40" t="s">
        <v>15</v>
      </c>
      <c r="D15" s="39">
        <v>4</v>
      </c>
      <c r="E15" s="13"/>
      <c r="S15" s="13"/>
      <c r="U15" s="40" t="s">
        <v>15</v>
      </c>
      <c r="V15" s="3">
        <v>2</v>
      </c>
      <c r="W15" s="40" t="s">
        <v>15</v>
      </c>
      <c r="X15" s="21">
        <v>0</v>
      </c>
      <c r="AP15" s="40" t="s">
        <v>15</v>
      </c>
      <c r="AQ15" s="3">
        <v>6</v>
      </c>
      <c r="AR15" s="40" t="s">
        <v>15</v>
      </c>
      <c r="AS15" s="21">
        <v>0</v>
      </c>
      <c r="BO15" s="40" t="s">
        <v>15</v>
      </c>
      <c r="BP15" s="21">
        <v>1</v>
      </c>
      <c r="BQ15" s="40"/>
    </row>
    <row r="16" spans="1:69" x14ac:dyDescent="0.45">
      <c r="A16" s="40" t="s">
        <v>16</v>
      </c>
      <c r="B16" s="9">
        <v>50</v>
      </c>
      <c r="C16" s="40" t="s">
        <v>16</v>
      </c>
      <c r="D16" s="39">
        <v>28</v>
      </c>
      <c r="E16" s="13"/>
      <c r="S16" s="13"/>
      <c r="U16" s="40" t="s">
        <v>16</v>
      </c>
      <c r="V16" s="3">
        <v>0</v>
      </c>
      <c r="W16" s="40" t="s">
        <v>16</v>
      </c>
      <c r="X16" s="21">
        <v>0</v>
      </c>
      <c r="AP16" s="40" t="s">
        <v>16</v>
      </c>
      <c r="AQ16" s="3">
        <v>36</v>
      </c>
      <c r="AR16" s="40" t="s">
        <v>16</v>
      </c>
      <c r="AS16" s="21">
        <v>11</v>
      </c>
      <c r="BO16" s="40" t="s">
        <v>16</v>
      </c>
      <c r="BP16" s="21">
        <v>4</v>
      </c>
      <c r="BQ16" s="40"/>
    </row>
    <row r="17" spans="1:69" ht="30" x14ac:dyDescent="0.45">
      <c r="A17" s="40" t="s">
        <v>17</v>
      </c>
      <c r="B17" s="9">
        <v>89</v>
      </c>
      <c r="C17" s="40" t="s">
        <v>17</v>
      </c>
      <c r="D17" s="39">
        <v>40</v>
      </c>
      <c r="E17" s="13"/>
      <c r="S17" s="13"/>
      <c r="U17" s="40" t="s">
        <v>17</v>
      </c>
      <c r="V17" s="3">
        <v>0</v>
      </c>
      <c r="W17" s="40" t="s">
        <v>17</v>
      </c>
      <c r="X17" s="21">
        <v>2</v>
      </c>
      <c r="AP17" s="40" t="s">
        <v>17</v>
      </c>
      <c r="AQ17" s="3">
        <v>58</v>
      </c>
      <c r="AR17" s="40" t="s">
        <v>17</v>
      </c>
      <c r="AS17" s="21">
        <v>31</v>
      </c>
      <c r="BO17" s="40" t="s">
        <v>17</v>
      </c>
      <c r="BP17" s="21">
        <v>12</v>
      </c>
      <c r="BQ17" s="40"/>
    </row>
    <row r="18" spans="1:69" x14ac:dyDescent="0.45">
      <c r="A18" s="40" t="s">
        <v>18</v>
      </c>
      <c r="B18" s="9">
        <v>9</v>
      </c>
      <c r="C18" s="40" t="s">
        <v>18</v>
      </c>
      <c r="D18" s="39">
        <v>6</v>
      </c>
      <c r="E18" s="13"/>
      <c r="S18" s="13"/>
      <c r="U18" s="40" t="s">
        <v>18</v>
      </c>
      <c r="V18" s="3">
        <v>4</v>
      </c>
      <c r="W18" s="40" t="s">
        <v>18</v>
      </c>
      <c r="X18" s="21">
        <v>2</v>
      </c>
      <c r="AP18" s="40" t="s">
        <v>18</v>
      </c>
      <c r="AQ18" s="3">
        <v>13</v>
      </c>
      <c r="AR18" s="40" t="s">
        <v>18</v>
      </c>
      <c r="AS18" s="21">
        <v>0</v>
      </c>
      <c r="BO18" s="40" t="s">
        <v>18</v>
      </c>
      <c r="BP18" s="21">
        <v>0</v>
      </c>
      <c r="BQ18" s="40"/>
    </row>
    <row r="19" spans="1:69" s="18" customFormat="1" ht="15.75" thickBot="1" x14ac:dyDescent="0.5">
      <c r="A19" s="36" t="s">
        <v>19</v>
      </c>
      <c r="B19" s="9">
        <v>41</v>
      </c>
      <c r="C19" s="36" t="s">
        <v>19</v>
      </c>
      <c r="D19" s="39">
        <v>32</v>
      </c>
      <c r="E19" s="17"/>
      <c r="S19" s="17"/>
      <c r="T19" s="17"/>
      <c r="U19" s="36" t="s">
        <v>19</v>
      </c>
      <c r="V19" s="5">
        <v>3</v>
      </c>
      <c r="W19" s="36" t="s">
        <v>19</v>
      </c>
      <c r="X19" s="20">
        <v>2</v>
      </c>
      <c r="AP19" s="36" t="s">
        <v>19</v>
      </c>
      <c r="AQ19" s="5">
        <v>44</v>
      </c>
      <c r="AR19" s="36" t="s">
        <v>19</v>
      </c>
      <c r="AS19" s="20">
        <v>29</v>
      </c>
      <c r="BO19" s="36" t="s">
        <v>19</v>
      </c>
      <c r="BP19" s="20">
        <v>2</v>
      </c>
      <c r="BQ19" s="36"/>
    </row>
    <row r="20" spans="1:69" ht="30.4" thickTop="1" x14ac:dyDescent="0.45">
      <c r="A20" s="38" t="s">
        <v>20</v>
      </c>
      <c r="B20" s="9">
        <v>23</v>
      </c>
      <c r="C20" s="38" t="s">
        <v>20</v>
      </c>
      <c r="D20" s="39">
        <v>14</v>
      </c>
      <c r="E20" s="13"/>
      <c r="S20" s="13"/>
      <c r="U20" s="38" t="s">
        <v>20</v>
      </c>
      <c r="V20" s="3">
        <v>5</v>
      </c>
      <c r="W20" s="38" t="s">
        <v>20</v>
      </c>
      <c r="X20" s="21">
        <v>2</v>
      </c>
      <c r="AP20" s="38" t="s">
        <v>20</v>
      </c>
      <c r="AQ20" s="3">
        <v>195</v>
      </c>
      <c r="AR20" s="38" t="s">
        <v>20</v>
      </c>
      <c r="AS20" s="21">
        <v>12</v>
      </c>
      <c r="BO20" s="38" t="s">
        <v>20</v>
      </c>
      <c r="BP20" s="21">
        <v>1</v>
      </c>
      <c r="BQ20" s="38"/>
    </row>
    <row r="21" spans="1:69" x14ac:dyDescent="0.45">
      <c r="A21" s="42"/>
      <c r="B21" s="43"/>
      <c r="C21" s="42"/>
      <c r="D21" s="44"/>
      <c r="E21" s="13"/>
      <c r="S21" s="13"/>
      <c r="U21" s="42"/>
      <c r="V21" s="8"/>
      <c r="W21" s="42"/>
      <c r="X21" s="22"/>
      <c r="AP21" s="42"/>
      <c r="AQ21" s="106"/>
      <c r="AR21" s="42"/>
      <c r="AS21" s="22"/>
      <c r="BO21" s="42"/>
      <c r="BP21" s="22"/>
      <c r="BQ21" s="42"/>
    </row>
    <row r="22" spans="1:69" ht="45" x14ac:dyDescent="0.45">
      <c r="A22" s="45" t="s">
        <v>21</v>
      </c>
      <c r="B22" s="1" t="s">
        <v>30</v>
      </c>
      <c r="C22" s="45" t="s">
        <v>21</v>
      </c>
      <c r="D22" s="37" t="s">
        <v>31</v>
      </c>
      <c r="E22" s="13"/>
      <c r="S22" s="13"/>
      <c r="U22" s="45" t="s">
        <v>21</v>
      </c>
      <c r="V22" s="1" t="s">
        <v>1</v>
      </c>
      <c r="W22" s="45" t="s">
        <v>21</v>
      </c>
      <c r="X22" s="23"/>
      <c r="AP22" s="45" t="s">
        <v>21</v>
      </c>
      <c r="AQ22" s="61"/>
      <c r="AR22" s="45" t="s">
        <v>21</v>
      </c>
      <c r="AS22" s="23"/>
      <c r="BO22" s="45" t="s">
        <v>21</v>
      </c>
      <c r="BP22" s="23"/>
      <c r="BQ22" s="45"/>
    </row>
    <row r="23" spans="1:69" ht="30.75" x14ac:dyDescent="0.45">
      <c r="A23" s="46" t="s">
        <v>22</v>
      </c>
      <c r="B23" s="9">
        <v>132</v>
      </c>
      <c r="C23" s="46" t="s">
        <v>22</v>
      </c>
      <c r="D23" s="39">
        <f>SUM(D2:D8)</f>
        <v>65</v>
      </c>
      <c r="E23" s="13"/>
      <c r="S23" s="13"/>
      <c r="U23" s="46" t="s">
        <v>22</v>
      </c>
      <c r="V23" s="10">
        <v>34</v>
      </c>
      <c r="W23" s="46" t="s">
        <v>22</v>
      </c>
      <c r="X23" s="25">
        <f>SUM(X2:X8)</f>
        <v>24</v>
      </c>
      <c r="AP23" s="46" t="s">
        <v>22</v>
      </c>
      <c r="AQ23" s="2">
        <f>SUM(AQ2:AQ8)</f>
        <v>194</v>
      </c>
      <c r="AR23" s="46" t="s">
        <v>22</v>
      </c>
      <c r="AS23" s="25">
        <f>SUM(AS2:AS8)</f>
        <v>50</v>
      </c>
      <c r="BO23" s="46" t="s">
        <v>22</v>
      </c>
      <c r="BP23" s="25">
        <f>SUM(BP2:BP8)</f>
        <v>21</v>
      </c>
      <c r="BQ23" s="46"/>
    </row>
    <row r="24" spans="1:69" ht="46.15" x14ac:dyDescent="0.45">
      <c r="A24" s="46" t="s">
        <v>23</v>
      </c>
      <c r="B24" s="9">
        <v>60</v>
      </c>
      <c r="C24" s="46" t="s">
        <v>23</v>
      </c>
      <c r="D24" s="39">
        <f>SUM(D9:D11)</f>
        <v>39</v>
      </c>
      <c r="E24" s="13"/>
      <c r="S24" s="13"/>
      <c r="U24" s="46" t="s">
        <v>23</v>
      </c>
      <c r="V24" s="10">
        <v>28</v>
      </c>
      <c r="W24" s="46" t="s">
        <v>23</v>
      </c>
      <c r="X24" s="25">
        <f>SUM(X9:X11)</f>
        <v>20</v>
      </c>
      <c r="AP24" s="46" t="s">
        <v>23</v>
      </c>
      <c r="AQ24" s="3">
        <f>SUM(AQ9:AQ11)</f>
        <v>9</v>
      </c>
      <c r="AR24" s="46" t="s">
        <v>23</v>
      </c>
      <c r="AS24" s="25">
        <f>SUM(AS9:AS11)</f>
        <v>4</v>
      </c>
      <c r="BO24" s="46" t="s">
        <v>23</v>
      </c>
      <c r="BP24" s="25">
        <f>SUM(BP9:BP11)</f>
        <v>22</v>
      </c>
      <c r="BQ24" s="46"/>
    </row>
    <row r="25" spans="1:69" ht="46.15" x14ac:dyDescent="0.45">
      <c r="A25" s="46" t="s">
        <v>24</v>
      </c>
      <c r="B25" s="9">
        <v>281</v>
      </c>
      <c r="C25" s="46" t="s">
        <v>24</v>
      </c>
      <c r="D25" s="39">
        <f>SUM(D12:D19)</f>
        <v>158</v>
      </c>
      <c r="E25" s="13"/>
      <c r="S25" s="13"/>
      <c r="U25" s="46" t="s">
        <v>24</v>
      </c>
      <c r="V25" s="10">
        <v>10</v>
      </c>
      <c r="W25" s="46" t="s">
        <v>24</v>
      </c>
      <c r="X25" s="25">
        <f>SUM(X12:X19)</f>
        <v>6</v>
      </c>
      <c r="AP25" s="46" t="s">
        <v>24</v>
      </c>
      <c r="AQ25" s="3">
        <f>SUM(AQ12:AQ19)</f>
        <v>272</v>
      </c>
      <c r="AR25" s="46" t="s">
        <v>24</v>
      </c>
      <c r="AS25" s="25">
        <f>SUM(AS12:AS19)</f>
        <v>105</v>
      </c>
      <c r="BO25" s="46" t="s">
        <v>24</v>
      </c>
      <c r="BP25" s="25">
        <f>SUM(BP12:BP19)</f>
        <v>20</v>
      </c>
      <c r="BQ25" s="46"/>
    </row>
    <row r="26" spans="1:69" ht="46.15" x14ac:dyDescent="0.45">
      <c r="A26" s="46" t="s">
        <v>25</v>
      </c>
      <c r="B26" s="9">
        <v>23</v>
      </c>
      <c r="C26" s="46" t="s">
        <v>25</v>
      </c>
      <c r="D26" s="39">
        <f>(D20)</f>
        <v>14</v>
      </c>
      <c r="E26" s="13"/>
      <c r="S26" s="13"/>
      <c r="U26" s="46" t="s">
        <v>25</v>
      </c>
      <c r="V26" s="10">
        <v>5</v>
      </c>
      <c r="W26" s="46" t="s">
        <v>25</v>
      </c>
      <c r="X26" s="25">
        <f>(X20)</f>
        <v>2</v>
      </c>
      <c r="AP26" s="46" t="s">
        <v>25</v>
      </c>
      <c r="AQ26" s="3">
        <f>(AQ20)</f>
        <v>195</v>
      </c>
      <c r="AR26" s="46" t="s">
        <v>25</v>
      </c>
      <c r="AS26" s="25">
        <f>(AS20)</f>
        <v>12</v>
      </c>
      <c r="BO26" s="46" t="s">
        <v>25</v>
      </c>
      <c r="BP26" s="25">
        <f>(BP20)</f>
        <v>1</v>
      </c>
      <c r="BQ26" s="46"/>
    </row>
    <row r="27" spans="1:69" x14ac:dyDescent="0.45">
      <c r="A27" s="7"/>
      <c r="B27" s="43"/>
      <c r="C27" s="7"/>
      <c r="D27" s="44"/>
      <c r="E27" s="13"/>
      <c r="S27" s="13"/>
      <c r="U27" s="7"/>
      <c r="V27" s="11"/>
      <c r="W27" s="7"/>
      <c r="X27" s="22"/>
      <c r="AP27" s="7"/>
      <c r="AQ27" s="106"/>
      <c r="AR27" s="7"/>
      <c r="AS27" s="22"/>
      <c r="BO27" s="7"/>
      <c r="BP27" s="22"/>
      <c r="BQ27" s="7"/>
    </row>
    <row r="28" spans="1:69" s="16" customFormat="1" ht="20.25" thickBot="1" x14ac:dyDescent="0.5">
      <c r="A28" s="47" t="s">
        <v>26</v>
      </c>
      <c r="B28" s="48" t="s">
        <v>27</v>
      </c>
      <c r="C28" s="47" t="s">
        <v>26</v>
      </c>
      <c r="D28" s="49" t="s">
        <v>27</v>
      </c>
      <c r="E28" s="24"/>
      <c r="S28" s="24"/>
      <c r="T28" s="24"/>
      <c r="U28" s="47" t="s">
        <v>26</v>
      </c>
      <c r="V28" s="11"/>
      <c r="W28" s="47" t="s">
        <v>26</v>
      </c>
      <c r="X28" s="28" t="s">
        <v>27</v>
      </c>
      <c r="AP28" s="47" t="s">
        <v>26</v>
      </c>
      <c r="AQ28" s="105"/>
      <c r="AR28" s="47" t="s">
        <v>26</v>
      </c>
      <c r="AS28" s="28" t="s">
        <v>27</v>
      </c>
      <c r="BO28" s="47" t="s">
        <v>26</v>
      </c>
      <c r="BP28" s="28" t="s">
        <v>27</v>
      </c>
      <c r="BQ28" s="47"/>
    </row>
    <row r="29" spans="1:69" s="18" customFormat="1" ht="45.75" thickTop="1" thickBot="1" x14ac:dyDescent="0.5">
      <c r="A29" s="50" t="s">
        <v>0</v>
      </c>
      <c r="B29" s="25">
        <v>496</v>
      </c>
      <c r="C29" s="50" t="s">
        <v>0</v>
      </c>
      <c r="D29" s="51">
        <f>SUM(D2:D20)</f>
        <v>276</v>
      </c>
      <c r="E29" s="17"/>
      <c r="S29" s="17"/>
      <c r="T29" s="17"/>
      <c r="U29" s="50" t="s">
        <v>0</v>
      </c>
      <c r="V29" s="11"/>
      <c r="W29" s="50" t="s">
        <v>0</v>
      </c>
      <c r="X29" s="29">
        <f>SUM(X2:X20)</f>
        <v>52</v>
      </c>
      <c r="AP29" s="50" t="s">
        <v>0</v>
      </c>
      <c r="AQ29" s="13"/>
      <c r="AR29" s="50" t="s">
        <v>0</v>
      </c>
      <c r="AS29" s="29">
        <f>SUM(AS2:AS20)</f>
        <v>171</v>
      </c>
      <c r="BO29" s="50" t="s">
        <v>0</v>
      </c>
      <c r="BP29" s="29">
        <f>SUM(BP2:BP20)</f>
        <v>64</v>
      </c>
      <c r="BQ29" s="50"/>
    </row>
    <row r="30" spans="1:69" ht="16.149999999999999" thickTop="1" thickBot="1" x14ac:dyDescent="0.5">
      <c r="A30" s="52" t="s">
        <v>2</v>
      </c>
      <c r="B30" s="14">
        <v>4.4354838709677422E-2</v>
      </c>
      <c r="C30" s="52" t="s">
        <v>2</v>
      </c>
      <c r="D30" s="53">
        <v>6.1594202898550728E-2</v>
      </c>
      <c r="E30" s="13"/>
      <c r="S30" s="13"/>
      <c r="U30" s="52" t="s">
        <v>2</v>
      </c>
      <c r="V30" s="98">
        <v>0.15584415584415584</v>
      </c>
      <c r="W30" s="52" t="s">
        <v>2</v>
      </c>
      <c r="X30" s="30">
        <f>(X2/52)</f>
        <v>0.30769230769230771</v>
      </c>
      <c r="AP30" s="52" t="s">
        <v>2</v>
      </c>
      <c r="AQ30" s="107">
        <v>0.11641791044776119</v>
      </c>
      <c r="AR30" s="52" t="s">
        <v>2</v>
      </c>
      <c r="AS30" s="30">
        <f>(AS2/171)</f>
        <v>9.9415204678362568E-2</v>
      </c>
      <c r="BO30" s="52" t="s">
        <v>2</v>
      </c>
      <c r="BP30" s="30">
        <f>(BP2/64)</f>
        <v>6.25E-2</v>
      </c>
      <c r="BQ30" s="52"/>
    </row>
    <row r="31" spans="1:69" ht="15.75" thickTop="1" x14ac:dyDescent="0.45">
      <c r="A31" s="54" t="s">
        <v>3</v>
      </c>
      <c r="B31" s="14">
        <v>2.0161290322580645E-2</v>
      </c>
      <c r="C31" s="54" t="s">
        <v>3</v>
      </c>
      <c r="D31" s="55">
        <v>1.4492753623188406E-2</v>
      </c>
      <c r="E31" s="13"/>
      <c r="S31" s="13"/>
      <c r="U31" s="54" t="s">
        <v>3</v>
      </c>
      <c r="V31" s="99">
        <v>9.0909090909090912E-2</v>
      </c>
      <c r="W31" s="54" t="s">
        <v>3</v>
      </c>
      <c r="X31" s="30">
        <f t="shared" ref="X31:X48" si="0">(X3/52)</f>
        <v>5.7692307692307696E-2</v>
      </c>
      <c r="AP31" s="54" t="s">
        <v>3</v>
      </c>
      <c r="AQ31" s="107">
        <v>1.7910447761194031E-2</v>
      </c>
      <c r="AR31" s="54" t="s">
        <v>3</v>
      </c>
      <c r="AS31" s="30">
        <f t="shared" ref="AS31:AS48" si="1">(AS3/171)</f>
        <v>1.1695906432748537E-2</v>
      </c>
      <c r="BO31" s="54" t="s">
        <v>3</v>
      </c>
      <c r="BP31" s="30">
        <f t="shared" ref="BP31:BP48" si="2">(BP3/64)</f>
        <v>0</v>
      </c>
      <c r="BQ31" s="54"/>
    </row>
    <row r="32" spans="1:69" x14ac:dyDescent="0.45">
      <c r="A32" s="54" t="s">
        <v>4</v>
      </c>
      <c r="B32" s="14">
        <v>1.6129032258064516E-2</v>
      </c>
      <c r="C32" s="54" t="s">
        <v>4</v>
      </c>
      <c r="D32" s="55">
        <v>1.0869565217391304E-2</v>
      </c>
      <c r="E32" s="13"/>
      <c r="S32" s="13"/>
      <c r="U32" s="54" t="s">
        <v>4</v>
      </c>
      <c r="V32" s="15">
        <v>0</v>
      </c>
      <c r="W32" s="54" t="s">
        <v>4</v>
      </c>
      <c r="X32" s="30">
        <f t="shared" si="0"/>
        <v>0</v>
      </c>
      <c r="AP32" s="54" t="s">
        <v>4</v>
      </c>
      <c r="AQ32" s="107">
        <v>2.5373134328358207E-2</v>
      </c>
      <c r="AR32" s="54" t="s">
        <v>4</v>
      </c>
      <c r="AS32" s="30">
        <f t="shared" si="1"/>
        <v>5.8479532163742687E-3</v>
      </c>
      <c r="BO32" s="54" t="s">
        <v>4</v>
      </c>
      <c r="BP32" s="30">
        <f t="shared" si="2"/>
        <v>0</v>
      </c>
      <c r="BQ32" s="54"/>
    </row>
    <row r="33" spans="1:69" x14ac:dyDescent="0.45">
      <c r="A33" s="54" t="s">
        <v>5</v>
      </c>
      <c r="B33" s="14">
        <v>3.0241935483870969E-2</v>
      </c>
      <c r="C33" s="54" t="s">
        <v>5</v>
      </c>
      <c r="D33" s="55">
        <v>2.1739130434782608E-2</v>
      </c>
      <c r="E33" s="13"/>
      <c r="S33" s="13"/>
      <c r="U33" s="54" t="s">
        <v>5</v>
      </c>
      <c r="V33" s="15">
        <v>1.2987012987012988E-2</v>
      </c>
      <c r="W33" s="54" t="s">
        <v>5</v>
      </c>
      <c r="X33" s="30">
        <f t="shared" si="0"/>
        <v>0</v>
      </c>
      <c r="AP33" s="54" t="s">
        <v>5</v>
      </c>
      <c r="AQ33" s="107">
        <v>2.2388059701492536E-2</v>
      </c>
      <c r="AR33" s="54" t="s">
        <v>5</v>
      </c>
      <c r="AS33" s="30">
        <f t="shared" si="1"/>
        <v>2.3391812865497075E-2</v>
      </c>
      <c r="BO33" s="54" t="s">
        <v>5</v>
      </c>
      <c r="BP33" s="30">
        <f t="shared" si="2"/>
        <v>0</v>
      </c>
      <c r="BQ33" s="54"/>
    </row>
    <row r="34" spans="1:69" x14ac:dyDescent="0.45">
      <c r="A34" s="54" t="s">
        <v>6</v>
      </c>
      <c r="B34" s="14">
        <v>5.6451612903225805E-2</v>
      </c>
      <c r="C34" s="54" t="s">
        <v>6</v>
      </c>
      <c r="D34" s="55">
        <v>5.434782608695652E-2</v>
      </c>
      <c r="E34" s="13"/>
      <c r="S34" s="13"/>
      <c r="U34" s="54" t="s">
        <v>6</v>
      </c>
      <c r="V34" s="15">
        <v>6.4935064935064929E-2</v>
      </c>
      <c r="W34" s="54" t="s">
        <v>6</v>
      </c>
      <c r="X34" s="30">
        <f t="shared" si="0"/>
        <v>3.8461538461538464E-2</v>
      </c>
      <c r="AP34" s="54" t="s">
        <v>6</v>
      </c>
      <c r="AQ34" s="107">
        <v>4.4776119402985072E-2</v>
      </c>
      <c r="AR34" s="54" t="s">
        <v>6</v>
      </c>
      <c r="AS34" s="30">
        <f t="shared" si="1"/>
        <v>4.0935672514619881E-2</v>
      </c>
      <c r="BO34" s="54" t="s">
        <v>6</v>
      </c>
      <c r="BP34" s="30">
        <f t="shared" si="2"/>
        <v>0.15625</v>
      </c>
      <c r="BQ34" s="54"/>
    </row>
    <row r="35" spans="1:69" ht="30" x14ac:dyDescent="0.45">
      <c r="A35" s="54" t="s">
        <v>7</v>
      </c>
      <c r="B35" s="14">
        <v>4.8387096774193547E-2</v>
      </c>
      <c r="C35" s="54" t="s">
        <v>7</v>
      </c>
      <c r="D35" s="55">
        <v>5.434782608695652E-2</v>
      </c>
      <c r="E35" s="13"/>
      <c r="S35" s="13"/>
      <c r="U35" s="54" t="s">
        <v>7</v>
      </c>
      <c r="V35" s="15">
        <v>0.11688311688311688</v>
      </c>
      <c r="W35" s="54" t="s">
        <v>7</v>
      </c>
      <c r="X35" s="30">
        <f t="shared" si="0"/>
        <v>5.7692307692307696E-2</v>
      </c>
      <c r="AP35" s="54" t="s">
        <v>7</v>
      </c>
      <c r="AQ35" s="107">
        <v>3.880597014925373E-2</v>
      </c>
      <c r="AR35" s="54" t="s">
        <v>7</v>
      </c>
      <c r="AS35" s="30">
        <f t="shared" si="1"/>
        <v>8.771929824561403E-2</v>
      </c>
      <c r="BO35" s="54" t="s">
        <v>7</v>
      </c>
      <c r="BP35" s="30">
        <f t="shared" si="2"/>
        <v>4.6875E-2</v>
      </c>
      <c r="BQ35" s="54"/>
    </row>
    <row r="36" spans="1:69" s="18" customFormat="1" ht="15.75" thickBot="1" x14ac:dyDescent="0.5">
      <c r="A36" s="56" t="s">
        <v>8</v>
      </c>
      <c r="B36" s="14">
        <v>5.040322580645161E-2</v>
      </c>
      <c r="C36" s="56" t="s">
        <v>8</v>
      </c>
      <c r="D36" s="55">
        <v>1.8115942028985508E-2</v>
      </c>
      <c r="E36" s="17"/>
      <c r="S36" s="17"/>
      <c r="T36" s="17"/>
      <c r="U36" s="56" t="s">
        <v>8</v>
      </c>
      <c r="V36" s="15">
        <v>0</v>
      </c>
      <c r="W36" s="56" t="s">
        <v>8</v>
      </c>
      <c r="X36" s="31">
        <f t="shared" si="0"/>
        <v>0</v>
      </c>
      <c r="AP36" s="56" t="s">
        <v>8</v>
      </c>
      <c r="AQ36" s="107">
        <v>2.3880597014925373E-2</v>
      </c>
      <c r="AR36" s="56" t="s">
        <v>8</v>
      </c>
      <c r="AS36" s="31">
        <f t="shared" si="1"/>
        <v>2.3391812865497075E-2</v>
      </c>
      <c r="BO36" s="56" t="s">
        <v>8</v>
      </c>
      <c r="BP36" s="30">
        <f t="shared" si="2"/>
        <v>6.25E-2</v>
      </c>
      <c r="BQ36" s="56"/>
    </row>
    <row r="37" spans="1:69" ht="30.4" thickTop="1" x14ac:dyDescent="0.45">
      <c r="A37" s="52" t="s">
        <v>9</v>
      </c>
      <c r="B37" s="14">
        <v>7.2580645161290328E-2</v>
      </c>
      <c r="C37" s="52" t="s">
        <v>9</v>
      </c>
      <c r="D37" s="55">
        <v>5.7971014492753624E-2</v>
      </c>
      <c r="E37" s="13"/>
      <c r="S37" s="13"/>
      <c r="U37" s="52" t="s">
        <v>9</v>
      </c>
      <c r="V37" s="15">
        <v>0.15584415584415584</v>
      </c>
      <c r="W37" s="52" t="s">
        <v>9</v>
      </c>
      <c r="X37" s="30">
        <f t="shared" si="0"/>
        <v>0.11538461538461539</v>
      </c>
      <c r="AP37" s="52" t="s">
        <v>9</v>
      </c>
      <c r="AQ37" s="107">
        <v>1.3432835820895522E-2</v>
      </c>
      <c r="AR37" s="52" t="s">
        <v>9</v>
      </c>
      <c r="AS37" s="30">
        <f t="shared" si="1"/>
        <v>1.1695906432748537E-2</v>
      </c>
      <c r="BO37" s="52" t="s">
        <v>9</v>
      </c>
      <c r="BP37" s="30">
        <f t="shared" si="2"/>
        <v>0.140625</v>
      </c>
      <c r="BQ37" s="52"/>
    </row>
    <row r="38" spans="1:69" x14ac:dyDescent="0.45">
      <c r="A38" s="54" t="s">
        <v>10</v>
      </c>
      <c r="B38" s="14">
        <v>1.8145161290322582E-2</v>
      </c>
      <c r="C38" s="54" t="s">
        <v>10</v>
      </c>
      <c r="D38" s="55">
        <v>1.8115942028985508E-2</v>
      </c>
      <c r="E38" s="13"/>
      <c r="S38" s="13"/>
      <c r="U38" s="54" t="s">
        <v>10</v>
      </c>
      <c r="V38" s="15">
        <v>0.1038961038961039</v>
      </c>
      <c r="W38" s="54" t="s">
        <v>10</v>
      </c>
      <c r="X38" s="30">
        <f t="shared" si="0"/>
        <v>7.6923076923076927E-2</v>
      </c>
      <c r="AP38" s="54" t="s">
        <v>10</v>
      </c>
      <c r="AQ38" s="107">
        <v>0</v>
      </c>
      <c r="AR38" s="54" t="s">
        <v>10</v>
      </c>
      <c r="AS38" s="30">
        <f t="shared" si="1"/>
        <v>1.1695906432748537E-2</v>
      </c>
      <c r="BO38" s="54" t="s">
        <v>10</v>
      </c>
      <c r="BP38" s="30">
        <f t="shared" si="2"/>
        <v>6.25E-2</v>
      </c>
      <c r="BQ38" s="54"/>
    </row>
    <row r="39" spans="1:69" s="18" customFormat="1" ht="15.75" thickBot="1" x14ac:dyDescent="0.5">
      <c r="A39" s="56" t="s">
        <v>11</v>
      </c>
      <c r="B39" s="14">
        <v>3.0241935483870969E-2</v>
      </c>
      <c r="C39" s="56" t="s">
        <v>11</v>
      </c>
      <c r="D39" s="55">
        <v>6.5217391304347824E-2</v>
      </c>
      <c r="E39" s="17"/>
      <c r="S39" s="17"/>
      <c r="T39" s="17"/>
      <c r="U39" s="56" t="s">
        <v>11</v>
      </c>
      <c r="V39" s="15">
        <v>0.1038961038961039</v>
      </c>
      <c r="W39" s="56" t="s">
        <v>11</v>
      </c>
      <c r="X39" s="31">
        <f t="shared" si="0"/>
        <v>0.19230769230769232</v>
      </c>
      <c r="AP39" s="56" t="s">
        <v>11</v>
      </c>
      <c r="AQ39" s="107">
        <v>0</v>
      </c>
      <c r="AR39" s="56" t="s">
        <v>11</v>
      </c>
      <c r="AS39" s="31">
        <f t="shared" si="1"/>
        <v>0</v>
      </c>
      <c r="BO39" s="56" t="s">
        <v>11</v>
      </c>
      <c r="BP39" s="30">
        <f t="shared" si="2"/>
        <v>0.140625</v>
      </c>
      <c r="BQ39" s="56"/>
    </row>
    <row r="40" spans="1:69" ht="15.75" thickTop="1" x14ac:dyDescent="0.45">
      <c r="A40" s="57" t="s">
        <v>12</v>
      </c>
      <c r="B40" s="14">
        <v>1.6129032258064516E-2</v>
      </c>
      <c r="C40" s="57" t="s">
        <v>12</v>
      </c>
      <c r="D40" s="55">
        <v>1.8115942028985508E-2</v>
      </c>
      <c r="E40" s="13"/>
      <c r="S40" s="13"/>
      <c r="U40" s="57" t="s">
        <v>12</v>
      </c>
      <c r="V40" s="15">
        <v>0</v>
      </c>
      <c r="W40" s="57" t="s">
        <v>12</v>
      </c>
      <c r="X40" s="32">
        <f t="shared" si="0"/>
        <v>0</v>
      </c>
      <c r="AP40" s="57" t="s">
        <v>12</v>
      </c>
      <c r="AQ40" s="107">
        <v>1.9402985074626865E-2</v>
      </c>
      <c r="AR40" s="57" t="s">
        <v>12</v>
      </c>
      <c r="AS40" s="32">
        <f t="shared" si="1"/>
        <v>5.8479532163742687E-3</v>
      </c>
      <c r="BO40" s="57" t="s">
        <v>12</v>
      </c>
      <c r="BP40" s="30">
        <f t="shared" si="2"/>
        <v>0</v>
      </c>
      <c r="BQ40" s="57"/>
    </row>
    <row r="41" spans="1:69" ht="30" x14ac:dyDescent="0.45">
      <c r="A41" s="54" t="s">
        <v>13</v>
      </c>
      <c r="B41" s="14">
        <v>2.620967741935484E-2</v>
      </c>
      <c r="C41" s="54" t="s">
        <v>13</v>
      </c>
      <c r="D41" s="55">
        <v>1.8115942028985508E-2</v>
      </c>
      <c r="E41" s="13"/>
      <c r="S41" s="13"/>
      <c r="U41" s="54" t="s">
        <v>13</v>
      </c>
      <c r="V41" s="15">
        <v>0</v>
      </c>
      <c r="W41" s="54" t="s">
        <v>13</v>
      </c>
      <c r="X41" s="30">
        <f t="shared" si="0"/>
        <v>0</v>
      </c>
      <c r="AP41" s="54" t="s">
        <v>13</v>
      </c>
      <c r="AQ41" s="107">
        <v>1.4925373134328358E-2</v>
      </c>
      <c r="AR41" s="54" t="s">
        <v>13</v>
      </c>
      <c r="AS41" s="30">
        <f t="shared" si="1"/>
        <v>1.1695906432748537E-2</v>
      </c>
      <c r="BO41" s="54" t="s">
        <v>13</v>
      </c>
      <c r="BP41" s="30">
        <f t="shared" si="2"/>
        <v>0</v>
      </c>
      <c r="BQ41" s="54"/>
    </row>
    <row r="42" spans="1:69" x14ac:dyDescent="0.45">
      <c r="A42" s="54" t="s">
        <v>14</v>
      </c>
      <c r="B42" s="14">
        <v>0.12903225806451613</v>
      </c>
      <c r="C42" s="54" t="s">
        <v>14</v>
      </c>
      <c r="D42" s="55">
        <v>0.13768115942028986</v>
      </c>
      <c r="E42" s="13"/>
      <c r="S42" s="13"/>
      <c r="U42" s="54" t="s">
        <v>14</v>
      </c>
      <c r="V42" s="15">
        <v>1.2987012987012988E-2</v>
      </c>
      <c r="W42" s="54" t="s">
        <v>14</v>
      </c>
      <c r="X42" s="30">
        <f t="shared" si="0"/>
        <v>0</v>
      </c>
      <c r="AP42" s="54" t="s">
        <v>14</v>
      </c>
      <c r="AQ42" s="107">
        <v>0.1373134328358209</v>
      </c>
      <c r="AR42" s="54" t="s">
        <v>14</v>
      </c>
      <c r="AS42" s="30">
        <f t="shared" si="1"/>
        <v>0.18128654970760233</v>
      </c>
      <c r="BO42" s="54" t="s">
        <v>14</v>
      </c>
      <c r="BP42" s="30">
        <f t="shared" si="2"/>
        <v>1.5625E-2</v>
      </c>
      <c r="BQ42" s="54"/>
    </row>
    <row r="43" spans="1:69" x14ac:dyDescent="0.45">
      <c r="A43" s="54" t="s">
        <v>15</v>
      </c>
      <c r="B43" s="14">
        <v>1.4112903225806451E-2</v>
      </c>
      <c r="C43" s="54" t="s">
        <v>15</v>
      </c>
      <c r="D43" s="55">
        <v>1.4492753623188406E-2</v>
      </c>
      <c r="E43" s="13"/>
      <c r="S43" s="13"/>
      <c r="U43" s="54" t="s">
        <v>15</v>
      </c>
      <c r="V43" s="15">
        <v>2.5974025974025976E-2</v>
      </c>
      <c r="W43" s="54" t="s">
        <v>15</v>
      </c>
      <c r="X43" s="30">
        <f t="shared" si="0"/>
        <v>0</v>
      </c>
      <c r="AP43" s="54" t="s">
        <v>15</v>
      </c>
      <c r="AQ43" s="107">
        <v>8.9552238805970154E-3</v>
      </c>
      <c r="AR43" s="54" t="s">
        <v>15</v>
      </c>
      <c r="AS43" s="30">
        <f t="shared" si="1"/>
        <v>0</v>
      </c>
      <c r="BO43" s="54" t="s">
        <v>15</v>
      </c>
      <c r="BP43" s="30">
        <f t="shared" si="2"/>
        <v>1.5625E-2</v>
      </c>
      <c r="BQ43" s="54"/>
    </row>
    <row r="44" spans="1:69" x14ac:dyDescent="0.45">
      <c r="A44" s="54" t="s">
        <v>16</v>
      </c>
      <c r="B44" s="14">
        <v>0.10080645161290322</v>
      </c>
      <c r="C44" s="54" t="s">
        <v>16</v>
      </c>
      <c r="D44" s="55">
        <v>0.10144927536231885</v>
      </c>
      <c r="E44" s="13"/>
      <c r="S44" s="13"/>
      <c r="U44" s="54" t="s">
        <v>16</v>
      </c>
      <c r="V44" s="15">
        <v>0</v>
      </c>
      <c r="W44" s="54" t="s">
        <v>16</v>
      </c>
      <c r="X44" s="30">
        <f t="shared" si="0"/>
        <v>0</v>
      </c>
      <c r="AP44" s="54" t="s">
        <v>16</v>
      </c>
      <c r="AQ44" s="107">
        <v>5.3731343283582089E-2</v>
      </c>
      <c r="AR44" s="54" t="s">
        <v>16</v>
      </c>
      <c r="AS44" s="30">
        <f t="shared" si="1"/>
        <v>6.4327485380116955E-2</v>
      </c>
      <c r="BO44" s="54" t="s">
        <v>16</v>
      </c>
      <c r="BP44" s="30">
        <f t="shared" si="2"/>
        <v>6.25E-2</v>
      </c>
      <c r="BQ44" s="54"/>
    </row>
    <row r="45" spans="1:69" ht="30" x14ac:dyDescent="0.45">
      <c r="A45" s="54" t="s">
        <v>17</v>
      </c>
      <c r="B45" s="14">
        <v>0.17943548387096775</v>
      </c>
      <c r="C45" s="54" t="s">
        <v>17</v>
      </c>
      <c r="D45" s="55">
        <v>0.14492753623188406</v>
      </c>
      <c r="E45" s="13"/>
      <c r="S45" s="13"/>
      <c r="U45" s="54" t="s">
        <v>17</v>
      </c>
      <c r="V45" s="15">
        <v>0</v>
      </c>
      <c r="W45" s="54" t="s">
        <v>17</v>
      </c>
      <c r="X45" s="30">
        <f t="shared" si="0"/>
        <v>3.8461538461538464E-2</v>
      </c>
      <c r="AP45" s="54" t="s">
        <v>17</v>
      </c>
      <c r="AQ45" s="107">
        <v>8.6567164179104483E-2</v>
      </c>
      <c r="AR45" s="54" t="s">
        <v>17</v>
      </c>
      <c r="AS45" s="30">
        <f t="shared" si="1"/>
        <v>0.18128654970760233</v>
      </c>
      <c r="BO45" s="54" t="s">
        <v>17</v>
      </c>
      <c r="BP45" s="30">
        <f t="shared" si="2"/>
        <v>0.1875</v>
      </c>
      <c r="BQ45" s="54"/>
    </row>
    <row r="46" spans="1:69" x14ac:dyDescent="0.45">
      <c r="A46" s="54" t="s">
        <v>18</v>
      </c>
      <c r="B46" s="14">
        <v>1.8145161290322582E-2</v>
      </c>
      <c r="C46" s="54" t="s">
        <v>18</v>
      </c>
      <c r="D46" s="55">
        <v>2.1739130434782608E-2</v>
      </c>
      <c r="E46" s="13"/>
      <c r="S46" s="13"/>
      <c r="U46" s="54" t="s">
        <v>18</v>
      </c>
      <c r="V46" s="15">
        <v>5.1948051948051951E-2</v>
      </c>
      <c r="W46" s="54" t="s">
        <v>18</v>
      </c>
      <c r="X46" s="30">
        <f t="shared" si="0"/>
        <v>3.8461538461538464E-2</v>
      </c>
      <c r="AP46" s="54" t="s">
        <v>18</v>
      </c>
      <c r="AQ46" s="107">
        <v>1.9402985074626865E-2</v>
      </c>
      <c r="AR46" s="54" t="s">
        <v>18</v>
      </c>
      <c r="AS46" s="30">
        <f t="shared" si="1"/>
        <v>0</v>
      </c>
      <c r="BO46" s="54" t="s">
        <v>18</v>
      </c>
      <c r="BP46" s="30">
        <f t="shared" si="2"/>
        <v>0</v>
      </c>
      <c r="BQ46" s="54"/>
    </row>
    <row r="47" spans="1:69" s="18" customFormat="1" ht="15.75" thickBot="1" x14ac:dyDescent="0.5">
      <c r="A47" s="56" t="s">
        <v>19</v>
      </c>
      <c r="B47" s="14">
        <v>8.2661290322580641E-2</v>
      </c>
      <c r="C47" s="56" t="s">
        <v>19</v>
      </c>
      <c r="D47" s="55">
        <v>0.11594202898550725</v>
      </c>
      <c r="E47" s="17"/>
      <c r="S47" s="17"/>
      <c r="T47" s="17"/>
      <c r="U47" s="56" t="s">
        <v>19</v>
      </c>
      <c r="V47" s="15">
        <v>3.896103896103896E-2</v>
      </c>
      <c r="W47" s="56" t="s">
        <v>19</v>
      </c>
      <c r="X47" s="31">
        <f t="shared" si="0"/>
        <v>3.8461538461538464E-2</v>
      </c>
      <c r="AP47" s="56" t="s">
        <v>19</v>
      </c>
      <c r="AQ47" s="107">
        <v>6.5671641791044774E-2</v>
      </c>
      <c r="AR47" s="56" t="s">
        <v>19</v>
      </c>
      <c r="AS47" s="31">
        <f t="shared" si="1"/>
        <v>0.16959064327485379</v>
      </c>
      <c r="BO47" s="56" t="s">
        <v>19</v>
      </c>
      <c r="BP47" s="30">
        <f t="shared" si="2"/>
        <v>3.125E-2</v>
      </c>
      <c r="BQ47" s="56"/>
    </row>
    <row r="48" spans="1:69" ht="30.4" thickTop="1" x14ac:dyDescent="0.45">
      <c r="A48" s="52" t="s">
        <v>20</v>
      </c>
      <c r="B48" s="14">
        <v>4.6370967741935484E-2</v>
      </c>
      <c r="C48" s="52" t="s">
        <v>20</v>
      </c>
      <c r="D48" s="55">
        <v>5.0724637681159424E-2</v>
      </c>
      <c r="E48" s="13"/>
      <c r="S48" s="13"/>
      <c r="U48" s="52" t="s">
        <v>20</v>
      </c>
      <c r="V48" s="15">
        <v>6.4935064935064929E-2</v>
      </c>
      <c r="W48" s="52" t="s">
        <v>20</v>
      </c>
      <c r="X48" s="30">
        <f t="shared" si="0"/>
        <v>3.8461538461538464E-2</v>
      </c>
      <c r="AP48" s="52" t="s">
        <v>20</v>
      </c>
      <c r="AQ48" s="107">
        <v>0.29104477611940299</v>
      </c>
      <c r="AR48" s="52" t="s">
        <v>20</v>
      </c>
      <c r="AS48" s="30">
        <f t="shared" si="1"/>
        <v>7.0175438596491224E-2</v>
      </c>
      <c r="BO48" s="52" t="s">
        <v>20</v>
      </c>
      <c r="BP48" s="30">
        <f t="shared" si="2"/>
        <v>1.5625E-2</v>
      </c>
      <c r="BQ48" s="52"/>
    </row>
    <row r="49" spans="1:69" x14ac:dyDescent="0.45">
      <c r="A49" s="42"/>
      <c r="B49" s="43"/>
      <c r="C49" s="42"/>
      <c r="D49" s="44"/>
      <c r="E49" s="13"/>
      <c r="S49" s="13"/>
      <c r="U49" s="42"/>
      <c r="V49" s="93"/>
      <c r="W49" s="42"/>
      <c r="X49" s="22"/>
      <c r="AP49" s="42"/>
      <c r="AQ49" s="108"/>
      <c r="AR49" s="42"/>
      <c r="AS49" s="22"/>
      <c r="BO49" s="42"/>
      <c r="BP49" s="22"/>
      <c r="BQ49" s="42"/>
    </row>
    <row r="50" spans="1:69" ht="45" x14ac:dyDescent="0.75">
      <c r="A50" s="58" t="s">
        <v>21</v>
      </c>
      <c r="B50" s="43"/>
      <c r="C50" s="58" t="s">
        <v>21</v>
      </c>
      <c r="D50" s="44"/>
      <c r="E50" s="13"/>
      <c r="F50" s="13"/>
      <c r="G50" s="13"/>
      <c r="H50" s="13"/>
      <c r="I50" s="13"/>
      <c r="J50" s="13"/>
      <c r="K50" s="13"/>
      <c r="L50" s="13"/>
      <c r="M50" s="59" t="s">
        <v>32</v>
      </c>
      <c r="N50" s="13"/>
      <c r="O50" s="13"/>
      <c r="P50" s="13"/>
      <c r="Q50" s="13"/>
      <c r="R50" s="13"/>
      <c r="S50" s="13"/>
      <c r="U50" s="58" t="s">
        <v>21</v>
      </c>
      <c r="V50" s="93"/>
      <c r="W50" s="58" t="s">
        <v>21</v>
      </c>
      <c r="X50" s="23"/>
      <c r="Y50" s="13"/>
      <c r="Z50" s="13"/>
      <c r="AA50" s="13"/>
      <c r="AB50" s="13"/>
      <c r="AC50" s="13"/>
      <c r="AD50" s="13"/>
      <c r="AE50" s="13"/>
      <c r="AF50" s="13"/>
      <c r="AG50" s="59" t="s">
        <v>32</v>
      </c>
      <c r="AH50" s="13"/>
      <c r="AI50" s="13"/>
      <c r="AJ50" s="13"/>
      <c r="AK50" s="13"/>
      <c r="AL50" s="13"/>
      <c r="AM50" s="13"/>
      <c r="AN50" s="13"/>
      <c r="AP50" s="58" t="s">
        <v>21</v>
      </c>
      <c r="AQ50" s="108"/>
      <c r="AR50" s="58" t="s">
        <v>21</v>
      </c>
      <c r="AS50" s="23"/>
      <c r="BO50" s="58" t="s">
        <v>21</v>
      </c>
      <c r="BP50" s="23"/>
      <c r="BQ50" s="58"/>
    </row>
    <row r="51" spans="1:69" ht="45.4" thickBot="1" x14ac:dyDescent="0.5">
      <c r="A51" s="54" t="s">
        <v>22</v>
      </c>
      <c r="B51" s="14">
        <v>0.2661290322580645</v>
      </c>
      <c r="C51" s="54" t="s">
        <v>22</v>
      </c>
      <c r="D51" s="55">
        <f>(D23/276)</f>
        <v>0.23550724637681159</v>
      </c>
      <c r="E51" s="54" t="s">
        <v>22</v>
      </c>
      <c r="F51" s="14">
        <v>0.2661290322580645</v>
      </c>
      <c r="G51" s="14">
        <v>0.23550724637681159</v>
      </c>
      <c r="H51" s="60" t="s">
        <v>33</v>
      </c>
      <c r="I51" s="61"/>
      <c r="J51" s="61"/>
      <c r="K51" s="61"/>
      <c r="L51" s="61"/>
      <c r="M51" s="60" t="s">
        <v>34</v>
      </c>
      <c r="N51" s="61"/>
      <c r="O51" s="61"/>
      <c r="P51" s="61"/>
      <c r="Q51" s="61"/>
      <c r="R51" s="61"/>
      <c r="S51" s="61"/>
      <c r="U51" s="54" t="s">
        <v>22</v>
      </c>
      <c r="V51" s="15">
        <v>0.44155844155844154</v>
      </c>
      <c r="W51" s="54" t="s">
        <v>22</v>
      </c>
      <c r="X51" s="15">
        <f>(X23/52)</f>
        <v>0.46153846153846156</v>
      </c>
      <c r="Y51" s="54" t="s">
        <v>22</v>
      </c>
      <c r="Z51" s="30">
        <v>0.44155844155844154</v>
      </c>
      <c r="AA51" s="30">
        <v>0.46153846153846156</v>
      </c>
      <c r="AB51" s="60" t="s">
        <v>33</v>
      </c>
      <c r="AC51" s="13"/>
      <c r="AD51" s="13"/>
      <c r="AE51" s="13"/>
      <c r="AF51" s="13"/>
      <c r="AG51" s="60" t="s">
        <v>34</v>
      </c>
      <c r="AH51" s="13"/>
      <c r="AI51" s="13"/>
      <c r="AJ51" s="13"/>
      <c r="AK51" s="13"/>
      <c r="AL51" s="13"/>
      <c r="AM51" s="13"/>
      <c r="AN51" s="13"/>
      <c r="AP51" s="54" t="s">
        <v>22</v>
      </c>
      <c r="AQ51" s="107">
        <v>0.28955223880597014</v>
      </c>
      <c r="AR51" s="54" t="s">
        <v>22</v>
      </c>
      <c r="AS51" s="15">
        <f>(AS23/171)</f>
        <v>0.29239766081871343</v>
      </c>
      <c r="BO51" s="54" t="s">
        <v>22</v>
      </c>
      <c r="BP51" s="15">
        <f>(BP23/64)</f>
        <v>0.328125</v>
      </c>
      <c r="BQ51" s="54"/>
    </row>
    <row r="52" spans="1:69" ht="45" x14ac:dyDescent="0.45">
      <c r="A52" s="54" t="s">
        <v>23</v>
      </c>
      <c r="B52" s="14">
        <v>0.12096774193548387</v>
      </c>
      <c r="C52" s="54" t="s">
        <v>23</v>
      </c>
      <c r="D52" s="55">
        <f t="shared" ref="D52:D54" si="3">(D24/276)</f>
        <v>0.14130434782608695</v>
      </c>
      <c r="E52" s="54" t="s">
        <v>23</v>
      </c>
      <c r="F52" s="14">
        <v>0.12096774193548387</v>
      </c>
      <c r="G52" s="62">
        <v>0.14130434782608695</v>
      </c>
      <c r="H52" s="63" t="s">
        <v>35</v>
      </c>
      <c r="I52" s="64" t="s">
        <v>36</v>
      </c>
      <c r="J52" s="64" t="s">
        <v>37</v>
      </c>
      <c r="K52" s="64" t="s">
        <v>38</v>
      </c>
      <c r="L52" s="65" t="s">
        <v>39</v>
      </c>
      <c r="M52" s="66" t="s">
        <v>40</v>
      </c>
      <c r="N52" s="64" t="s">
        <v>41</v>
      </c>
      <c r="O52" s="64" t="s">
        <v>42</v>
      </c>
      <c r="P52" s="64" t="s">
        <v>43</v>
      </c>
      <c r="Q52" s="64" t="s">
        <v>44</v>
      </c>
      <c r="R52" s="64" t="s">
        <v>45</v>
      </c>
      <c r="S52" s="64" t="s">
        <v>46</v>
      </c>
      <c r="U52" s="54" t="s">
        <v>23</v>
      </c>
      <c r="V52" s="100">
        <v>0.36363636363636365</v>
      </c>
      <c r="W52" s="54" t="s">
        <v>23</v>
      </c>
      <c r="X52" s="15">
        <f t="shared" ref="X52:X54" si="4">(X24/52)</f>
        <v>0.38461538461538464</v>
      </c>
      <c r="Y52" s="54" t="s">
        <v>23</v>
      </c>
      <c r="Z52" s="30">
        <v>0.36363636363636365</v>
      </c>
      <c r="AA52" s="30">
        <v>0.38461538461538464</v>
      </c>
      <c r="AB52" s="64" t="s">
        <v>35</v>
      </c>
      <c r="AC52" s="64" t="s">
        <v>36</v>
      </c>
      <c r="AD52" s="64" t="s">
        <v>37</v>
      </c>
      <c r="AE52" s="64" t="s">
        <v>38</v>
      </c>
      <c r="AF52" s="64" t="s">
        <v>39</v>
      </c>
      <c r="AG52" s="64" t="s">
        <v>40</v>
      </c>
      <c r="AH52" s="64" t="s">
        <v>41</v>
      </c>
      <c r="AI52" s="64" t="s">
        <v>42</v>
      </c>
      <c r="AJ52" s="64" t="s">
        <v>43</v>
      </c>
      <c r="AK52" s="64" t="s">
        <v>44</v>
      </c>
      <c r="AL52" s="64" t="s">
        <v>45</v>
      </c>
      <c r="AM52" s="64" t="s">
        <v>46</v>
      </c>
      <c r="AN52" s="13"/>
      <c r="AP52" s="54" t="s">
        <v>23</v>
      </c>
      <c r="AQ52" s="107">
        <v>1.3432835820895522E-2</v>
      </c>
      <c r="AR52" s="54" t="s">
        <v>23</v>
      </c>
      <c r="AS52" s="15">
        <f t="shared" ref="AS52:AS54" si="5">(AS24/171)</f>
        <v>2.3391812865497075E-2</v>
      </c>
      <c r="BO52" s="54" t="s">
        <v>23</v>
      </c>
      <c r="BP52" s="15">
        <f t="shared" ref="BP52:BP54" si="6">(BP24/64)</f>
        <v>0.34375</v>
      </c>
      <c r="BQ52" s="54"/>
    </row>
    <row r="53" spans="1:69" ht="45" x14ac:dyDescent="0.45">
      <c r="A53" s="54" t="s">
        <v>24</v>
      </c>
      <c r="B53" s="14">
        <v>0.56653225806451613</v>
      </c>
      <c r="C53" s="54" t="s">
        <v>24</v>
      </c>
      <c r="D53" s="55">
        <f t="shared" si="3"/>
        <v>0.57246376811594202</v>
      </c>
      <c r="E53" s="54" t="s">
        <v>24</v>
      </c>
      <c r="F53" s="14">
        <v>0.56653225806451613</v>
      </c>
      <c r="G53" s="62">
        <v>0.57246376811594202</v>
      </c>
      <c r="H53" s="67" t="s">
        <v>22</v>
      </c>
      <c r="I53" s="68">
        <v>2</v>
      </c>
      <c r="J53" s="68">
        <v>0.50163627863487603</v>
      </c>
      <c r="K53" s="68">
        <v>0.25081813931743802</v>
      </c>
      <c r="L53" s="69">
        <v>4.6884688527865022E-4</v>
      </c>
      <c r="M53" s="68" t="s">
        <v>47</v>
      </c>
      <c r="N53" s="68">
        <v>0.3135825546789503</v>
      </c>
      <c r="O53" s="68">
        <v>3</v>
      </c>
      <c r="P53" s="68">
        <v>0.10452751822631677</v>
      </c>
      <c r="Q53" s="68">
        <v>595.00145918001635</v>
      </c>
      <c r="R53" s="68">
        <v>9.3664391228772678E-6</v>
      </c>
      <c r="S53" s="68">
        <v>6.5913821164255788</v>
      </c>
      <c r="U53" s="54" t="s">
        <v>24</v>
      </c>
      <c r="V53" s="100">
        <v>0.12987012987012986</v>
      </c>
      <c r="W53" s="54" t="s">
        <v>24</v>
      </c>
      <c r="X53" s="15">
        <f t="shared" si="4"/>
        <v>0.11538461538461539</v>
      </c>
      <c r="Y53" s="54" t="s">
        <v>24</v>
      </c>
      <c r="Z53" s="30">
        <v>0.12987012987012986</v>
      </c>
      <c r="AA53" s="30">
        <v>0.11538461538461539</v>
      </c>
      <c r="AB53" s="68" t="s">
        <v>22</v>
      </c>
      <c r="AC53" s="68">
        <v>2</v>
      </c>
      <c r="AD53" s="68">
        <v>0.90309690309690316</v>
      </c>
      <c r="AE53" s="68">
        <v>0.45154845154845158</v>
      </c>
      <c r="AF53" s="68">
        <v>1.9960059920099972E-4</v>
      </c>
      <c r="AG53" s="68" t="s">
        <v>47</v>
      </c>
      <c r="AH53" s="68">
        <v>0.22315272140446965</v>
      </c>
      <c r="AI53" s="68">
        <v>3</v>
      </c>
      <c r="AJ53" s="68">
        <v>7.4384240468156546E-2</v>
      </c>
      <c r="AK53" s="68">
        <v>340.04258150365911</v>
      </c>
      <c r="AL53" s="68">
        <v>2.8565826268479423E-5</v>
      </c>
      <c r="AM53" s="68">
        <v>6.5913821164255788</v>
      </c>
      <c r="AN53" s="13"/>
      <c r="AP53" s="54" t="s">
        <v>24</v>
      </c>
      <c r="AQ53" s="107">
        <v>0.40597014925373132</v>
      </c>
      <c r="AR53" s="54" t="s">
        <v>24</v>
      </c>
      <c r="AS53" s="15">
        <f t="shared" si="5"/>
        <v>0.61403508771929827</v>
      </c>
      <c r="BO53" s="54" t="s">
        <v>24</v>
      </c>
      <c r="BP53" s="15">
        <f t="shared" si="6"/>
        <v>0.3125</v>
      </c>
      <c r="BQ53" s="54"/>
    </row>
    <row r="54" spans="1:69" ht="60.4" thickBot="1" x14ac:dyDescent="0.5">
      <c r="A54" s="54" t="s">
        <v>25</v>
      </c>
      <c r="B54" s="14">
        <v>4.6370967741935484E-2</v>
      </c>
      <c r="C54" s="54" t="s">
        <v>25</v>
      </c>
      <c r="D54" s="55">
        <f t="shared" si="3"/>
        <v>5.0724637681159424E-2</v>
      </c>
      <c r="E54" s="54" t="s">
        <v>25</v>
      </c>
      <c r="F54" s="14">
        <v>4.6370967741935484E-2</v>
      </c>
      <c r="G54" s="62">
        <v>5.0724637681159424E-2</v>
      </c>
      <c r="H54" s="67" t="s">
        <v>23</v>
      </c>
      <c r="I54" s="68">
        <v>2</v>
      </c>
      <c r="J54" s="68">
        <v>0.26227208976157079</v>
      </c>
      <c r="K54" s="68">
        <v>0.1311360448807854</v>
      </c>
      <c r="L54" s="69">
        <v>2.0678876957485576E-4</v>
      </c>
      <c r="M54" s="68" t="s">
        <v>48</v>
      </c>
      <c r="N54" s="68">
        <v>7.0270428156844029E-4</v>
      </c>
      <c r="O54" s="68">
        <v>4</v>
      </c>
      <c r="P54" s="68">
        <v>1.7567607039211007E-4</v>
      </c>
      <c r="Q54" s="68"/>
      <c r="R54" s="68"/>
      <c r="S54" s="68"/>
      <c r="U54" s="54" t="s">
        <v>25</v>
      </c>
      <c r="V54" s="101">
        <v>6.4935064935064929E-2</v>
      </c>
      <c r="W54" s="54" t="s">
        <v>25</v>
      </c>
      <c r="X54" s="15">
        <f t="shared" si="4"/>
        <v>3.8461538461538464E-2</v>
      </c>
      <c r="Y54" s="54" t="s">
        <v>25</v>
      </c>
      <c r="Z54" s="30">
        <v>6.4935064935064929E-2</v>
      </c>
      <c r="AA54" s="30">
        <v>3.8461538461538464E-2</v>
      </c>
      <c r="AB54" s="68" t="s">
        <v>23</v>
      </c>
      <c r="AC54" s="68">
        <v>2</v>
      </c>
      <c r="AD54" s="68">
        <v>0.74825174825174834</v>
      </c>
      <c r="AE54" s="68">
        <v>0.37412587412587417</v>
      </c>
      <c r="AF54" s="68">
        <v>2.200596606191014E-4</v>
      </c>
      <c r="AG54" s="68" t="s">
        <v>48</v>
      </c>
      <c r="AH54" s="68">
        <v>8.7499912674737909E-4</v>
      </c>
      <c r="AI54" s="68">
        <v>4</v>
      </c>
      <c r="AJ54" s="68">
        <v>2.1874978168684477E-4</v>
      </c>
      <c r="AK54" s="68"/>
      <c r="AL54" s="68"/>
      <c r="AM54" s="68"/>
      <c r="AN54" s="13"/>
      <c r="AP54" s="54" t="s">
        <v>25</v>
      </c>
      <c r="AQ54" s="107">
        <v>0.29104477611940299</v>
      </c>
      <c r="AR54" s="54" t="s">
        <v>25</v>
      </c>
      <c r="AS54" s="15">
        <f t="shared" si="5"/>
        <v>7.0175438596491224E-2</v>
      </c>
      <c r="BO54" s="54" t="s">
        <v>25</v>
      </c>
      <c r="BP54" s="15">
        <f t="shared" si="6"/>
        <v>1.5625E-2</v>
      </c>
      <c r="BQ54" s="54"/>
    </row>
    <row r="55" spans="1:69" ht="46.5" thickTop="1" x14ac:dyDescent="0.45">
      <c r="A55" s="7"/>
      <c r="B55" s="33"/>
      <c r="C55" s="7"/>
      <c r="D55" s="44"/>
      <c r="E55" s="61"/>
      <c r="F55" s="61"/>
      <c r="G55" s="61"/>
      <c r="H55" s="67" t="s">
        <v>24</v>
      </c>
      <c r="I55" s="68">
        <v>2</v>
      </c>
      <c r="J55" s="68">
        <v>1.1389960261804581</v>
      </c>
      <c r="K55" s="68">
        <v>0.56949801309022907</v>
      </c>
      <c r="L55" s="69">
        <v>1.7591405745083197E-5</v>
      </c>
      <c r="M55" s="68"/>
      <c r="N55" s="68"/>
      <c r="O55" s="68"/>
      <c r="P55" s="68"/>
      <c r="Q55" s="68"/>
      <c r="R55" s="68"/>
      <c r="S55" s="68"/>
      <c r="U55" s="7"/>
      <c r="V55" s="93"/>
      <c r="W55" s="7"/>
      <c r="X55" s="22"/>
      <c r="Y55" s="13"/>
      <c r="Z55" s="13"/>
      <c r="AA55" s="13"/>
      <c r="AB55" s="68" t="s">
        <v>24</v>
      </c>
      <c r="AC55" s="68">
        <v>2</v>
      </c>
      <c r="AD55" s="68">
        <v>0.24525474525474525</v>
      </c>
      <c r="AE55" s="68">
        <v>0.12262737262737262</v>
      </c>
      <c r="AF55" s="68">
        <v>1.0491506495502472E-4</v>
      </c>
      <c r="AG55" s="68"/>
      <c r="AH55" s="68"/>
      <c r="AI55" s="68"/>
      <c r="AJ55" s="68"/>
      <c r="AK55" s="68"/>
      <c r="AL55" s="68"/>
      <c r="AM55" s="68"/>
      <c r="AN55" s="13"/>
      <c r="AP55" s="7"/>
      <c r="AR55" s="7"/>
      <c r="AS55" s="22"/>
      <c r="BO55" s="7"/>
      <c r="BP55" s="22"/>
      <c r="BQ55" s="7"/>
    </row>
    <row r="56" spans="1:69" ht="46.5" thickBot="1" x14ac:dyDescent="0.5">
      <c r="A56" s="13"/>
      <c r="B56" s="33"/>
      <c r="C56" s="13"/>
      <c r="D56" s="44"/>
      <c r="E56" s="61"/>
      <c r="F56" s="61"/>
      <c r="G56" s="61"/>
      <c r="H56" s="70" t="s">
        <v>25</v>
      </c>
      <c r="I56" s="71">
        <v>2</v>
      </c>
      <c r="J56" s="71">
        <v>9.7095605423094908E-2</v>
      </c>
      <c r="K56" s="71">
        <v>4.8547802711547454E-2</v>
      </c>
      <c r="L56" s="72">
        <v>9.4772209698510892E-6</v>
      </c>
      <c r="M56" s="71" t="s">
        <v>49</v>
      </c>
      <c r="N56" s="71">
        <v>0.31428525896051873</v>
      </c>
      <c r="O56" s="71">
        <v>7</v>
      </c>
      <c r="P56" s="71"/>
      <c r="Q56" s="71"/>
      <c r="R56" s="71"/>
      <c r="S56" s="71"/>
      <c r="U56" s="13"/>
      <c r="V56" s="93"/>
      <c r="W56" s="13"/>
      <c r="X56" s="22"/>
      <c r="Y56" s="13"/>
      <c r="Z56" s="13"/>
      <c r="AA56" s="13"/>
      <c r="AB56" s="71" t="s">
        <v>25</v>
      </c>
      <c r="AC56" s="71">
        <v>2</v>
      </c>
      <c r="AD56" s="71">
        <v>0.10339660339660339</v>
      </c>
      <c r="AE56" s="71">
        <v>5.1698301698301696E-2</v>
      </c>
      <c r="AF56" s="71">
        <v>3.5042380197225238E-4</v>
      </c>
      <c r="AG56" s="71" t="s">
        <v>49</v>
      </c>
      <c r="AH56" s="71">
        <v>0.22402772053121703</v>
      </c>
      <c r="AI56" s="71">
        <v>7</v>
      </c>
      <c r="AJ56" s="71"/>
      <c r="AK56" s="71"/>
      <c r="AL56" s="71"/>
      <c r="AM56" s="71"/>
      <c r="AN56" s="13"/>
      <c r="AP56" s="13"/>
      <c r="AR56" s="13"/>
      <c r="BO56" s="13"/>
      <c r="BQ56" s="13"/>
    </row>
    <row r="57" spans="1:69" ht="46.15" x14ac:dyDescent="0.45">
      <c r="A57" s="13"/>
      <c r="B57" s="26"/>
      <c r="C57" s="13"/>
      <c r="D57" s="44"/>
      <c r="E57" s="61"/>
      <c r="F57" s="61"/>
      <c r="G57" s="61"/>
      <c r="H57" s="73"/>
      <c r="I57" s="73"/>
      <c r="J57" s="73"/>
      <c r="K57" s="73"/>
      <c r="L57" s="73"/>
      <c r="M57" s="61"/>
      <c r="N57" s="61"/>
      <c r="O57" s="13"/>
      <c r="P57" s="13"/>
      <c r="Q57" s="13"/>
      <c r="R57" s="13"/>
      <c r="S57" s="13"/>
      <c r="U57" s="13"/>
      <c r="V57" s="93"/>
      <c r="W57" s="13"/>
      <c r="X57" s="22"/>
      <c r="Y57" s="13"/>
      <c r="Z57" s="13"/>
      <c r="AA57" s="13"/>
      <c r="AB57" s="68" t="s">
        <v>24</v>
      </c>
      <c r="AC57" s="68">
        <v>2</v>
      </c>
      <c r="AD57" s="68">
        <v>0.24525474525474525</v>
      </c>
      <c r="AE57" s="68">
        <v>0.12262737262737262</v>
      </c>
      <c r="AF57" s="68">
        <v>1.0491506495502472E-4</v>
      </c>
      <c r="AG57" s="61"/>
      <c r="AH57" s="61"/>
      <c r="AI57" s="61"/>
      <c r="AJ57" s="61"/>
      <c r="AK57" s="61"/>
      <c r="AL57" s="61"/>
      <c r="AM57" s="61"/>
      <c r="AN57" s="13"/>
      <c r="AP57" s="13"/>
      <c r="AR57" s="13"/>
      <c r="BO57" s="13"/>
      <c r="BQ57" s="13"/>
    </row>
    <row r="58" spans="1:69" ht="60" thickBot="1" x14ac:dyDescent="0.55000000000000004">
      <c r="A58" s="13"/>
      <c r="B58" s="33"/>
      <c r="C58" s="13"/>
      <c r="D58" s="44"/>
      <c r="E58" s="61"/>
      <c r="F58" s="61"/>
      <c r="G58" s="61"/>
      <c r="H58" s="74" t="s">
        <v>50</v>
      </c>
      <c r="I58" s="75"/>
      <c r="J58" s="75"/>
      <c r="K58" s="73"/>
      <c r="L58" s="73"/>
      <c r="M58" s="73"/>
      <c r="N58" s="73"/>
      <c r="O58" s="24"/>
      <c r="P58" s="13"/>
      <c r="Q58" s="13"/>
      <c r="R58" s="13"/>
      <c r="S58" s="13"/>
      <c r="U58" s="13"/>
      <c r="V58" s="93"/>
      <c r="W58" s="13"/>
      <c r="X58" s="22"/>
      <c r="Y58" s="13"/>
      <c r="Z58" s="13"/>
      <c r="AA58" s="13"/>
      <c r="AB58" s="71" t="s">
        <v>25</v>
      </c>
      <c r="AC58" s="71">
        <v>2</v>
      </c>
      <c r="AD58" s="71">
        <v>0.10339660339660339</v>
      </c>
      <c r="AE58" s="71">
        <v>5.1698301698301696E-2</v>
      </c>
      <c r="AF58" s="71">
        <v>3.5042380197225238E-4</v>
      </c>
      <c r="AG58" s="61"/>
      <c r="AH58" s="61"/>
      <c r="AI58" s="61"/>
      <c r="AJ58" s="61"/>
      <c r="AK58" s="61"/>
      <c r="AL58" s="61"/>
      <c r="AM58" s="61"/>
      <c r="AN58" s="13"/>
      <c r="AP58" s="13"/>
      <c r="AR58" s="13"/>
      <c r="BO58" s="13"/>
      <c r="BQ58" s="13"/>
    </row>
    <row r="59" spans="1:69" ht="16.149999999999999" thickTop="1" thickBot="1" x14ac:dyDescent="0.5">
      <c r="A59" s="13"/>
      <c r="B59" s="26"/>
      <c r="C59" s="13"/>
      <c r="D59" s="44"/>
      <c r="E59" s="61"/>
      <c r="F59" s="61"/>
      <c r="G59" s="61"/>
      <c r="H59" s="76"/>
      <c r="I59" s="75"/>
      <c r="J59" s="75"/>
      <c r="K59" s="73"/>
      <c r="L59" s="73"/>
      <c r="M59" s="73"/>
      <c r="N59" s="73"/>
      <c r="O59" s="24"/>
      <c r="P59" s="13"/>
      <c r="Q59" s="13"/>
      <c r="R59" s="13"/>
      <c r="S59" s="13"/>
      <c r="U59" s="13"/>
      <c r="V59" s="13"/>
      <c r="W59" s="13"/>
      <c r="X59" s="22"/>
      <c r="Y59" s="13"/>
      <c r="Z59" s="13"/>
      <c r="AA59" s="13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13"/>
      <c r="AP59" s="13"/>
      <c r="AR59" s="13"/>
      <c r="BO59" s="13"/>
      <c r="BQ59" s="13"/>
    </row>
    <row r="60" spans="1:69" x14ac:dyDescent="0.45">
      <c r="A60" s="13"/>
      <c r="B60" s="33"/>
      <c r="C60" s="13"/>
      <c r="D60" s="44"/>
      <c r="E60" s="61"/>
      <c r="F60" s="61"/>
      <c r="G60" s="61"/>
      <c r="H60" s="77"/>
      <c r="I60" s="77"/>
      <c r="J60" s="77"/>
      <c r="K60" s="73"/>
      <c r="L60" s="73"/>
      <c r="M60" s="73"/>
      <c r="N60" s="73"/>
      <c r="O60" s="24"/>
      <c r="P60" s="13"/>
      <c r="Q60" s="13"/>
      <c r="R60" s="13"/>
      <c r="S60" s="13"/>
      <c r="U60" s="13"/>
      <c r="V60" s="13"/>
      <c r="W60" s="13"/>
      <c r="X60" s="22"/>
      <c r="AP60" s="13"/>
      <c r="AR60" s="13"/>
      <c r="BO60" s="13"/>
      <c r="BQ60" s="13"/>
    </row>
    <row r="61" spans="1:69" ht="15.75" thickBot="1" x14ac:dyDescent="0.5">
      <c r="A61" s="13"/>
      <c r="B61" s="33"/>
      <c r="C61" s="13"/>
      <c r="D61" s="44"/>
      <c r="E61" s="61"/>
      <c r="F61" s="61"/>
      <c r="G61" s="61"/>
      <c r="H61" s="78" t="s">
        <v>51</v>
      </c>
      <c r="I61" s="78">
        <v>0.2446236559139785</v>
      </c>
      <c r="J61" s="78">
        <v>0.2548309178743961</v>
      </c>
      <c r="K61" s="73"/>
      <c r="L61" s="73"/>
      <c r="M61" s="73"/>
      <c r="N61" s="73"/>
      <c r="O61" s="24"/>
      <c r="P61" s="13"/>
      <c r="Q61" s="13"/>
      <c r="R61" s="13"/>
      <c r="S61" s="13"/>
      <c r="U61" s="13"/>
      <c r="V61" s="13"/>
      <c r="W61" s="13"/>
      <c r="X61" s="22"/>
      <c r="AP61" s="13"/>
      <c r="AR61" s="13"/>
      <c r="BO61" s="13"/>
      <c r="BQ61" s="13"/>
    </row>
    <row r="62" spans="1:69" x14ac:dyDescent="0.45">
      <c r="A62" s="13"/>
      <c r="B62" s="33"/>
      <c r="C62" s="13"/>
      <c r="D62" s="44"/>
      <c r="E62" s="61"/>
      <c r="F62" s="61"/>
      <c r="G62" s="61"/>
      <c r="H62" s="78" t="s">
        <v>39</v>
      </c>
      <c r="I62" s="78">
        <v>7.9110030783905647E-2</v>
      </c>
      <c r="J62" s="78">
        <v>7.7719141636910988E-2</v>
      </c>
      <c r="K62" s="79"/>
      <c r="L62" s="79"/>
      <c r="M62" s="79"/>
      <c r="N62" s="79"/>
      <c r="O62" s="24"/>
      <c r="P62" s="13"/>
      <c r="Q62" s="13"/>
      <c r="R62" s="13"/>
      <c r="S62" s="13"/>
      <c r="U62" s="13"/>
      <c r="V62" s="13"/>
      <c r="W62" s="13"/>
      <c r="X62" s="22"/>
      <c r="AB62" s="104"/>
      <c r="AC62" s="104"/>
      <c r="AD62" s="104"/>
      <c r="AE62" s="104"/>
      <c r="AF62" s="104"/>
      <c r="AG62" s="104"/>
      <c r="AH62" s="104"/>
      <c r="AP62" s="13"/>
      <c r="AR62" s="13"/>
      <c r="BO62" s="13"/>
      <c r="BQ62" s="13"/>
    </row>
    <row r="63" spans="1:69" x14ac:dyDescent="0.45">
      <c r="A63" s="13"/>
      <c r="B63" s="33"/>
      <c r="C63" s="13"/>
      <c r="D63" s="44"/>
      <c r="E63" s="61"/>
      <c r="F63" s="61"/>
      <c r="G63" s="61"/>
      <c r="H63" s="78" t="s">
        <v>52</v>
      </c>
      <c r="I63" s="78">
        <v>3</v>
      </c>
      <c r="J63" s="78">
        <v>3</v>
      </c>
      <c r="K63" s="73"/>
      <c r="L63" s="73"/>
      <c r="M63" s="73"/>
      <c r="N63" s="73"/>
      <c r="O63" s="24"/>
      <c r="P63" s="13"/>
      <c r="Q63" s="13"/>
      <c r="R63" s="13"/>
      <c r="S63" s="13"/>
      <c r="U63" s="13"/>
      <c r="V63" s="13"/>
      <c r="W63" s="13"/>
      <c r="X63" s="22"/>
      <c r="AB63" s="102"/>
      <c r="AC63" s="102"/>
      <c r="AD63" s="102"/>
      <c r="AE63" s="102"/>
      <c r="AF63" s="102"/>
      <c r="AG63" s="102"/>
      <c r="AH63" s="102"/>
      <c r="AP63" s="13"/>
      <c r="AR63" s="13"/>
      <c r="BO63" s="13"/>
      <c r="BQ63" s="13"/>
    </row>
    <row r="64" spans="1:69" x14ac:dyDescent="0.45">
      <c r="A64" s="13"/>
      <c r="B64" s="33"/>
      <c r="C64" s="13"/>
      <c r="D64" s="44"/>
      <c r="E64" s="61"/>
      <c r="F64" s="61"/>
      <c r="G64" s="61"/>
      <c r="H64" s="78" t="s">
        <v>53</v>
      </c>
      <c r="I64" s="78">
        <v>0</v>
      </c>
      <c r="J64" s="78"/>
      <c r="K64" s="73"/>
      <c r="L64" s="73"/>
      <c r="M64" s="73"/>
      <c r="N64" s="73"/>
      <c r="O64" s="24"/>
      <c r="P64" s="13"/>
      <c r="Q64" s="13"/>
      <c r="R64" s="13"/>
      <c r="S64" s="13"/>
      <c r="U64" s="13"/>
      <c r="V64" s="13"/>
      <c r="W64" s="13"/>
      <c r="X64" s="22"/>
      <c r="AB64" s="102"/>
      <c r="AC64" s="102"/>
      <c r="AD64" s="102"/>
      <c r="AE64" s="102"/>
      <c r="AF64" s="102"/>
      <c r="AG64" s="102"/>
      <c r="AH64" s="102"/>
      <c r="AP64" s="13"/>
      <c r="AR64" s="13"/>
      <c r="BO64" s="13"/>
      <c r="BQ64" s="13"/>
    </row>
    <row r="65" spans="1:69" x14ac:dyDescent="0.45">
      <c r="A65" s="13"/>
      <c r="B65" s="33"/>
      <c r="C65" s="13"/>
      <c r="D65" s="44"/>
      <c r="E65" s="61"/>
      <c r="F65" s="61"/>
      <c r="G65" s="61"/>
      <c r="H65" s="78" t="s">
        <v>42</v>
      </c>
      <c r="I65" s="78">
        <v>4</v>
      </c>
      <c r="J65" s="78"/>
      <c r="K65" s="73"/>
      <c r="L65" s="73"/>
      <c r="M65" s="73"/>
      <c r="N65" s="73"/>
      <c r="O65" s="24"/>
      <c r="P65" s="13"/>
      <c r="Q65" s="13"/>
      <c r="R65" s="13"/>
      <c r="S65" s="13"/>
      <c r="U65" s="13"/>
      <c r="V65" s="13"/>
      <c r="W65" s="13"/>
      <c r="X65" s="22"/>
      <c r="AB65" s="102"/>
      <c r="AC65" s="102"/>
      <c r="AD65" s="102"/>
      <c r="AE65" s="102"/>
      <c r="AF65" s="102"/>
      <c r="AG65" s="102"/>
      <c r="AH65" s="102"/>
      <c r="AP65" s="13"/>
      <c r="AR65" s="13"/>
      <c r="BO65" s="13"/>
      <c r="BQ65" s="13"/>
    </row>
    <row r="66" spans="1:69" ht="15.75" thickBot="1" x14ac:dyDescent="0.5">
      <c r="A66" s="13"/>
      <c r="B66" s="33"/>
      <c r="C66" s="13"/>
      <c r="D66" s="44"/>
      <c r="E66" s="61"/>
      <c r="F66" s="61"/>
      <c r="G66" s="61"/>
      <c r="H66" s="78" t="s">
        <v>54</v>
      </c>
      <c r="I66" s="78">
        <v>-4.4643317768895324E-2</v>
      </c>
      <c r="J66" s="78"/>
      <c r="K66" s="73"/>
      <c r="L66" s="73"/>
      <c r="M66" s="73"/>
      <c r="N66" s="73"/>
      <c r="O66" s="24"/>
      <c r="P66" s="13"/>
      <c r="Q66" s="13"/>
      <c r="R66" s="13"/>
      <c r="S66" s="13"/>
      <c r="U66" s="13"/>
      <c r="V66" s="13"/>
      <c r="W66" s="13"/>
      <c r="X66" s="22"/>
      <c r="AB66" s="103"/>
      <c r="AC66" s="103"/>
      <c r="AD66" s="103"/>
      <c r="AE66" s="103"/>
      <c r="AF66" s="103"/>
      <c r="AG66" s="103"/>
      <c r="AH66" s="103"/>
      <c r="AP66" s="13"/>
      <c r="AR66" s="13"/>
      <c r="BO66" s="13"/>
      <c r="BQ66" s="13"/>
    </row>
    <row r="67" spans="1:69" x14ac:dyDescent="0.45">
      <c r="A67" s="13"/>
      <c r="B67" s="33"/>
      <c r="C67" s="13"/>
      <c r="D67" s="44"/>
      <c r="E67" s="13"/>
      <c r="F67" s="13"/>
      <c r="G67" s="13"/>
      <c r="H67" s="78" t="s">
        <v>55</v>
      </c>
      <c r="I67" s="78">
        <v>0.48326570339609926</v>
      </c>
      <c r="J67" s="78"/>
      <c r="K67" s="24"/>
      <c r="L67" s="24"/>
      <c r="M67" s="24"/>
      <c r="N67" s="24"/>
      <c r="O67" s="24"/>
      <c r="P67" s="13"/>
      <c r="Q67" s="13"/>
      <c r="R67" s="13"/>
      <c r="S67" s="13"/>
      <c r="U67" s="13"/>
      <c r="V67" s="13"/>
      <c r="W67" s="13"/>
      <c r="X67" s="22"/>
      <c r="AP67" s="13"/>
      <c r="AR67" s="13"/>
      <c r="BO67" s="13"/>
      <c r="BQ67" s="13"/>
    </row>
    <row r="68" spans="1:69" x14ac:dyDescent="0.45">
      <c r="A68" s="13"/>
      <c r="B68" s="33"/>
      <c r="C68" s="13"/>
      <c r="D68" s="44"/>
      <c r="E68" s="13"/>
      <c r="F68" s="13"/>
      <c r="G68" s="13"/>
      <c r="H68" s="78" t="s">
        <v>56</v>
      </c>
      <c r="I68" s="78">
        <v>2.1318467863266499</v>
      </c>
      <c r="J68" s="78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W68" s="13"/>
      <c r="X68" s="22"/>
      <c r="AP68" s="13"/>
      <c r="AR68" s="13"/>
      <c r="BO68" s="13"/>
      <c r="BQ68" s="13"/>
    </row>
    <row r="69" spans="1:69" x14ac:dyDescent="0.45">
      <c r="A69" s="13"/>
      <c r="B69" s="33"/>
      <c r="C69" s="13"/>
      <c r="D69" s="44"/>
      <c r="E69" s="13"/>
      <c r="F69" s="13"/>
      <c r="G69" s="13"/>
      <c r="H69" s="78" t="s">
        <v>57</v>
      </c>
      <c r="I69" s="78">
        <v>0.96653140679219851</v>
      </c>
      <c r="J69" s="78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W69" s="13"/>
      <c r="X69" s="22"/>
      <c r="AP69" s="13"/>
      <c r="AR69" s="13"/>
      <c r="BO69" s="13"/>
      <c r="BQ69" s="13"/>
    </row>
    <row r="70" spans="1:69" x14ac:dyDescent="0.45">
      <c r="A70" s="13"/>
      <c r="B70" s="33"/>
      <c r="C70" s="13"/>
      <c r="D70" s="44"/>
      <c r="E70" s="13"/>
      <c r="F70" s="13"/>
      <c r="G70" s="13"/>
      <c r="H70" s="78" t="s">
        <v>58</v>
      </c>
      <c r="I70" s="78">
        <v>2.7764451051977934</v>
      </c>
      <c r="J70" s="78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W70" s="13"/>
      <c r="X70" s="22"/>
      <c r="AP70" s="13"/>
      <c r="AR70" s="13"/>
      <c r="BO70" s="13"/>
      <c r="BQ70" s="13"/>
    </row>
    <row r="71" spans="1:69" x14ac:dyDescent="0.45">
      <c r="A71" s="13"/>
      <c r="B71" s="33"/>
      <c r="C71" s="13"/>
      <c r="D71" s="44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W71" s="13"/>
      <c r="X71" s="22"/>
      <c r="AP71" s="13"/>
      <c r="AR71" s="13"/>
      <c r="BO71" s="13"/>
      <c r="BQ71" s="13"/>
    </row>
    <row r="72" spans="1:69" ht="13.5" customHeight="1" x14ac:dyDescent="0.45">
      <c r="A72" s="13"/>
      <c r="B72" s="80"/>
      <c r="C72" s="13"/>
      <c r="D72" s="8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W72" s="13"/>
      <c r="X72" s="22"/>
      <c r="AP72" s="13"/>
      <c r="AR72" s="13"/>
      <c r="BO72" s="13"/>
      <c r="BQ72" s="13"/>
    </row>
    <row r="73" spans="1:69" s="12" customFormat="1" ht="28.5" x14ac:dyDescent="0.8">
      <c r="A73" s="86"/>
      <c r="B73" s="87"/>
      <c r="C73" s="86"/>
      <c r="D73" s="23"/>
      <c r="E73" s="87"/>
      <c r="F73" s="87"/>
      <c r="G73" s="88"/>
      <c r="H73" s="89"/>
      <c r="I73" s="73"/>
      <c r="J73" s="73"/>
      <c r="K73" s="73"/>
      <c r="L73" s="73"/>
      <c r="M73" s="90"/>
      <c r="N73" s="73"/>
      <c r="O73" s="86"/>
      <c r="P73" s="86"/>
      <c r="Q73" s="86"/>
      <c r="R73" s="86"/>
      <c r="S73" s="86"/>
      <c r="U73" s="86"/>
      <c r="V73" s="24"/>
      <c r="W73" s="86"/>
      <c r="X73" s="23"/>
      <c r="AP73" s="86"/>
      <c r="AQ73"/>
      <c r="AR73" s="86"/>
      <c r="AS73" s="35"/>
      <c r="BO73" s="86"/>
      <c r="BP73" s="34"/>
      <c r="BQ73" s="86"/>
    </row>
    <row r="74" spans="1:69" s="12" customFormat="1" ht="20.25" x14ac:dyDescent="0.45">
      <c r="A74" s="86"/>
      <c r="B74" s="87"/>
      <c r="C74" s="86"/>
      <c r="D74" s="23"/>
      <c r="E74" s="87"/>
      <c r="F74" s="87"/>
      <c r="G74" s="88"/>
      <c r="H74" s="79"/>
      <c r="I74" s="79"/>
      <c r="J74" s="79"/>
      <c r="K74" s="79"/>
      <c r="L74" s="79"/>
      <c r="M74" s="89"/>
      <c r="N74" s="73"/>
      <c r="O74" s="73"/>
      <c r="P74" s="73"/>
      <c r="Q74" s="73"/>
      <c r="R74" s="73"/>
      <c r="S74" s="73"/>
      <c r="U74" s="86"/>
      <c r="V74" s="24"/>
      <c r="W74" s="86"/>
      <c r="X74" s="23"/>
      <c r="AP74" s="86"/>
      <c r="AQ74"/>
      <c r="AR74" s="86"/>
      <c r="AS74" s="34"/>
      <c r="BO74" s="86"/>
      <c r="BP74" s="34"/>
      <c r="BQ74" s="86"/>
    </row>
    <row r="75" spans="1:69" s="12" customFormat="1" x14ac:dyDescent="0.45">
      <c r="A75" s="86"/>
      <c r="B75" s="87"/>
      <c r="C75" s="86"/>
      <c r="D75" s="23"/>
      <c r="E75" s="87"/>
      <c r="F75" s="87"/>
      <c r="G75" s="88"/>
      <c r="H75" s="73"/>
      <c r="I75" s="73"/>
      <c r="J75" s="73"/>
      <c r="K75" s="73"/>
      <c r="L75" s="73"/>
      <c r="M75" s="79"/>
      <c r="N75" s="79"/>
      <c r="O75" s="79"/>
      <c r="P75" s="79"/>
      <c r="Q75" s="79"/>
      <c r="R75" s="79"/>
      <c r="S75" s="79"/>
      <c r="U75" s="86"/>
      <c r="V75" s="24"/>
      <c r="W75" s="86"/>
      <c r="X75" s="23"/>
      <c r="AP75" s="86"/>
      <c r="AQ75"/>
      <c r="AR75" s="86"/>
      <c r="AS75" s="34"/>
      <c r="BO75" s="86"/>
      <c r="BP75" s="34"/>
      <c r="BQ75" s="86"/>
    </row>
    <row r="76" spans="1:69" s="12" customFormat="1" x14ac:dyDescent="0.45">
      <c r="A76" s="86"/>
      <c r="B76" s="91"/>
      <c r="C76" s="86"/>
      <c r="D76" s="23"/>
      <c r="E76" s="87"/>
      <c r="F76" s="87"/>
      <c r="G76" s="88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U76" s="86"/>
      <c r="V76" s="24"/>
      <c r="W76" s="86"/>
      <c r="X76" s="23"/>
      <c r="AP76" s="86"/>
      <c r="AQ76"/>
      <c r="AR76" s="86"/>
      <c r="AS76" s="34"/>
      <c r="BO76" s="86"/>
      <c r="BP76" s="34"/>
      <c r="BQ76" s="86"/>
    </row>
    <row r="77" spans="1:69" s="12" customFormat="1" x14ac:dyDescent="0.45">
      <c r="A77" s="86"/>
      <c r="B77" s="91"/>
      <c r="C77" s="86"/>
      <c r="D77" s="23"/>
      <c r="E77" s="87"/>
      <c r="F77" s="87"/>
      <c r="G77" s="88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U77" s="86"/>
      <c r="V77" s="24"/>
      <c r="W77" s="86"/>
      <c r="X77" s="23"/>
      <c r="AP77" s="86"/>
      <c r="AQ77"/>
      <c r="AR77" s="86"/>
      <c r="AS77" s="34"/>
      <c r="BO77" s="86"/>
      <c r="BP77" s="34"/>
      <c r="BQ77" s="86"/>
    </row>
    <row r="78" spans="1:69" s="12" customFormat="1" x14ac:dyDescent="0.45">
      <c r="A78" s="86"/>
      <c r="B78" s="23"/>
      <c r="C78" s="86"/>
      <c r="D78" s="23"/>
      <c r="E78" s="87"/>
      <c r="F78" s="87"/>
      <c r="G78" s="88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U78" s="86"/>
      <c r="V78" s="24"/>
      <c r="W78" s="86"/>
      <c r="X78" s="23"/>
      <c r="AP78" s="86"/>
      <c r="AQ78"/>
      <c r="AR78" s="86"/>
      <c r="AS78" s="34"/>
      <c r="BO78" s="86"/>
      <c r="BP78" s="34"/>
      <c r="BQ78" s="86"/>
    </row>
    <row r="79" spans="1:69" s="12" customFormat="1" x14ac:dyDescent="0.45">
      <c r="A79" s="86"/>
      <c r="B79" s="73"/>
      <c r="C79" s="86"/>
      <c r="D79" s="23"/>
      <c r="E79" s="87"/>
      <c r="F79" s="87"/>
      <c r="G79" s="88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U79" s="86"/>
      <c r="V79" s="24"/>
      <c r="W79" s="86"/>
      <c r="X79" s="23"/>
      <c r="AP79" s="86"/>
      <c r="AQ79"/>
      <c r="AR79" s="86"/>
      <c r="AS79" s="34"/>
      <c r="BO79" s="86"/>
      <c r="BP79" s="34"/>
      <c r="BQ79" s="86"/>
    </row>
    <row r="80" spans="1:69" s="12" customFormat="1" x14ac:dyDescent="0.45">
      <c r="A80" s="86"/>
      <c r="B80" s="87"/>
      <c r="C80" s="86"/>
      <c r="D80" s="23"/>
      <c r="E80" s="87"/>
      <c r="F80" s="87"/>
      <c r="G80" s="88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U80" s="86"/>
      <c r="V80" s="24"/>
      <c r="W80" s="86"/>
      <c r="X80" s="23"/>
      <c r="AP80" s="86"/>
      <c r="AQ80"/>
      <c r="AR80" s="86"/>
      <c r="AS80" s="34"/>
      <c r="BO80" s="86"/>
      <c r="BP80" s="34"/>
      <c r="BQ80" s="86"/>
    </row>
    <row r="81" spans="1:69" s="12" customFormat="1" x14ac:dyDescent="0.45">
      <c r="A81" s="86"/>
      <c r="B81" s="87"/>
      <c r="C81" s="86"/>
      <c r="D81" s="23"/>
      <c r="E81" s="87"/>
      <c r="F81" s="87"/>
      <c r="G81" s="88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U81" s="86"/>
      <c r="V81" s="24"/>
      <c r="W81" s="86"/>
      <c r="X81" s="23"/>
      <c r="AP81" s="86"/>
      <c r="AQ81"/>
      <c r="AR81" s="86"/>
      <c r="AS81" s="34"/>
      <c r="BO81" s="86"/>
      <c r="BP81" s="34"/>
      <c r="BQ81" s="86"/>
    </row>
    <row r="82" spans="1:69" s="12" customFormat="1" x14ac:dyDescent="0.45">
      <c r="A82" s="86"/>
      <c r="B82" s="87"/>
      <c r="C82" s="86"/>
      <c r="D82" s="23"/>
      <c r="E82" s="87"/>
      <c r="F82" s="87"/>
      <c r="G82" s="88"/>
      <c r="H82" s="73"/>
      <c r="I82" s="73"/>
      <c r="J82" s="73"/>
      <c r="K82" s="73"/>
      <c r="L82" s="73"/>
      <c r="M82" s="73"/>
      <c r="N82" s="73"/>
      <c r="O82" s="86"/>
      <c r="P82" s="86"/>
      <c r="Q82" s="86"/>
      <c r="R82" s="86"/>
      <c r="S82" s="86"/>
      <c r="U82" s="86"/>
      <c r="V82" s="24"/>
      <c r="W82" s="86"/>
      <c r="X82" s="23"/>
      <c r="AP82" s="86"/>
      <c r="AQ82"/>
      <c r="AR82" s="86"/>
      <c r="AS82" s="34"/>
      <c r="BO82" s="86"/>
      <c r="BP82" s="34"/>
      <c r="BQ82" s="86"/>
    </row>
    <row r="83" spans="1:69" s="12" customFormat="1" x14ac:dyDescent="0.45">
      <c r="A83" s="86"/>
      <c r="B83" s="87"/>
      <c r="C83" s="86"/>
      <c r="D83" s="23"/>
      <c r="E83" s="87"/>
      <c r="F83" s="87"/>
      <c r="G83" s="88"/>
      <c r="H83" s="73"/>
      <c r="I83" s="73"/>
      <c r="J83" s="73"/>
      <c r="K83" s="73"/>
      <c r="L83" s="73"/>
      <c r="M83" s="73"/>
      <c r="N83" s="73"/>
      <c r="O83" s="86"/>
      <c r="P83" s="86"/>
      <c r="Q83" s="86"/>
      <c r="R83" s="86"/>
      <c r="S83" s="86"/>
      <c r="U83" s="86"/>
      <c r="V83" s="24"/>
      <c r="W83" s="86"/>
      <c r="X83" s="23"/>
      <c r="AP83" s="86"/>
      <c r="AQ83"/>
      <c r="AR83" s="86"/>
      <c r="AS83" s="34"/>
      <c r="BO83" s="86"/>
      <c r="BP83" s="34"/>
      <c r="BQ83" s="86"/>
    </row>
    <row r="84" spans="1:69" s="12" customFormat="1" x14ac:dyDescent="0.45">
      <c r="A84" s="86"/>
      <c r="B84" s="86"/>
      <c r="C84" s="86"/>
      <c r="D84" s="23"/>
      <c r="E84" s="87"/>
      <c r="F84" s="87"/>
      <c r="G84" s="88"/>
      <c r="H84" s="73"/>
      <c r="I84" s="73"/>
      <c r="J84" s="73"/>
      <c r="K84" s="73"/>
      <c r="L84" s="73"/>
      <c r="M84" s="73"/>
      <c r="N84" s="73"/>
      <c r="O84" s="86"/>
      <c r="P84" s="86"/>
      <c r="Q84" s="86"/>
      <c r="R84" s="86"/>
      <c r="S84" s="86"/>
      <c r="U84" s="86"/>
      <c r="V84" s="24"/>
      <c r="W84" s="86"/>
      <c r="X84" s="23"/>
      <c r="AP84" s="86"/>
      <c r="AQ84"/>
      <c r="AR84" s="86"/>
      <c r="AS84" s="34"/>
      <c r="BO84" s="86"/>
      <c r="BP84" s="34"/>
      <c r="BQ84" s="86"/>
    </row>
    <row r="85" spans="1:69" s="12" customFormat="1" x14ac:dyDescent="0.45">
      <c r="A85" s="86"/>
      <c r="B85" s="86"/>
      <c r="C85" s="86"/>
      <c r="D85" s="23"/>
      <c r="E85" s="87"/>
      <c r="F85" s="87"/>
      <c r="G85" s="88"/>
      <c r="H85" s="73"/>
      <c r="I85" s="73"/>
      <c r="J85" s="73"/>
      <c r="K85" s="73"/>
      <c r="L85" s="73"/>
      <c r="M85" s="73"/>
      <c r="N85" s="73"/>
      <c r="O85" s="86"/>
      <c r="P85" s="86"/>
      <c r="Q85" s="86"/>
      <c r="R85" s="86"/>
      <c r="S85" s="86"/>
      <c r="U85" s="86"/>
      <c r="V85" s="24"/>
      <c r="W85" s="86"/>
      <c r="X85" s="23"/>
      <c r="AP85" s="86"/>
      <c r="AQ85"/>
      <c r="AR85" s="86"/>
      <c r="AS85" s="34"/>
      <c r="BO85" s="86"/>
      <c r="BP85" s="34"/>
      <c r="BQ85" s="86"/>
    </row>
    <row r="86" spans="1:69" s="12" customFormat="1" x14ac:dyDescent="0.45">
      <c r="A86" s="86"/>
      <c r="B86" s="86"/>
      <c r="C86" s="86"/>
      <c r="D86" s="23"/>
      <c r="E86" s="87"/>
      <c r="F86" s="87"/>
      <c r="G86" s="88"/>
      <c r="H86" s="73"/>
      <c r="I86" s="73"/>
      <c r="J86" s="73"/>
      <c r="K86" s="73"/>
      <c r="L86" s="73"/>
      <c r="M86" s="73"/>
      <c r="N86" s="73"/>
      <c r="O86" s="86"/>
      <c r="P86" s="86"/>
      <c r="Q86" s="86"/>
      <c r="R86" s="86"/>
      <c r="S86" s="86"/>
      <c r="U86" s="86"/>
      <c r="V86" s="24"/>
      <c r="W86" s="86"/>
      <c r="X86" s="23"/>
      <c r="AP86" s="86"/>
      <c r="AQ86"/>
      <c r="AR86" s="86"/>
      <c r="AS86" s="34"/>
      <c r="BO86" s="86"/>
      <c r="BP86" s="34"/>
      <c r="BQ86" s="86"/>
    </row>
    <row r="87" spans="1:69" s="12" customFormat="1" x14ac:dyDescent="0.45">
      <c r="A87" s="86"/>
      <c r="B87" s="86"/>
      <c r="C87" s="86"/>
      <c r="D87" s="23"/>
      <c r="E87" s="87"/>
      <c r="F87" s="87"/>
      <c r="G87" s="88"/>
      <c r="H87" s="73"/>
      <c r="I87" s="73"/>
      <c r="J87" s="73"/>
      <c r="K87" s="73"/>
      <c r="L87" s="73"/>
      <c r="M87" s="73"/>
      <c r="N87" s="73"/>
      <c r="O87" s="86"/>
      <c r="P87" s="86"/>
      <c r="Q87" s="86"/>
      <c r="R87" s="86"/>
      <c r="S87" s="86"/>
      <c r="U87" s="86"/>
      <c r="V87" s="24"/>
      <c r="W87" s="86"/>
      <c r="X87" s="23"/>
      <c r="AP87" s="86"/>
      <c r="AQ87"/>
      <c r="AR87" s="86"/>
      <c r="AS87" s="34"/>
      <c r="BO87" s="86"/>
      <c r="BP87" s="34"/>
      <c r="BQ87" s="86"/>
    </row>
    <row r="88" spans="1:69" s="12" customFormat="1" x14ac:dyDescent="0.45">
      <c r="A88" s="86"/>
      <c r="B88" s="86"/>
      <c r="C88" s="86"/>
      <c r="D88" s="23"/>
      <c r="E88" s="87"/>
      <c r="F88" s="87"/>
      <c r="G88" s="88"/>
      <c r="H88" s="73"/>
      <c r="I88" s="73"/>
      <c r="J88" s="73"/>
      <c r="K88" s="73"/>
      <c r="L88" s="73"/>
      <c r="M88" s="73"/>
      <c r="N88" s="73"/>
      <c r="O88" s="86"/>
      <c r="P88" s="86"/>
      <c r="Q88" s="86"/>
      <c r="R88" s="86"/>
      <c r="S88" s="86"/>
      <c r="U88" s="86"/>
      <c r="V88" s="24"/>
      <c r="W88" s="86"/>
      <c r="X88" s="23"/>
      <c r="AP88" s="86"/>
      <c r="AQ88"/>
      <c r="AR88" s="86"/>
      <c r="AS88" s="34"/>
      <c r="BO88" s="86"/>
      <c r="BP88" s="34"/>
      <c r="BQ88" s="86"/>
    </row>
    <row r="89" spans="1:69" s="12" customFormat="1" x14ac:dyDescent="0.45">
      <c r="A89" s="86"/>
      <c r="B89" s="86"/>
      <c r="C89" s="86"/>
      <c r="D89" s="23"/>
      <c r="E89" s="87"/>
      <c r="F89" s="87"/>
      <c r="G89" s="88"/>
      <c r="H89" s="73"/>
      <c r="I89" s="73"/>
      <c r="J89" s="73"/>
      <c r="K89" s="73"/>
      <c r="L89" s="73"/>
      <c r="M89" s="73"/>
      <c r="N89" s="73"/>
      <c r="O89" s="86"/>
      <c r="P89" s="86"/>
      <c r="Q89" s="86"/>
      <c r="R89" s="86"/>
      <c r="S89" s="86"/>
      <c r="U89" s="86"/>
      <c r="V89" s="24"/>
      <c r="W89" s="86"/>
      <c r="X89" s="23"/>
      <c r="AP89" s="86"/>
      <c r="AQ89"/>
      <c r="AR89" s="86"/>
      <c r="AS89" s="34"/>
      <c r="BO89" s="86"/>
      <c r="BP89" s="34"/>
      <c r="BQ89" s="86"/>
    </row>
    <row r="90" spans="1:69" s="12" customFormat="1" x14ac:dyDescent="0.45">
      <c r="A90" s="86"/>
      <c r="B90" s="86"/>
      <c r="C90" s="86"/>
      <c r="D90" s="23"/>
      <c r="E90" s="87"/>
      <c r="F90" s="87"/>
      <c r="G90" s="88"/>
      <c r="H90" s="73"/>
      <c r="I90" s="73"/>
      <c r="J90" s="73"/>
      <c r="K90" s="73"/>
      <c r="L90" s="73"/>
      <c r="M90" s="73"/>
      <c r="N90" s="73"/>
      <c r="O90" s="86"/>
      <c r="P90" s="86"/>
      <c r="Q90" s="86"/>
      <c r="R90" s="86"/>
      <c r="S90" s="86"/>
      <c r="U90" s="86"/>
      <c r="V90" s="24"/>
      <c r="W90" s="86"/>
      <c r="X90" s="23"/>
      <c r="AP90" s="86"/>
      <c r="AQ90"/>
      <c r="AR90" s="86"/>
      <c r="AS90" s="34"/>
      <c r="BO90" s="86"/>
      <c r="BP90" s="34"/>
      <c r="BQ90" s="86"/>
    </row>
    <row r="91" spans="1:69" s="12" customFormat="1" x14ac:dyDescent="0.45">
      <c r="A91" s="86"/>
      <c r="B91" s="86"/>
      <c r="C91" s="86"/>
      <c r="D91" s="23"/>
      <c r="E91" s="87"/>
      <c r="F91" s="87"/>
      <c r="G91" s="88"/>
      <c r="H91" s="73"/>
      <c r="I91" s="73"/>
      <c r="J91" s="73"/>
      <c r="K91" s="73"/>
      <c r="L91" s="73"/>
      <c r="M91" s="73"/>
      <c r="N91" s="73"/>
      <c r="O91" s="86"/>
      <c r="P91" s="86"/>
      <c r="Q91" s="86"/>
      <c r="R91" s="86"/>
      <c r="S91" s="86"/>
      <c r="U91" s="86"/>
      <c r="V91" s="24"/>
      <c r="W91" s="86"/>
      <c r="X91" s="23"/>
      <c r="AP91" s="86"/>
      <c r="AQ91"/>
      <c r="AR91" s="86"/>
      <c r="AS91" s="34"/>
      <c r="BO91" s="86"/>
      <c r="BP91" s="34"/>
      <c r="BQ91" s="86"/>
    </row>
    <row r="92" spans="1:69" s="12" customFormat="1" x14ac:dyDescent="0.45">
      <c r="A92" s="86"/>
      <c r="B92" s="86"/>
      <c r="C92" s="86"/>
      <c r="D92" s="23"/>
      <c r="E92" s="86"/>
      <c r="F92" s="86"/>
      <c r="G92" s="86"/>
      <c r="H92" s="73"/>
      <c r="I92" s="73"/>
      <c r="J92" s="73"/>
      <c r="K92" s="73"/>
      <c r="L92" s="73"/>
      <c r="M92" s="73"/>
      <c r="N92" s="73"/>
      <c r="O92" s="86"/>
      <c r="P92" s="86"/>
      <c r="Q92" s="86"/>
      <c r="R92" s="86"/>
      <c r="S92" s="86"/>
      <c r="U92" s="86"/>
      <c r="V92" s="24"/>
      <c r="W92" s="86"/>
      <c r="X92" s="23"/>
      <c r="AP92" s="86"/>
      <c r="AQ92"/>
      <c r="AR92" s="86"/>
      <c r="AS92" s="34"/>
      <c r="BO92" s="86"/>
      <c r="BP92" s="34"/>
      <c r="BQ92" s="86"/>
    </row>
    <row r="93" spans="1:69" s="12" customFormat="1" x14ac:dyDescent="0.45">
      <c r="A93" s="86"/>
      <c r="B93" s="86"/>
      <c r="C93" s="86"/>
      <c r="D93" s="23"/>
      <c r="E93" s="86"/>
      <c r="F93" s="86"/>
      <c r="G93" s="86"/>
      <c r="H93" s="73"/>
      <c r="I93" s="73"/>
      <c r="J93" s="73"/>
      <c r="K93" s="73"/>
      <c r="L93" s="73"/>
      <c r="M93" s="73"/>
      <c r="N93" s="73"/>
      <c r="O93" s="86"/>
      <c r="P93" s="86"/>
      <c r="Q93" s="86"/>
      <c r="R93" s="86"/>
      <c r="S93" s="86"/>
      <c r="U93" s="86"/>
      <c r="V93" s="24"/>
      <c r="W93" s="86"/>
      <c r="X93" s="23"/>
      <c r="AP93" s="86"/>
      <c r="AQ93"/>
      <c r="AR93" s="86"/>
      <c r="AS93" s="34"/>
      <c r="BO93" s="86"/>
      <c r="BP93" s="34"/>
      <c r="BQ93" s="86"/>
    </row>
    <row r="94" spans="1:69" s="12" customFormat="1" x14ac:dyDescent="0.45">
      <c r="A94" s="86"/>
      <c r="B94" s="86"/>
      <c r="C94" s="86"/>
      <c r="D94" s="23"/>
      <c r="H94" s="61"/>
      <c r="I94" s="61"/>
      <c r="J94" s="61"/>
      <c r="K94" s="61"/>
      <c r="L94" s="61"/>
      <c r="M94" s="61"/>
      <c r="N94" s="61"/>
      <c r="U94" s="86"/>
      <c r="V94" s="24"/>
      <c r="W94" s="86"/>
      <c r="X94" s="23"/>
      <c r="AP94" s="86"/>
      <c r="AQ94"/>
      <c r="AR94" s="86"/>
      <c r="AS94" s="19"/>
      <c r="BO94" s="86"/>
      <c r="BP94" s="19"/>
      <c r="BQ94" s="86"/>
    </row>
    <row r="95" spans="1:69" s="12" customFormat="1" x14ac:dyDescent="0.45">
      <c r="A95" s="86"/>
      <c r="B95" s="86"/>
      <c r="C95" s="86"/>
      <c r="D95" s="23"/>
      <c r="H95" s="61"/>
      <c r="I95" s="61"/>
      <c r="J95" s="61"/>
      <c r="K95" s="61"/>
      <c r="L95" s="61"/>
      <c r="M95" s="61"/>
      <c r="N95" s="61"/>
      <c r="U95" s="86"/>
      <c r="V95" s="24"/>
      <c r="W95" s="86"/>
      <c r="X95" s="23"/>
      <c r="AP95" s="86"/>
      <c r="AQ95"/>
      <c r="AR95" s="86"/>
      <c r="AS95" s="19"/>
      <c r="BO95" s="86"/>
      <c r="BP95" s="19"/>
      <c r="BQ95" s="86"/>
    </row>
    <row r="96" spans="1:69" s="12" customFormat="1" ht="20.25" x14ac:dyDescent="0.45">
      <c r="A96" s="86"/>
      <c r="B96" s="86"/>
      <c r="C96" s="86"/>
      <c r="D96" s="23"/>
      <c r="H96" s="89"/>
      <c r="I96" s="73"/>
      <c r="J96" s="73"/>
      <c r="K96" s="73"/>
      <c r="L96" s="73"/>
      <c r="M96" s="73"/>
      <c r="N96" s="73"/>
      <c r="U96" s="86"/>
      <c r="V96" s="24"/>
      <c r="W96" s="86"/>
      <c r="X96" s="23"/>
      <c r="AP96" s="86"/>
      <c r="AQ96"/>
      <c r="AR96" s="86"/>
      <c r="AS96" s="19"/>
      <c r="BO96" s="86"/>
      <c r="BP96" s="19"/>
      <c r="BQ96" s="86"/>
    </row>
    <row r="97" spans="1:69" s="85" customFormat="1" x14ac:dyDescent="0.45">
      <c r="A97" s="86"/>
      <c r="B97" s="86"/>
      <c r="C97" s="86"/>
      <c r="D97" s="23"/>
      <c r="E97" s="12"/>
      <c r="F97" s="12"/>
      <c r="G97" s="12"/>
      <c r="H97" s="79"/>
      <c r="I97" s="79"/>
      <c r="J97" s="79"/>
      <c r="K97" s="79"/>
      <c r="L97" s="79"/>
      <c r="M97" s="79"/>
      <c r="N97" s="79"/>
      <c r="O97" s="12"/>
      <c r="P97" s="12"/>
      <c r="Q97" s="12"/>
      <c r="R97" s="12"/>
      <c r="S97" s="12"/>
      <c r="T97" s="12"/>
      <c r="U97" s="86"/>
      <c r="V97" s="16"/>
      <c r="W97" s="86"/>
      <c r="X97" s="34"/>
      <c r="AP97" s="86"/>
      <c r="AQ97"/>
      <c r="AR97" s="86"/>
      <c r="AS97" s="19"/>
      <c r="BO97" s="86"/>
      <c r="BP97" s="19"/>
      <c r="BQ97" s="86"/>
    </row>
    <row r="98" spans="1:69" s="85" customFormat="1" x14ac:dyDescent="0.45">
      <c r="A98" s="86"/>
      <c r="B98" s="86"/>
      <c r="C98" s="86"/>
      <c r="D98" s="23"/>
      <c r="E98" s="12"/>
      <c r="F98" s="12"/>
      <c r="G98" s="12"/>
      <c r="H98" s="73"/>
      <c r="I98" s="73"/>
      <c r="J98" s="73"/>
      <c r="K98" s="73"/>
      <c r="L98" s="73"/>
      <c r="M98" s="73"/>
      <c r="N98" s="73"/>
      <c r="O98" s="12"/>
      <c r="P98" s="12"/>
      <c r="Q98" s="12"/>
      <c r="R98" s="12"/>
      <c r="S98" s="12"/>
      <c r="T98" s="12"/>
      <c r="U98" s="86"/>
      <c r="V98" s="16"/>
      <c r="W98" s="86"/>
      <c r="X98" s="34"/>
      <c r="AP98" s="86"/>
      <c r="AQ98"/>
      <c r="AR98" s="86"/>
      <c r="AS98" s="19"/>
      <c r="BO98" s="86"/>
      <c r="BP98" s="19"/>
      <c r="BQ98" s="86"/>
    </row>
    <row r="99" spans="1:69" s="85" customFormat="1" x14ac:dyDescent="0.45">
      <c r="A99" s="86"/>
      <c r="B99" s="86"/>
      <c r="C99" s="86"/>
      <c r="D99" s="23"/>
      <c r="E99" s="12"/>
      <c r="F99" s="12"/>
      <c r="G99" s="12"/>
      <c r="H99" s="73"/>
      <c r="I99" s="73"/>
      <c r="J99" s="73"/>
      <c r="K99" s="73"/>
      <c r="L99" s="73"/>
      <c r="M99" s="73"/>
      <c r="N99" s="73"/>
      <c r="O99" s="12"/>
      <c r="P99" s="12"/>
      <c r="Q99" s="12"/>
      <c r="R99" s="12"/>
      <c r="S99" s="12"/>
      <c r="T99" s="12"/>
      <c r="U99" s="86"/>
      <c r="V99" s="16"/>
      <c r="W99" s="86"/>
      <c r="X99" s="34"/>
      <c r="AP99" s="86"/>
      <c r="AQ99"/>
      <c r="AR99" s="86"/>
      <c r="AS99" s="19"/>
      <c r="BO99" s="86"/>
      <c r="BP99" s="19"/>
      <c r="BQ99" s="86"/>
    </row>
    <row r="100" spans="1:69" s="85" customFormat="1" x14ac:dyDescent="0.45">
      <c r="A100" s="86"/>
      <c r="B100" s="86"/>
      <c r="C100" s="86"/>
      <c r="D100" s="23"/>
      <c r="E100" s="12"/>
      <c r="F100" s="12"/>
      <c r="G100" s="12"/>
      <c r="H100" s="73"/>
      <c r="I100" s="73"/>
      <c r="J100" s="73"/>
      <c r="K100" s="73"/>
      <c r="L100" s="73"/>
      <c r="M100" s="73"/>
      <c r="N100" s="73"/>
      <c r="O100" s="12"/>
      <c r="P100" s="12"/>
      <c r="Q100" s="12"/>
      <c r="R100" s="12"/>
      <c r="S100" s="12"/>
      <c r="T100" s="12"/>
      <c r="U100" s="86"/>
      <c r="V100" s="16"/>
      <c r="W100" s="86"/>
      <c r="X100" s="34"/>
      <c r="AP100" s="86"/>
      <c r="AQ100"/>
      <c r="AR100" s="86"/>
      <c r="AS100" s="19"/>
      <c r="BO100" s="86"/>
      <c r="BP100" s="19"/>
      <c r="BQ100" s="86"/>
    </row>
    <row r="101" spans="1:69" s="85" customFormat="1" x14ac:dyDescent="0.45">
      <c r="A101" s="86"/>
      <c r="B101" s="86"/>
      <c r="C101" s="86"/>
      <c r="D101" s="23"/>
      <c r="E101" s="12"/>
      <c r="F101" s="12"/>
      <c r="G101" s="12"/>
      <c r="H101" s="73"/>
      <c r="I101" s="73"/>
      <c r="J101" s="73"/>
      <c r="K101" s="73"/>
      <c r="L101" s="73"/>
      <c r="M101" s="73"/>
      <c r="N101" s="73"/>
      <c r="O101" s="12"/>
      <c r="P101" s="12"/>
      <c r="Q101" s="12"/>
      <c r="R101" s="12"/>
      <c r="S101" s="12"/>
      <c r="T101" s="12"/>
      <c r="U101" s="86"/>
      <c r="V101" s="16"/>
      <c r="W101" s="86"/>
      <c r="X101" s="34"/>
      <c r="AP101" s="86"/>
      <c r="AQ101"/>
      <c r="AR101" s="86"/>
      <c r="AS101" s="19"/>
      <c r="BO101" s="86"/>
      <c r="BP101" s="19"/>
      <c r="BQ101" s="86"/>
    </row>
    <row r="102" spans="1:69" s="85" customFormat="1" x14ac:dyDescent="0.45">
      <c r="A102" s="86"/>
      <c r="B102" s="86"/>
      <c r="C102" s="86"/>
      <c r="D102" s="23"/>
      <c r="E102" s="12"/>
      <c r="F102" s="12"/>
      <c r="G102" s="12"/>
      <c r="H102" s="73"/>
      <c r="I102" s="73"/>
      <c r="J102" s="73"/>
      <c r="K102" s="73"/>
      <c r="L102" s="73"/>
      <c r="M102" s="73"/>
      <c r="N102" s="73"/>
      <c r="O102" s="12"/>
      <c r="P102" s="12"/>
      <c r="Q102" s="12"/>
      <c r="R102" s="12"/>
      <c r="S102" s="12"/>
      <c r="T102" s="12"/>
      <c r="U102" s="86"/>
      <c r="V102" s="16"/>
      <c r="W102" s="86"/>
      <c r="X102" s="34"/>
      <c r="AP102" s="86"/>
      <c r="AQ102"/>
      <c r="AR102" s="86"/>
      <c r="AS102" s="19"/>
      <c r="BO102" s="86"/>
      <c r="BP102" s="19"/>
      <c r="BQ102" s="86"/>
    </row>
    <row r="103" spans="1:69" s="85" customFormat="1" x14ac:dyDescent="0.45">
      <c r="A103" s="86"/>
      <c r="B103" s="86"/>
      <c r="C103" s="86"/>
      <c r="D103" s="23"/>
      <c r="E103" s="12"/>
      <c r="F103" s="12"/>
      <c r="G103" s="12"/>
      <c r="H103" s="73"/>
      <c r="I103" s="73"/>
      <c r="J103" s="73"/>
      <c r="K103" s="73"/>
      <c r="L103" s="73"/>
      <c r="M103" s="73"/>
      <c r="N103" s="73"/>
      <c r="O103" s="12"/>
      <c r="P103" s="12"/>
      <c r="Q103" s="12"/>
      <c r="R103" s="12"/>
      <c r="S103" s="12"/>
      <c r="T103" s="12"/>
      <c r="U103" s="86"/>
      <c r="V103" s="16"/>
      <c r="W103" s="86"/>
      <c r="X103" s="34"/>
      <c r="AP103" s="86"/>
      <c r="AQ103"/>
      <c r="AR103" s="86"/>
      <c r="AS103" s="19"/>
      <c r="BO103" s="86"/>
      <c r="BP103" s="19"/>
      <c r="BQ103" s="86"/>
    </row>
    <row r="104" spans="1:69" s="85" customFormat="1" x14ac:dyDescent="0.45">
      <c r="A104" s="86"/>
      <c r="B104" s="86"/>
      <c r="C104" s="86"/>
      <c r="D104" s="2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86"/>
      <c r="V104" s="16"/>
      <c r="W104" s="86"/>
      <c r="X104" s="34"/>
      <c r="AP104" s="86"/>
      <c r="AQ104"/>
      <c r="AR104" s="86"/>
      <c r="AS104" s="19"/>
      <c r="BO104" s="86"/>
      <c r="BP104" s="19"/>
      <c r="BQ104" s="86"/>
    </row>
    <row r="105" spans="1:69" s="85" customFormat="1" x14ac:dyDescent="0.45">
      <c r="A105" s="86"/>
      <c r="B105" s="86"/>
      <c r="C105" s="86"/>
      <c r="D105" s="2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86"/>
      <c r="V105" s="16"/>
      <c r="W105" s="86"/>
      <c r="X105" s="34"/>
      <c r="AP105" s="86"/>
      <c r="AQ105"/>
      <c r="AR105" s="86"/>
      <c r="AS105" s="19"/>
      <c r="BO105" s="86"/>
      <c r="BP105" s="19"/>
      <c r="BQ105" s="86"/>
    </row>
    <row r="106" spans="1:69" s="85" customFormat="1" x14ac:dyDescent="0.45">
      <c r="A106" s="86"/>
      <c r="B106" s="86"/>
      <c r="C106" s="86"/>
      <c r="D106" s="2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86"/>
      <c r="V106" s="16"/>
      <c r="W106" s="86"/>
      <c r="X106" s="34"/>
      <c r="AP106" s="86"/>
      <c r="AQ106"/>
      <c r="AR106" s="86"/>
      <c r="AS106" s="19"/>
      <c r="BO106" s="86"/>
      <c r="BP106" s="19"/>
      <c r="BQ106" s="86"/>
    </row>
    <row r="107" spans="1:69" s="85" customFormat="1" x14ac:dyDescent="0.45">
      <c r="A107" s="86"/>
      <c r="B107" s="86"/>
      <c r="C107" s="86"/>
      <c r="D107" s="2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86"/>
      <c r="V107" s="16"/>
      <c r="W107" s="86"/>
      <c r="X107" s="34"/>
      <c r="AP107" s="86"/>
      <c r="AQ107"/>
      <c r="AR107" s="86"/>
      <c r="AS107" s="19"/>
      <c r="BO107" s="86"/>
      <c r="BP107" s="19"/>
      <c r="BQ107" s="86"/>
    </row>
    <row r="108" spans="1:69" s="85" customFormat="1" x14ac:dyDescent="0.45">
      <c r="A108" s="86"/>
      <c r="B108" s="86"/>
      <c r="C108" s="86"/>
      <c r="D108" s="2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86"/>
      <c r="V108" s="16"/>
      <c r="W108" s="86"/>
      <c r="X108" s="34"/>
      <c r="AP108" s="86"/>
      <c r="AQ108"/>
      <c r="AR108" s="86"/>
      <c r="AS108" s="19"/>
      <c r="BO108" s="86"/>
      <c r="BP108" s="19"/>
      <c r="BQ108" s="86"/>
    </row>
    <row r="109" spans="1:69" s="85" customFormat="1" x14ac:dyDescent="0.45">
      <c r="A109" s="86"/>
      <c r="B109" s="86"/>
      <c r="C109" s="86"/>
      <c r="D109" s="2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86"/>
      <c r="V109" s="16"/>
      <c r="W109" s="86"/>
      <c r="X109" s="34"/>
      <c r="AP109" s="86"/>
      <c r="AQ109"/>
      <c r="AR109" s="86"/>
      <c r="AS109" s="19"/>
      <c r="BO109" s="86"/>
      <c r="BP109" s="19"/>
      <c r="BQ109" s="86"/>
    </row>
    <row r="110" spans="1:69" s="85" customFormat="1" x14ac:dyDescent="0.45">
      <c r="A110" s="86"/>
      <c r="B110" s="86"/>
      <c r="C110" s="86"/>
      <c r="D110" s="2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86"/>
      <c r="V110" s="16"/>
      <c r="W110" s="86"/>
      <c r="X110" s="34"/>
      <c r="AP110" s="86"/>
      <c r="AQ110"/>
      <c r="AR110" s="86"/>
      <c r="AS110" s="19"/>
      <c r="BO110" s="86"/>
      <c r="BP110" s="19"/>
      <c r="BQ110" s="86"/>
    </row>
    <row r="111" spans="1:69" s="85" customFormat="1" x14ac:dyDescent="0.45">
      <c r="A111" s="86"/>
      <c r="B111" s="86"/>
      <c r="C111" s="86"/>
      <c r="D111" s="2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86"/>
      <c r="V111" s="16"/>
      <c r="W111" s="86"/>
      <c r="X111" s="34"/>
      <c r="AP111" s="86"/>
      <c r="AQ111"/>
      <c r="AR111" s="86"/>
      <c r="AS111" s="19"/>
      <c r="BO111" s="86"/>
      <c r="BP111" s="19"/>
      <c r="BQ111" s="86"/>
    </row>
    <row r="112" spans="1:69" s="85" customFormat="1" x14ac:dyDescent="0.45">
      <c r="A112" s="86"/>
      <c r="B112" s="86"/>
      <c r="C112" s="86"/>
      <c r="D112" s="2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86"/>
      <c r="V112" s="16"/>
      <c r="W112" s="86"/>
      <c r="X112" s="34"/>
      <c r="AP112" s="86"/>
      <c r="AQ112"/>
      <c r="AR112" s="86"/>
      <c r="AS112" s="19"/>
      <c r="BO112" s="86"/>
      <c r="BP112" s="19"/>
      <c r="BQ112" s="86"/>
    </row>
    <row r="113" spans="1:69" s="85" customFormat="1" x14ac:dyDescent="0.45">
      <c r="A113" s="86"/>
      <c r="B113" s="86"/>
      <c r="C113" s="86"/>
      <c r="D113" s="2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86"/>
      <c r="V113" s="16"/>
      <c r="W113" s="86"/>
      <c r="X113" s="34"/>
      <c r="AP113" s="86"/>
      <c r="AQ113"/>
      <c r="AR113" s="86"/>
      <c r="AS113" s="19"/>
      <c r="BO113" s="86"/>
      <c r="BP113" s="19"/>
      <c r="BQ113" s="86"/>
    </row>
    <row r="114" spans="1:69" s="85" customFormat="1" x14ac:dyDescent="0.45">
      <c r="A114" s="86"/>
      <c r="B114" s="86"/>
      <c r="C114" s="86"/>
      <c r="D114" s="2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86"/>
      <c r="V114" s="16"/>
      <c r="W114" s="86"/>
      <c r="X114" s="34"/>
      <c r="AP114" s="86"/>
      <c r="AQ114"/>
      <c r="AR114" s="86"/>
      <c r="AS114" s="19"/>
      <c r="BO114" s="86"/>
      <c r="BP114" s="19"/>
      <c r="BQ114" s="86"/>
    </row>
    <row r="115" spans="1:69" s="85" customFormat="1" x14ac:dyDescent="0.45">
      <c r="A115" s="86"/>
      <c r="B115" s="86"/>
      <c r="C115" s="86"/>
      <c r="D115" s="2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86"/>
      <c r="V115" s="16"/>
      <c r="W115" s="86"/>
      <c r="X115" s="34"/>
      <c r="AP115" s="86"/>
      <c r="AQ115"/>
      <c r="AR115" s="86"/>
      <c r="AS115" s="19"/>
      <c r="BO115" s="86"/>
      <c r="BP115" s="19"/>
      <c r="BQ115" s="86"/>
    </row>
    <row r="116" spans="1:69" s="85" customFormat="1" x14ac:dyDescent="0.45">
      <c r="A116" s="86"/>
      <c r="B116" s="86"/>
      <c r="C116" s="86"/>
      <c r="D116" s="2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86"/>
      <c r="V116" s="16"/>
      <c r="W116" s="86"/>
      <c r="X116" s="34"/>
      <c r="AP116" s="86"/>
      <c r="AQ116"/>
      <c r="AR116" s="86"/>
      <c r="AS116" s="19"/>
      <c r="BO116" s="86"/>
      <c r="BP116" s="19"/>
      <c r="BQ116" s="86"/>
    </row>
    <row r="117" spans="1:69" s="85" customFormat="1" x14ac:dyDescent="0.45">
      <c r="A117" s="86"/>
      <c r="B117" s="86"/>
      <c r="C117" s="86"/>
      <c r="D117" s="2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86"/>
      <c r="V117" s="16"/>
      <c r="W117" s="86"/>
      <c r="X117" s="34"/>
      <c r="AP117" s="86"/>
      <c r="AQ117"/>
      <c r="AR117" s="86"/>
      <c r="AS117" s="19"/>
      <c r="BO117" s="86"/>
      <c r="BP117" s="19"/>
      <c r="BQ117" s="86"/>
    </row>
    <row r="118" spans="1:69" s="85" customFormat="1" x14ac:dyDescent="0.45">
      <c r="A118" s="86"/>
      <c r="B118" s="86"/>
      <c r="C118" s="86"/>
      <c r="D118" s="2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86"/>
      <c r="V118" s="16"/>
      <c r="W118" s="86"/>
      <c r="X118" s="34"/>
      <c r="AP118" s="86"/>
      <c r="AQ118"/>
      <c r="AR118" s="86"/>
      <c r="AS118" s="19"/>
      <c r="BO118" s="86"/>
      <c r="BP118" s="19"/>
      <c r="BQ118" s="86"/>
    </row>
    <row r="119" spans="1:69" s="85" customFormat="1" x14ac:dyDescent="0.45">
      <c r="A119" s="86"/>
      <c r="B119" s="86"/>
      <c r="C119" s="86"/>
      <c r="D119" s="2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86"/>
      <c r="V119" s="16"/>
      <c r="W119" s="86"/>
      <c r="X119" s="34"/>
      <c r="AP119" s="86"/>
      <c r="AQ119"/>
      <c r="AR119" s="86"/>
      <c r="AS119" s="19"/>
      <c r="BO119" s="86"/>
      <c r="BP119" s="19"/>
      <c r="BQ119" s="86"/>
    </row>
    <row r="120" spans="1:69" s="85" customFormat="1" x14ac:dyDescent="0.45">
      <c r="A120" s="86"/>
      <c r="B120" s="86"/>
      <c r="C120" s="86"/>
      <c r="D120" s="2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86"/>
      <c r="V120" s="16"/>
      <c r="W120" s="86"/>
      <c r="X120" s="34"/>
      <c r="AP120" s="86"/>
      <c r="AQ120"/>
      <c r="AR120" s="86"/>
      <c r="AS120" s="19"/>
      <c r="BO120" s="86"/>
      <c r="BP120" s="19"/>
      <c r="BQ120" s="86"/>
    </row>
    <row r="121" spans="1:69" s="85" customFormat="1" x14ac:dyDescent="0.45">
      <c r="A121" s="86"/>
      <c r="B121" s="86"/>
      <c r="C121" s="86"/>
      <c r="D121" s="2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86"/>
      <c r="V121" s="16"/>
      <c r="W121" s="86"/>
      <c r="X121" s="34"/>
      <c r="AP121" s="86"/>
      <c r="AQ121"/>
      <c r="AR121" s="86"/>
      <c r="AS121" s="19"/>
      <c r="BO121" s="86"/>
      <c r="BP121" s="19"/>
      <c r="BQ121" s="86"/>
    </row>
    <row r="122" spans="1:69" s="85" customFormat="1" x14ac:dyDescent="0.45">
      <c r="A122" s="86"/>
      <c r="B122" s="86"/>
      <c r="C122" s="86"/>
      <c r="D122" s="2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86"/>
      <c r="V122" s="16"/>
      <c r="W122" s="86"/>
      <c r="X122" s="34"/>
      <c r="AP122" s="86"/>
      <c r="AQ122"/>
      <c r="AR122" s="86"/>
      <c r="AS122" s="19"/>
      <c r="BO122" s="86"/>
      <c r="BP122" s="19"/>
      <c r="BQ122" s="86"/>
    </row>
    <row r="123" spans="1:69" s="85" customFormat="1" x14ac:dyDescent="0.45">
      <c r="A123" s="86"/>
      <c r="B123" s="86"/>
      <c r="C123" s="86"/>
      <c r="D123" s="2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86"/>
      <c r="V123" s="16"/>
      <c r="W123" s="86"/>
      <c r="X123" s="34"/>
      <c r="AP123" s="86"/>
      <c r="AQ123"/>
      <c r="AR123" s="86"/>
      <c r="AS123" s="19"/>
      <c r="BO123" s="86"/>
      <c r="BP123" s="19"/>
      <c r="BQ123" s="86"/>
    </row>
    <row r="124" spans="1:69" s="85" customFormat="1" x14ac:dyDescent="0.45">
      <c r="A124" s="86"/>
      <c r="B124" s="86"/>
      <c r="C124" s="86"/>
      <c r="D124" s="2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86"/>
      <c r="V124" s="16"/>
      <c r="W124" s="86"/>
      <c r="X124" s="34"/>
      <c r="AP124" s="86"/>
      <c r="AQ124"/>
      <c r="AR124" s="86"/>
      <c r="AS124" s="19"/>
      <c r="BO124" s="86"/>
      <c r="BP124" s="19"/>
      <c r="BQ124" s="86"/>
    </row>
    <row r="125" spans="1:69" s="85" customFormat="1" x14ac:dyDescent="0.45">
      <c r="A125" s="12"/>
      <c r="B125" s="86"/>
      <c r="C125" s="86"/>
      <c r="D125" s="2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6"/>
      <c r="W125" s="86"/>
      <c r="X125" s="34"/>
      <c r="AP125" s="12"/>
      <c r="AQ125"/>
      <c r="AR125" s="86"/>
      <c r="AS125" s="19"/>
      <c r="BO125" s="12"/>
      <c r="BP125" s="19"/>
      <c r="BQ125" s="86"/>
    </row>
    <row r="126" spans="1:69" s="85" customFormat="1" x14ac:dyDescent="0.45">
      <c r="A126" s="12"/>
      <c r="B126" s="86"/>
      <c r="C126" s="86"/>
      <c r="D126" s="2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6"/>
      <c r="W126" s="86"/>
      <c r="X126" s="34"/>
      <c r="AP126" s="12"/>
      <c r="AQ126"/>
      <c r="AR126" s="86"/>
      <c r="AS126" s="19"/>
      <c r="BO126" s="12"/>
      <c r="BP126" s="19"/>
      <c r="BQ126" s="86"/>
    </row>
    <row r="127" spans="1:69" s="85" customFormat="1" x14ac:dyDescent="0.45">
      <c r="A127" s="12"/>
      <c r="B127" s="86"/>
      <c r="C127" s="86"/>
      <c r="D127" s="2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6"/>
      <c r="W127" s="86"/>
      <c r="X127" s="34"/>
      <c r="AP127" s="12"/>
      <c r="AQ127"/>
      <c r="AR127" s="86"/>
      <c r="AS127" s="19"/>
      <c r="BO127" s="12"/>
      <c r="BP127" s="19"/>
      <c r="BQ127" s="86"/>
    </row>
    <row r="128" spans="1:69" s="85" customFormat="1" x14ac:dyDescent="0.45">
      <c r="A128" s="12"/>
      <c r="B128" s="86"/>
      <c r="C128" s="86"/>
      <c r="D128" s="2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6"/>
      <c r="W128" s="86"/>
      <c r="X128" s="34"/>
      <c r="AP128" s="12"/>
      <c r="AQ128"/>
      <c r="AR128" s="86"/>
      <c r="AS128" s="19"/>
      <c r="BO128" s="12"/>
      <c r="BP128" s="19"/>
      <c r="BQ128" s="86"/>
    </row>
    <row r="129" spans="1:69" s="12" customFormat="1" ht="28.9" thickBot="1" x14ac:dyDescent="0.85">
      <c r="A129" s="86"/>
      <c r="B129" s="86"/>
      <c r="C129" s="86"/>
      <c r="D129" s="23"/>
      <c r="E129" s="92" t="s">
        <v>2</v>
      </c>
      <c r="F129" s="33">
        <v>4.4354838709677422E-2</v>
      </c>
      <c r="G129" s="93">
        <v>6.1594202898550728E-2</v>
      </c>
      <c r="H129" s="94" t="s">
        <v>33</v>
      </c>
      <c r="I129" s="61"/>
      <c r="J129" s="61"/>
      <c r="K129" s="61"/>
      <c r="L129" s="61"/>
      <c r="M129" s="95" t="s">
        <v>32</v>
      </c>
      <c r="N129" s="61"/>
      <c r="U129" s="86"/>
      <c r="V129"/>
      <c r="W129" s="86"/>
      <c r="X129" s="19"/>
      <c r="AP129" s="86"/>
      <c r="AQ129"/>
      <c r="AR129" s="86"/>
      <c r="AS129" s="19"/>
      <c r="BO129" s="86"/>
      <c r="BP129" s="19"/>
      <c r="BQ129" s="86"/>
    </row>
    <row r="130" spans="1:69" s="12" customFormat="1" ht="20.65" thickBot="1" x14ac:dyDescent="0.5">
      <c r="A130" s="86"/>
      <c r="B130" s="86"/>
      <c r="C130" s="86"/>
      <c r="D130" s="23"/>
      <c r="E130" s="92" t="s">
        <v>3</v>
      </c>
      <c r="F130" s="33">
        <v>2.0161290322580645E-2</v>
      </c>
      <c r="G130" s="93">
        <v>1.4492753623188406E-2</v>
      </c>
      <c r="H130" s="96" t="s">
        <v>35</v>
      </c>
      <c r="I130" s="96" t="s">
        <v>36</v>
      </c>
      <c r="J130" s="96" t="s">
        <v>37</v>
      </c>
      <c r="K130" s="96" t="s">
        <v>38</v>
      </c>
      <c r="L130" s="96" t="s">
        <v>39</v>
      </c>
      <c r="M130" s="94" t="s">
        <v>34</v>
      </c>
      <c r="N130" s="61"/>
      <c r="O130" s="61"/>
      <c r="P130" s="61"/>
      <c r="Q130" s="61"/>
      <c r="R130" s="61"/>
      <c r="S130" s="61"/>
      <c r="U130" s="86"/>
      <c r="V130"/>
      <c r="W130" s="86"/>
      <c r="X130" s="19"/>
      <c r="AP130" s="86"/>
      <c r="AQ130"/>
      <c r="AR130" s="86"/>
      <c r="AS130" s="19"/>
      <c r="BO130" s="86"/>
      <c r="BP130" s="19"/>
      <c r="BQ130" s="86"/>
    </row>
    <row r="131" spans="1:69" s="12" customFormat="1" ht="30.75" x14ac:dyDescent="0.45">
      <c r="A131" s="86"/>
      <c r="B131" s="86"/>
      <c r="C131" s="86"/>
      <c r="D131" s="23"/>
      <c r="E131" s="92" t="s">
        <v>4</v>
      </c>
      <c r="F131" s="33">
        <v>1.6129032258064516E-2</v>
      </c>
      <c r="G131" s="93">
        <v>1.0869565217391304E-2</v>
      </c>
      <c r="H131" s="73" t="s">
        <v>2</v>
      </c>
      <c r="I131" s="73">
        <v>2</v>
      </c>
      <c r="J131" s="73">
        <v>0.10594904160822816</v>
      </c>
      <c r="K131" s="73">
        <v>5.2974520804114078E-2</v>
      </c>
      <c r="L131" s="73">
        <v>1.4859783881830332E-4</v>
      </c>
      <c r="M131" s="96" t="s">
        <v>40</v>
      </c>
      <c r="N131" s="96" t="s">
        <v>41</v>
      </c>
      <c r="O131" s="96" t="s">
        <v>42</v>
      </c>
      <c r="P131" s="96" t="s">
        <v>43</v>
      </c>
      <c r="Q131" s="96" t="s">
        <v>44</v>
      </c>
      <c r="R131" s="96" t="s">
        <v>45</v>
      </c>
      <c r="S131" s="96" t="s">
        <v>46</v>
      </c>
      <c r="U131" s="86"/>
      <c r="V131"/>
      <c r="W131" s="86"/>
      <c r="X131" s="19"/>
      <c r="AP131" s="86"/>
      <c r="AQ131"/>
      <c r="AR131" s="86"/>
      <c r="AS131" s="19"/>
      <c r="BO131" s="86"/>
      <c r="BP131" s="19"/>
      <c r="BQ131" s="86"/>
    </row>
    <row r="132" spans="1:69" s="12" customFormat="1" x14ac:dyDescent="0.45">
      <c r="A132" s="86"/>
      <c r="B132" s="86"/>
      <c r="C132" s="86"/>
      <c r="D132" s="23"/>
      <c r="E132" s="92" t="s">
        <v>5</v>
      </c>
      <c r="F132" s="33">
        <v>3.0241935483870969E-2</v>
      </c>
      <c r="G132" s="93">
        <v>2.1739130434782608E-2</v>
      </c>
      <c r="H132" s="73" t="s">
        <v>3</v>
      </c>
      <c r="I132" s="73">
        <v>2</v>
      </c>
      <c r="J132" s="73">
        <v>3.4654043945769049E-2</v>
      </c>
      <c r="K132" s="73">
        <v>1.7327021972884524E-2</v>
      </c>
      <c r="L132" s="73">
        <v>1.6066154156178326E-5</v>
      </c>
      <c r="M132" s="73" t="s">
        <v>47</v>
      </c>
      <c r="N132" s="73">
        <v>6.599991697339809E-2</v>
      </c>
      <c r="O132" s="73">
        <v>18</v>
      </c>
      <c r="P132" s="73">
        <v>3.6666620540776718E-3</v>
      </c>
      <c r="Q132" s="73">
        <v>25.690484726067169</v>
      </c>
      <c r="R132" s="73">
        <v>1.1317823158547767E-9</v>
      </c>
      <c r="S132" s="73">
        <v>2.1822628227151859</v>
      </c>
      <c r="U132" s="86"/>
      <c r="V132"/>
      <c r="W132" s="86"/>
      <c r="X132" s="19"/>
      <c r="AP132" s="86"/>
      <c r="AQ132"/>
      <c r="AR132" s="86"/>
      <c r="AS132" s="19"/>
      <c r="BO132" s="86"/>
      <c r="BP132" s="19"/>
      <c r="BQ132" s="86"/>
    </row>
    <row r="133" spans="1:69" s="12" customFormat="1" x14ac:dyDescent="0.45">
      <c r="A133" s="86"/>
      <c r="B133" s="86"/>
      <c r="C133" s="86"/>
      <c r="D133" s="23"/>
      <c r="E133" s="92" t="s">
        <v>6</v>
      </c>
      <c r="F133" s="33">
        <v>5.6451612903225805E-2</v>
      </c>
      <c r="G133" s="93">
        <v>5.434782608695652E-2</v>
      </c>
      <c r="H133" s="73" t="s">
        <v>4</v>
      </c>
      <c r="I133" s="73">
        <v>2</v>
      </c>
      <c r="J133" s="73">
        <v>2.699859747545582E-2</v>
      </c>
      <c r="K133" s="73">
        <v>1.349929873772791E-2</v>
      </c>
      <c r="L133" s="73">
        <v>1.3830996775963901E-5</v>
      </c>
      <c r="M133" s="73" t="s">
        <v>48</v>
      </c>
      <c r="N133" s="73">
        <v>2.7117658452270352E-3</v>
      </c>
      <c r="O133" s="73">
        <v>19</v>
      </c>
      <c r="P133" s="73">
        <v>1.4272451816984394E-4</v>
      </c>
      <c r="Q133" s="73"/>
      <c r="R133" s="73"/>
      <c r="S133" s="73"/>
      <c r="U133" s="86"/>
      <c r="V133"/>
      <c r="W133" s="86"/>
      <c r="X133" s="19"/>
      <c r="AP133" s="86"/>
      <c r="AQ133"/>
      <c r="AR133" s="86"/>
      <c r="AS133" s="19"/>
      <c r="BO133" s="86"/>
      <c r="BP133" s="19"/>
      <c r="BQ133" s="86"/>
    </row>
    <row r="134" spans="1:69" s="12" customFormat="1" ht="30.75" x14ac:dyDescent="0.45">
      <c r="A134" s="86"/>
      <c r="B134" s="86"/>
      <c r="C134" s="86"/>
      <c r="D134" s="23"/>
      <c r="E134" s="92" t="s">
        <v>7</v>
      </c>
      <c r="F134" s="33">
        <v>4.8387096774193547E-2</v>
      </c>
      <c r="G134" s="93">
        <v>5.434782608695652E-2</v>
      </c>
      <c r="H134" s="73" t="s">
        <v>5</v>
      </c>
      <c r="I134" s="73">
        <v>2</v>
      </c>
      <c r="J134" s="73">
        <v>5.1981065918653577E-2</v>
      </c>
      <c r="K134" s="73">
        <v>2.5990532959326788E-2</v>
      </c>
      <c r="L134" s="73">
        <v>3.614884685140124E-5</v>
      </c>
      <c r="M134" s="73"/>
      <c r="N134" s="73"/>
      <c r="O134" s="73"/>
      <c r="P134" s="73"/>
      <c r="Q134" s="73"/>
      <c r="R134" s="73"/>
      <c r="S134" s="73"/>
      <c r="U134" s="86"/>
      <c r="V134"/>
      <c r="W134" s="86"/>
      <c r="X134" s="19"/>
      <c r="AP134" s="86"/>
      <c r="AQ134"/>
      <c r="AR134" s="86"/>
      <c r="AS134" s="19"/>
      <c r="BO134" s="86"/>
      <c r="BP134" s="19"/>
      <c r="BQ134" s="86"/>
    </row>
    <row r="135" spans="1:69" s="12" customFormat="1" ht="15.75" thickBot="1" x14ac:dyDescent="0.5">
      <c r="A135" s="86"/>
      <c r="B135" s="86"/>
      <c r="C135" s="86"/>
      <c r="D135" s="23"/>
      <c r="E135" s="92" t="s">
        <v>8</v>
      </c>
      <c r="F135" s="33">
        <v>5.040322580645161E-2</v>
      </c>
      <c r="G135" s="93">
        <v>1.8115942028985508E-2</v>
      </c>
      <c r="H135" s="73" t="s">
        <v>6</v>
      </c>
      <c r="I135" s="73">
        <v>2</v>
      </c>
      <c r="J135" s="73">
        <v>0.11079943899018233</v>
      </c>
      <c r="K135" s="73">
        <v>5.5399719495091163E-2</v>
      </c>
      <c r="L135" s="73">
        <v>2.2129594841542263E-6</v>
      </c>
      <c r="M135" s="97" t="s">
        <v>49</v>
      </c>
      <c r="N135" s="97">
        <v>6.8711682818625122E-2</v>
      </c>
      <c r="O135" s="97">
        <v>37</v>
      </c>
      <c r="P135" s="97"/>
      <c r="Q135" s="97"/>
      <c r="R135" s="97"/>
      <c r="S135" s="97"/>
      <c r="U135" s="86"/>
      <c r="V135"/>
      <c r="W135" s="86"/>
      <c r="X135" s="19"/>
      <c r="AP135" s="86"/>
      <c r="AQ135"/>
      <c r="AR135" s="86"/>
      <c r="AS135" s="19"/>
      <c r="BO135" s="86"/>
      <c r="BP135" s="19"/>
      <c r="BQ135" s="86"/>
    </row>
    <row r="136" spans="1:69" s="12" customFormat="1" ht="30.75" x14ac:dyDescent="0.45">
      <c r="A136" s="86"/>
      <c r="B136" s="86"/>
      <c r="C136" s="86"/>
      <c r="D136" s="23"/>
      <c r="E136" s="92" t="s">
        <v>9</v>
      </c>
      <c r="F136" s="33">
        <v>7.2580645161290328E-2</v>
      </c>
      <c r="G136" s="93">
        <v>5.7971014492753624E-2</v>
      </c>
      <c r="H136" s="73" t="s">
        <v>7</v>
      </c>
      <c r="I136" s="73">
        <v>2</v>
      </c>
      <c r="J136" s="73">
        <v>0.10273492286115007</v>
      </c>
      <c r="K136" s="73">
        <v>5.1367461430575037E-2</v>
      </c>
      <c r="L136" s="73">
        <v>1.7765146970015873E-5</v>
      </c>
      <c r="M136" s="73"/>
      <c r="N136" s="73"/>
      <c r="O136" s="73"/>
      <c r="P136" s="73"/>
      <c r="Q136" s="73"/>
      <c r="R136" s="73"/>
      <c r="S136" s="73"/>
      <c r="U136" s="86"/>
      <c r="V136"/>
      <c r="W136" s="86"/>
      <c r="X136" s="19"/>
      <c r="AP136" s="86"/>
      <c r="AQ136"/>
      <c r="AR136" s="86"/>
      <c r="AS136" s="19"/>
      <c r="BO136" s="86"/>
      <c r="BP136" s="19"/>
      <c r="BQ136" s="86"/>
    </row>
    <row r="137" spans="1:69" s="12" customFormat="1" ht="15.75" thickBot="1" x14ac:dyDescent="0.5">
      <c r="A137" s="86"/>
      <c r="B137" s="86"/>
      <c r="C137" s="86"/>
      <c r="D137" s="23"/>
      <c r="E137" s="92" t="s">
        <v>10</v>
      </c>
      <c r="F137" s="33">
        <v>1.8145161290322582E-2</v>
      </c>
      <c r="G137" s="93">
        <v>1.8115942028985508E-2</v>
      </c>
      <c r="H137" s="73" t="s">
        <v>8</v>
      </c>
      <c r="I137" s="73">
        <v>2</v>
      </c>
      <c r="J137" s="73">
        <v>6.8519167835437114E-2</v>
      </c>
      <c r="K137" s="73">
        <v>3.4259583917718557E-2</v>
      </c>
      <c r="L137" s="73">
        <v>5.2123434686331301E-4</v>
      </c>
      <c r="M137" s="97" t="s">
        <v>49</v>
      </c>
      <c r="N137" s="97">
        <v>6.8711682818625122E-2</v>
      </c>
      <c r="O137" s="97">
        <v>37</v>
      </c>
      <c r="P137" s="97"/>
      <c r="Q137" s="97"/>
      <c r="R137" s="97"/>
      <c r="S137" s="97"/>
      <c r="U137" s="86"/>
      <c r="V137"/>
      <c r="W137" s="86"/>
      <c r="X137" s="19"/>
      <c r="AP137" s="86"/>
      <c r="AQ137"/>
      <c r="AR137" s="86"/>
      <c r="AS137" s="19"/>
      <c r="BO137" s="86"/>
      <c r="BP137" s="19"/>
      <c r="BQ137" s="86"/>
    </row>
    <row r="138" spans="1:69" s="12" customFormat="1" x14ac:dyDescent="0.45">
      <c r="A138" s="86"/>
      <c r="B138" s="86"/>
      <c r="C138" s="86"/>
      <c r="D138" s="23"/>
      <c r="E138" s="92" t="s">
        <v>11</v>
      </c>
      <c r="F138" s="33">
        <v>3.0241935483870969E-2</v>
      </c>
      <c r="G138" s="93">
        <v>6.5217391304347824E-2</v>
      </c>
      <c r="H138" s="73" t="s">
        <v>9</v>
      </c>
      <c r="I138" s="73">
        <v>2</v>
      </c>
      <c r="J138" s="73">
        <v>0.13055165965404394</v>
      </c>
      <c r="K138" s="73">
        <v>6.5275829827021972E-2</v>
      </c>
      <c r="L138" s="73">
        <v>1.0672065413552465E-4</v>
      </c>
      <c r="M138" s="61"/>
      <c r="N138" s="61"/>
      <c r="U138" s="86"/>
      <c r="V138"/>
      <c r="W138" s="86"/>
      <c r="X138" s="19"/>
      <c r="AP138" s="86"/>
      <c r="AQ138"/>
      <c r="AR138" s="86"/>
      <c r="AS138" s="19"/>
      <c r="BO138" s="86"/>
      <c r="BP138" s="19"/>
      <c r="BQ138" s="86"/>
    </row>
    <row r="139" spans="1:69" s="12" customFormat="1" x14ac:dyDescent="0.45">
      <c r="A139" s="86"/>
      <c r="B139" s="86"/>
      <c r="C139" s="86"/>
      <c r="D139" s="23"/>
      <c r="E139" s="92" t="s">
        <v>12</v>
      </c>
      <c r="F139" s="33">
        <v>1.6129032258064516E-2</v>
      </c>
      <c r="G139" s="93">
        <v>1.8115942028985508E-2</v>
      </c>
      <c r="H139" s="73" t="s">
        <v>10</v>
      </c>
      <c r="I139" s="73">
        <v>2</v>
      </c>
      <c r="J139" s="73">
        <v>3.626110331930809E-2</v>
      </c>
      <c r="K139" s="73">
        <v>1.8130551659654045E-2</v>
      </c>
      <c r="L139" s="73">
        <v>4.2688261654211307E-10</v>
      </c>
      <c r="M139" s="61"/>
      <c r="N139" s="61"/>
      <c r="U139" s="86"/>
      <c r="V139"/>
      <c r="W139" s="86"/>
      <c r="X139" s="19"/>
      <c r="AP139" s="86"/>
      <c r="AQ139"/>
      <c r="AR139" s="86"/>
      <c r="AS139" s="19"/>
      <c r="BO139" s="86"/>
      <c r="BP139" s="19"/>
      <c r="BQ139" s="86"/>
    </row>
    <row r="140" spans="1:69" s="12" customFormat="1" ht="30.75" x14ac:dyDescent="0.45">
      <c r="A140" s="86"/>
      <c r="B140" s="86"/>
      <c r="C140" s="86"/>
      <c r="D140" s="23"/>
      <c r="E140" s="92" t="s">
        <v>13</v>
      </c>
      <c r="F140" s="33">
        <v>2.620967741935484E-2</v>
      </c>
      <c r="G140" s="93">
        <v>1.8115942028985508E-2</v>
      </c>
      <c r="H140" s="73" t="s">
        <v>11</v>
      </c>
      <c r="I140" s="73">
        <v>2</v>
      </c>
      <c r="J140" s="73">
        <v>9.5459326788218793E-2</v>
      </c>
      <c r="K140" s="73">
        <v>4.7729663394109396E-2</v>
      </c>
      <c r="L140" s="73">
        <v>6.1164125492506414E-4</v>
      </c>
      <c r="M140" s="61"/>
      <c r="N140" s="61"/>
      <c r="U140" s="86"/>
      <c r="V140"/>
      <c r="W140" s="86"/>
      <c r="X140" s="19"/>
      <c r="AP140" s="86"/>
      <c r="AQ140"/>
      <c r="AR140" s="86"/>
      <c r="AS140" s="19"/>
      <c r="BO140" s="86"/>
      <c r="BP140" s="19"/>
      <c r="BQ140" s="86"/>
    </row>
    <row r="141" spans="1:69" s="12" customFormat="1" x14ac:dyDescent="0.45">
      <c r="A141" s="86"/>
      <c r="B141" s="86"/>
      <c r="C141" s="86"/>
      <c r="D141" s="23"/>
      <c r="E141" s="92" t="s">
        <v>14</v>
      </c>
      <c r="F141" s="33">
        <v>0.12903225806451613</v>
      </c>
      <c r="G141" s="93">
        <v>0.13768115942028986</v>
      </c>
      <c r="H141" s="73" t="s">
        <v>12</v>
      </c>
      <c r="I141" s="73">
        <v>2</v>
      </c>
      <c r="J141" s="73">
        <v>3.424497428705002E-2</v>
      </c>
      <c r="K141" s="73">
        <v>1.712248714352501E-2</v>
      </c>
      <c r="L141" s="73">
        <v>1.9739052188906551E-6</v>
      </c>
      <c r="M141" s="61"/>
      <c r="N141" s="61"/>
      <c r="U141" s="86"/>
      <c r="V141"/>
      <c r="W141" s="86"/>
      <c r="X141" s="19"/>
      <c r="AP141" s="86"/>
      <c r="AQ141"/>
      <c r="AR141" s="86"/>
      <c r="AS141" s="19"/>
      <c r="BO141" s="86"/>
      <c r="BP141" s="19"/>
      <c r="BQ141" s="86"/>
    </row>
    <row r="142" spans="1:69" s="12" customFormat="1" x14ac:dyDescent="0.45">
      <c r="A142" s="86"/>
      <c r="B142" s="86"/>
      <c r="C142" s="86"/>
      <c r="D142" s="23"/>
      <c r="E142" s="92" t="s">
        <v>15</v>
      </c>
      <c r="F142" s="33">
        <v>1.4112903225806451E-2</v>
      </c>
      <c r="G142" s="93">
        <v>1.4492753623188406E-2</v>
      </c>
      <c r="H142" s="73" t="s">
        <v>13</v>
      </c>
      <c r="I142" s="73">
        <v>2</v>
      </c>
      <c r="J142" s="73">
        <v>4.4325619448340348E-2</v>
      </c>
      <c r="K142" s="73">
        <v>2.2162809724170174E-2</v>
      </c>
      <c r="L142" s="73">
        <v>3.2754276284658636E-5</v>
      </c>
      <c r="M142" s="61"/>
      <c r="N142" s="61"/>
      <c r="U142" s="86"/>
      <c r="V142"/>
      <c r="W142" s="86"/>
      <c r="X142" s="19"/>
      <c r="AP142" s="86"/>
      <c r="AQ142"/>
      <c r="AR142" s="86"/>
      <c r="AS142" s="19"/>
      <c r="BO142" s="86"/>
      <c r="BP142" s="19"/>
      <c r="BQ142" s="86"/>
    </row>
    <row r="143" spans="1:69" s="12" customFormat="1" x14ac:dyDescent="0.45">
      <c r="A143" s="86"/>
      <c r="B143" s="86"/>
      <c r="C143" s="86"/>
      <c r="D143" s="23"/>
      <c r="E143" s="92" t="s">
        <v>16</v>
      </c>
      <c r="F143" s="33">
        <v>0.10080645161290322</v>
      </c>
      <c r="G143" s="93">
        <v>0.10144927536231885</v>
      </c>
      <c r="H143" s="73" t="s">
        <v>14</v>
      </c>
      <c r="I143" s="73">
        <v>2</v>
      </c>
      <c r="J143" s="73">
        <v>0.26671341748480598</v>
      </c>
      <c r="K143" s="73">
        <v>0.13335670874240299</v>
      </c>
      <c r="L143" s="73">
        <v>3.7401747330952334E-5</v>
      </c>
      <c r="M143" s="61"/>
      <c r="N143" s="61"/>
      <c r="U143" s="86"/>
      <c r="V143"/>
      <c r="W143" s="86"/>
      <c r="X143" s="19"/>
      <c r="AP143" s="86"/>
      <c r="AQ143"/>
      <c r="AR143" s="86"/>
      <c r="AS143" s="19"/>
      <c r="BO143" s="86"/>
      <c r="BP143" s="19"/>
      <c r="BQ143" s="86"/>
    </row>
    <row r="144" spans="1:69" s="12" customFormat="1" ht="30.75" x14ac:dyDescent="0.45">
      <c r="A144" s="86"/>
      <c r="B144" s="86"/>
      <c r="C144" s="86"/>
      <c r="D144" s="23"/>
      <c r="E144" s="92" t="s">
        <v>17</v>
      </c>
      <c r="F144" s="33">
        <v>0.17943548387096775</v>
      </c>
      <c r="G144" s="93">
        <v>0.14492753623188406</v>
      </c>
      <c r="H144" s="73" t="s">
        <v>15</v>
      </c>
      <c r="I144" s="73">
        <v>2</v>
      </c>
      <c r="J144" s="73">
        <v>2.8605656848994857E-2</v>
      </c>
      <c r="K144" s="73">
        <v>1.4302828424497429E-2</v>
      </c>
      <c r="L144" s="73">
        <v>7.2143162195614469E-8</v>
      </c>
      <c r="M144" s="61"/>
      <c r="N144" s="61"/>
      <c r="U144" s="86"/>
      <c r="V144"/>
      <c r="W144" s="86"/>
      <c r="X144" s="19"/>
      <c r="AP144" s="86"/>
      <c r="AQ144"/>
      <c r="AR144" s="86"/>
      <c r="AS144" s="19"/>
      <c r="BO144" s="86"/>
      <c r="BP144" s="19"/>
      <c r="BQ144" s="86"/>
    </row>
    <row r="145" spans="1:69" s="85" customFormat="1" x14ac:dyDescent="0.45">
      <c r="A145" s="86"/>
      <c r="B145" s="86"/>
      <c r="C145" s="86"/>
      <c r="D145" s="23"/>
      <c r="E145" s="92" t="s">
        <v>18</v>
      </c>
      <c r="F145" s="33">
        <v>1.8145161290322582E-2</v>
      </c>
      <c r="G145" s="93">
        <v>2.1739130434782608E-2</v>
      </c>
      <c r="H145" s="73" t="s">
        <v>16</v>
      </c>
      <c r="I145" s="73">
        <v>2</v>
      </c>
      <c r="J145" s="73">
        <v>0.20225572697522207</v>
      </c>
      <c r="K145" s="73">
        <v>0.10112786348761103</v>
      </c>
      <c r="L145" s="73">
        <v>2.066111864063827E-7</v>
      </c>
      <c r="M145" s="61"/>
      <c r="N145" s="61"/>
      <c r="O145" s="12"/>
      <c r="P145" s="12"/>
      <c r="Q145" s="12"/>
      <c r="R145" s="12"/>
      <c r="S145" s="12"/>
      <c r="T145" s="12"/>
      <c r="U145" s="86"/>
      <c r="V145"/>
      <c r="W145" s="86"/>
      <c r="X145" s="19"/>
      <c r="AP145" s="86"/>
      <c r="AQ145"/>
      <c r="AR145" s="86"/>
      <c r="AS145" s="19"/>
      <c r="BO145" s="86"/>
      <c r="BP145" s="19"/>
      <c r="BQ145" s="86"/>
    </row>
    <row r="146" spans="1:69" s="85" customFormat="1" x14ac:dyDescent="0.45">
      <c r="A146" s="86"/>
      <c r="B146" s="86"/>
      <c r="C146" s="86"/>
      <c r="D146" s="23"/>
      <c r="E146" s="92" t="s">
        <v>19</v>
      </c>
      <c r="F146" s="33">
        <v>8.2661290322580641E-2</v>
      </c>
      <c r="G146" s="93">
        <v>0.11594202898550725</v>
      </c>
      <c r="H146" s="73" t="s">
        <v>17</v>
      </c>
      <c r="I146" s="73">
        <v>2</v>
      </c>
      <c r="J146" s="73">
        <v>0.32436302010285178</v>
      </c>
      <c r="K146" s="73">
        <v>0.16218151005142589</v>
      </c>
      <c r="L146" s="73">
        <v>5.9539922513088955E-4</v>
      </c>
      <c r="M146" s="61"/>
      <c r="N146" s="61"/>
      <c r="O146" s="12"/>
      <c r="P146" s="12"/>
      <c r="Q146" s="12"/>
      <c r="R146" s="12"/>
      <c r="S146" s="12"/>
      <c r="T146" s="12"/>
      <c r="U146" s="86"/>
      <c r="V146"/>
      <c r="W146" s="86"/>
      <c r="X146" s="19"/>
      <c r="AP146" s="86"/>
      <c r="AQ146"/>
      <c r="AR146" s="86"/>
      <c r="AS146" s="19"/>
      <c r="BO146" s="86"/>
      <c r="BP146" s="19"/>
      <c r="BQ146" s="86"/>
    </row>
    <row r="147" spans="1:69" s="85" customFormat="1" ht="30.75" x14ac:dyDescent="0.45">
      <c r="A147" s="86"/>
      <c r="B147" s="86"/>
      <c r="C147" s="86"/>
      <c r="D147" s="23"/>
      <c r="E147" s="92" t="s">
        <v>20</v>
      </c>
      <c r="F147" s="33">
        <v>4.6370967741935484E-2</v>
      </c>
      <c r="G147" s="93">
        <v>5.0724637681159424E-2</v>
      </c>
      <c r="H147" s="73" t="s">
        <v>18</v>
      </c>
      <c r="I147" s="73">
        <v>2</v>
      </c>
      <c r="J147" s="73">
        <v>3.9884291725105186E-2</v>
      </c>
      <c r="K147" s="73">
        <v>1.9942145862552593E-2</v>
      </c>
      <c r="L147" s="73">
        <v>6.4583071056653659E-6</v>
      </c>
      <c r="M147" s="61"/>
      <c r="N147" s="61"/>
      <c r="O147" s="12"/>
      <c r="P147" s="12"/>
      <c r="Q147" s="12"/>
      <c r="R147" s="12"/>
      <c r="S147" s="12"/>
      <c r="T147" s="12"/>
      <c r="U147" s="86"/>
      <c r="V147"/>
      <c r="W147" s="86"/>
      <c r="X147" s="19"/>
      <c r="AP147" s="86"/>
      <c r="AQ147"/>
      <c r="AR147" s="86"/>
      <c r="AS147" s="19"/>
      <c r="BO147" s="86"/>
      <c r="BP147" s="19"/>
      <c r="BQ147" s="86"/>
    </row>
    <row r="148" spans="1:69" s="85" customFormat="1" x14ac:dyDescent="0.45">
      <c r="A148" s="86"/>
      <c r="B148" s="86"/>
      <c r="C148" s="86"/>
      <c r="D148" s="23"/>
      <c r="E148" s="12"/>
      <c r="F148" s="12"/>
      <c r="G148" s="12"/>
      <c r="H148" s="73" t="s">
        <v>19</v>
      </c>
      <c r="I148" s="73">
        <v>2</v>
      </c>
      <c r="J148" s="73">
        <v>0.19860331930808789</v>
      </c>
      <c r="K148" s="73">
        <v>9.9301659654043944E-2</v>
      </c>
      <c r="L148" s="73">
        <v>5.5380378297500976E-4</v>
      </c>
      <c r="M148" s="61"/>
      <c r="N148" s="61"/>
      <c r="O148" s="12"/>
      <c r="P148" s="12"/>
      <c r="Q148" s="12"/>
      <c r="R148" s="12"/>
      <c r="S148" s="12"/>
      <c r="T148" s="12"/>
      <c r="U148" s="86"/>
      <c r="V148"/>
      <c r="W148" s="86"/>
      <c r="X148" s="19"/>
      <c r="AP148" s="86"/>
      <c r="AQ148"/>
      <c r="AR148" s="86"/>
      <c r="AS148" s="19"/>
      <c r="BO148" s="86"/>
      <c r="BP148" s="19"/>
      <c r="BQ148" s="86"/>
    </row>
    <row r="149" spans="1:69" s="85" customFormat="1" ht="15.75" thickBot="1" x14ac:dyDescent="0.5">
      <c r="A149" s="86"/>
      <c r="B149" s="86"/>
      <c r="C149" s="86"/>
      <c r="D149" s="23"/>
      <c r="E149" s="12"/>
      <c r="F149" s="12"/>
      <c r="G149" s="12"/>
      <c r="H149" s="97" t="s">
        <v>20</v>
      </c>
      <c r="I149" s="97">
        <v>2</v>
      </c>
      <c r="J149" s="97">
        <v>9.7095605423094908E-2</v>
      </c>
      <c r="K149" s="97">
        <v>4.8547802711547454E-2</v>
      </c>
      <c r="L149" s="97">
        <v>9.4772209698510892E-6</v>
      </c>
      <c r="M149" s="61"/>
      <c r="N149" s="61"/>
      <c r="O149" s="12"/>
      <c r="P149" s="12"/>
      <c r="Q149" s="12"/>
      <c r="R149" s="12"/>
      <c r="S149" s="12"/>
      <c r="T149" s="12"/>
      <c r="U149" s="86"/>
      <c r="V149"/>
      <c r="W149" s="86"/>
      <c r="X149" s="19"/>
      <c r="AP149" s="86"/>
      <c r="AQ149"/>
      <c r="AR149" s="86"/>
      <c r="AS149" s="19"/>
      <c r="BO149" s="86"/>
      <c r="BP149" s="19"/>
      <c r="BQ149" s="86"/>
    </row>
    <row r="150" spans="1:69" x14ac:dyDescent="0.45">
      <c r="A150" s="24"/>
      <c r="B150" s="24"/>
      <c r="C150" s="24"/>
      <c r="D150" s="2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24"/>
      <c r="W150" s="24"/>
      <c r="AP150" s="24"/>
      <c r="AR150" s="24"/>
      <c r="BO150" s="24"/>
      <c r="BQ150" s="24"/>
    </row>
    <row r="151" spans="1:69" ht="28.5" thickBot="1" x14ac:dyDescent="0.8">
      <c r="A151" s="24"/>
      <c r="B151" s="24"/>
      <c r="C151" s="24"/>
      <c r="D151" s="23"/>
      <c r="E151" s="83" t="s">
        <v>2</v>
      </c>
      <c r="F151" s="14">
        <v>4.4354838709677422E-2</v>
      </c>
      <c r="G151" s="15">
        <v>6.1594202898550728E-2</v>
      </c>
      <c r="H151" s="84" t="s">
        <v>33</v>
      </c>
      <c r="I151" s="61"/>
      <c r="J151" s="61"/>
      <c r="K151" s="61"/>
      <c r="L151" s="61"/>
      <c r="M151" s="59" t="s">
        <v>32</v>
      </c>
      <c r="N151" s="61"/>
      <c r="O151" s="13"/>
      <c r="P151" s="13"/>
      <c r="Q151" s="13"/>
      <c r="R151" s="13"/>
      <c r="S151" s="13"/>
      <c r="U151" s="24"/>
      <c r="W151" s="24"/>
      <c r="AP151" s="24"/>
      <c r="AR151" s="24"/>
      <c r="BO151" s="24"/>
      <c r="BQ151" s="24"/>
    </row>
    <row r="152" spans="1:69" ht="20.25" thickBot="1" x14ac:dyDescent="0.5">
      <c r="A152" s="24"/>
      <c r="B152" s="24"/>
      <c r="C152" s="24"/>
      <c r="D152" s="23"/>
      <c r="E152" s="83" t="s">
        <v>3</v>
      </c>
      <c r="F152" s="14">
        <v>2.0161290322580645E-2</v>
      </c>
      <c r="G152" s="15">
        <v>1.4492753623188406E-2</v>
      </c>
      <c r="H152" s="64" t="s">
        <v>35</v>
      </c>
      <c r="I152" s="64" t="s">
        <v>36</v>
      </c>
      <c r="J152" s="64" t="s">
        <v>37</v>
      </c>
      <c r="K152" s="64" t="s">
        <v>38</v>
      </c>
      <c r="L152" s="64" t="s">
        <v>39</v>
      </c>
      <c r="M152" s="84" t="s">
        <v>34</v>
      </c>
      <c r="N152" s="61"/>
      <c r="O152" s="61"/>
      <c r="P152" s="61"/>
      <c r="Q152" s="61"/>
      <c r="R152" s="61"/>
      <c r="S152" s="61"/>
      <c r="U152" s="24"/>
      <c r="W152" s="24"/>
      <c r="AP152" s="24"/>
      <c r="AR152" s="24"/>
      <c r="BO152" s="24"/>
      <c r="BQ152" s="24"/>
    </row>
    <row r="153" spans="1:69" ht="30" x14ac:dyDescent="0.45">
      <c r="A153" s="24"/>
      <c r="B153" s="24"/>
      <c r="C153" s="24"/>
      <c r="D153" s="23"/>
      <c r="E153" s="83" t="s">
        <v>4</v>
      </c>
      <c r="F153" s="14">
        <v>1.6129032258064516E-2</v>
      </c>
      <c r="G153" s="15">
        <v>1.0869565217391304E-2</v>
      </c>
      <c r="H153" s="68" t="s">
        <v>2</v>
      </c>
      <c r="I153" s="68">
        <v>2</v>
      </c>
      <c r="J153" s="68">
        <v>0.10594904160822816</v>
      </c>
      <c r="K153" s="68">
        <v>5.2974520804114078E-2</v>
      </c>
      <c r="L153" s="68">
        <v>1.4859783881830332E-4</v>
      </c>
      <c r="M153" s="64" t="s">
        <v>40</v>
      </c>
      <c r="N153" s="64" t="s">
        <v>41</v>
      </c>
      <c r="O153" s="64" t="s">
        <v>42</v>
      </c>
      <c r="P153" s="64" t="s">
        <v>43</v>
      </c>
      <c r="Q153" s="64" t="s">
        <v>44</v>
      </c>
      <c r="R153" s="64" t="s">
        <v>45</v>
      </c>
      <c r="S153" s="64" t="s">
        <v>46</v>
      </c>
      <c r="U153" s="24"/>
      <c r="W153" s="24"/>
      <c r="AP153" s="24"/>
      <c r="AR153" s="24"/>
      <c r="BO153" s="24"/>
      <c r="BQ153" s="24"/>
    </row>
    <row r="154" spans="1:69" x14ac:dyDescent="0.45">
      <c r="A154" s="24"/>
      <c r="B154" s="24"/>
      <c r="C154" s="24"/>
      <c r="D154" s="23"/>
      <c r="E154" s="83" t="s">
        <v>5</v>
      </c>
      <c r="F154" s="14">
        <v>3.0241935483870969E-2</v>
      </c>
      <c r="G154" s="15">
        <v>2.1739130434782608E-2</v>
      </c>
      <c r="H154" s="68" t="s">
        <v>3</v>
      </c>
      <c r="I154" s="68">
        <v>2</v>
      </c>
      <c r="J154" s="68">
        <v>3.4654043945769049E-2</v>
      </c>
      <c r="K154" s="68">
        <v>1.7327021972884524E-2</v>
      </c>
      <c r="L154" s="68">
        <v>1.6066154156178326E-5</v>
      </c>
      <c r="M154" s="68" t="s">
        <v>47</v>
      </c>
      <c r="N154" s="68">
        <v>6.599991697339809E-2</v>
      </c>
      <c r="O154" s="68">
        <v>18</v>
      </c>
      <c r="P154" s="68">
        <v>3.6666620540776718E-3</v>
      </c>
      <c r="Q154" s="68">
        <v>25.690484726067169</v>
      </c>
      <c r="R154" s="68">
        <v>1.1317823158547767E-9</v>
      </c>
      <c r="S154" s="68">
        <v>2.1822628227151859</v>
      </c>
      <c r="U154" s="24"/>
      <c r="W154" s="24"/>
      <c r="AP154" s="24"/>
      <c r="AR154" s="24"/>
      <c r="BO154" s="24"/>
      <c r="BQ154" s="24"/>
    </row>
    <row r="155" spans="1:69" ht="30" x14ac:dyDescent="0.45">
      <c r="A155" s="24"/>
      <c r="B155" s="24"/>
      <c r="C155" s="24"/>
      <c r="D155" s="23"/>
      <c r="E155" s="83" t="s">
        <v>6</v>
      </c>
      <c r="F155" s="14">
        <v>5.6451612903225805E-2</v>
      </c>
      <c r="G155" s="15">
        <v>5.434782608695652E-2</v>
      </c>
      <c r="H155" s="68" t="s">
        <v>4</v>
      </c>
      <c r="I155" s="68">
        <v>2</v>
      </c>
      <c r="J155" s="68">
        <v>2.699859747545582E-2</v>
      </c>
      <c r="K155" s="68">
        <v>1.349929873772791E-2</v>
      </c>
      <c r="L155" s="68">
        <v>1.3830996775963901E-5</v>
      </c>
      <c r="M155" s="68" t="s">
        <v>48</v>
      </c>
      <c r="N155" s="68">
        <v>2.7117658452270352E-3</v>
      </c>
      <c r="O155" s="68">
        <v>19</v>
      </c>
      <c r="P155" s="68">
        <v>1.4272451816984394E-4</v>
      </c>
      <c r="Q155" s="68"/>
      <c r="R155" s="68"/>
      <c r="S155" s="68"/>
      <c r="U155" s="24"/>
      <c r="W155" s="24"/>
      <c r="AP155" s="24"/>
      <c r="AR155" s="24"/>
      <c r="BO155" s="24"/>
      <c r="BQ155" s="24"/>
    </row>
    <row r="156" spans="1:69" ht="30" x14ac:dyDescent="0.45">
      <c r="A156" s="24"/>
      <c r="B156" s="24"/>
      <c r="C156" s="24"/>
      <c r="D156" s="23"/>
      <c r="E156" s="83" t="s">
        <v>7</v>
      </c>
      <c r="F156" s="14">
        <v>4.8387096774193547E-2</v>
      </c>
      <c r="G156" s="15">
        <v>5.434782608695652E-2</v>
      </c>
      <c r="H156" s="68" t="s">
        <v>5</v>
      </c>
      <c r="I156" s="68">
        <v>2</v>
      </c>
      <c r="J156" s="68">
        <v>5.1981065918653577E-2</v>
      </c>
      <c r="K156" s="68">
        <v>2.5990532959326788E-2</v>
      </c>
      <c r="L156" s="68">
        <v>3.614884685140124E-5</v>
      </c>
      <c r="M156" s="68"/>
      <c r="N156" s="68"/>
      <c r="O156" s="68"/>
      <c r="P156" s="68"/>
      <c r="Q156" s="68"/>
      <c r="R156" s="68"/>
      <c r="S156" s="68"/>
      <c r="U156" s="24"/>
      <c r="W156" s="24"/>
      <c r="AP156" s="24"/>
      <c r="AR156" s="24"/>
      <c r="BO156" s="24"/>
      <c r="BQ156" s="24"/>
    </row>
    <row r="157" spans="1:69" ht="15.75" thickBot="1" x14ac:dyDescent="0.5">
      <c r="A157" s="24"/>
      <c r="B157" s="24"/>
      <c r="C157" s="24"/>
      <c r="D157" s="23"/>
      <c r="E157" s="83" t="s">
        <v>8</v>
      </c>
      <c r="F157" s="14">
        <v>5.040322580645161E-2</v>
      </c>
      <c r="G157" s="15">
        <v>1.8115942028985508E-2</v>
      </c>
      <c r="H157" s="68" t="s">
        <v>6</v>
      </c>
      <c r="I157" s="68">
        <v>2</v>
      </c>
      <c r="J157" s="68">
        <v>0.11079943899018233</v>
      </c>
      <c r="K157" s="68">
        <v>5.5399719495091163E-2</v>
      </c>
      <c r="L157" s="68">
        <v>2.2129594841542263E-6</v>
      </c>
      <c r="M157" s="71" t="s">
        <v>49</v>
      </c>
      <c r="N157" s="71">
        <v>6.8711682818625122E-2</v>
      </c>
      <c r="O157" s="71">
        <v>37</v>
      </c>
      <c r="P157" s="71"/>
      <c r="Q157" s="71"/>
      <c r="R157" s="71"/>
      <c r="S157" s="71"/>
      <c r="U157" s="24"/>
      <c r="W157" s="24"/>
      <c r="AP157" s="24"/>
      <c r="AR157" s="24"/>
      <c r="BO157" s="24"/>
      <c r="BQ157" s="24"/>
    </row>
    <row r="158" spans="1:69" ht="30" x14ac:dyDescent="0.45">
      <c r="A158" s="24"/>
      <c r="B158" s="24"/>
      <c r="C158" s="24"/>
      <c r="D158" s="23"/>
      <c r="E158" s="83" t="s">
        <v>9</v>
      </c>
      <c r="F158" s="14">
        <v>7.2580645161290328E-2</v>
      </c>
      <c r="G158" s="15">
        <v>5.7971014492753624E-2</v>
      </c>
      <c r="H158" s="68" t="s">
        <v>7</v>
      </c>
      <c r="I158" s="68">
        <v>2</v>
      </c>
      <c r="J158" s="68">
        <v>0.10273492286115007</v>
      </c>
      <c r="K158" s="68">
        <v>5.1367461430575037E-2</v>
      </c>
      <c r="L158" s="68">
        <v>1.7765146970015873E-5</v>
      </c>
      <c r="M158" s="68"/>
      <c r="N158" s="68"/>
      <c r="O158" s="68"/>
      <c r="P158" s="68"/>
      <c r="Q158" s="68"/>
      <c r="R158" s="68"/>
      <c r="S158" s="68"/>
      <c r="U158" s="24"/>
      <c r="W158" s="24"/>
      <c r="AP158" s="24"/>
      <c r="AR158" s="24"/>
      <c r="BO158" s="24"/>
      <c r="BQ158" s="24"/>
    </row>
    <row r="159" spans="1:69" ht="15.75" thickBot="1" x14ac:dyDescent="0.5">
      <c r="A159" s="24"/>
      <c r="B159" s="24"/>
      <c r="C159" s="24"/>
      <c r="D159" s="23"/>
      <c r="E159" s="83" t="s">
        <v>10</v>
      </c>
      <c r="F159" s="14">
        <v>1.8145161290322582E-2</v>
      </c>
      <c r="G159" s="15">
        <v>1.8115942028985508E-2</v>
      </c>
      <c r="H159" s="68" t="s">
        <v>8</v>
      </c>
      <c r="I159" s="68">
        <v>2</v>
      </c>
      <c r="J159" s="68">
        <v>6.8519167835437114E-2</v>
      </c>
      <c r="K159" s="68">
        <v>3.4259583917718557E-2</v>
      </c>
      <c r="L159" s="68">
        <v>5.2123434686331301E-4</v>
      </c>
      <c r="M159" s="71" t="s">
        <v>49</v>
      </c>
      <c r="N159" s="71">
        <v>6.8711682818625122E-2</v>
      </c>
      <c r="O159" s="71">
        <v>37</v>
      </c>
      <c r="P159" s="71"/>
      <c r="Q159" s="71"/>
      <c r="R159" s="71"/>
      <c r="S159" s="71"/>
      <c r="U159" s="24"/>
      <c r="W159" s="24"/>
      <c r="AP159" s="24"/>
      <c r="AR159" s="24"/>
      <c r="BO159" s="24"/>
      <c r="BQ159" s="24"/>
    </row>
    <row r="160" spans="1:69" x14ac:dyDescent="0.45">
      <c r="A160" s="24"/>
      <c r="B160" s="24"/>
      <c r="C160" s="24"/>
      <c r="D160" s="23"/>
      <c r="E160" s="83" t="s">
        <v>11</v>
      </c>
      <c r="F160" s="14">
        <v>3.0241935483870969E-2</v>
      </c>
      <c r="G160" s="15">
        <v>6.5217391304347824E-2</v>
      </c>
      <c r="H160" s="68" t="s">
        <v>9</v>
      </c>
      <c r="I160" s="68">
        <v>2</v>
      </c>
      <c r="J160" s="68">
        <v>0.13055165965404394</v>
      </c>
      <c r="K160" s="68">
        <v>6.5275829827021972E-2</v>
      </c>
      <c r="L160" s="68">
        <v>1.0672065413552465E-4</v>
      </c>
      <c r="M160" s="82"/>
      <c r="N160" s="82"/>
      <c r="U160" s="24"/>
      <c r="W160" s="24"/>
      <c r="AP160" s="24"/>
      <c r="AR160" s="24"/>
      <c r="BO160" s="24"/>
      <c r="BQ160" s="24"/>
    </row>
    <row r="161" spans="1:69" x14ac:dyDescent="0.45">
      <c r="A161" s="24"/>
      <c r="B161" s="24"/>
      <c r="C161" s="24"/>
      <c r="D161" s="23"/>
      <c r="E161" s="83" t="s">
        <v>12</v>
      </c>
      <c r="F161" s="14">
        <v>1.6129032258064516E-2</v>
      </c>
      <c r="G161" s="15">
        <v>1.8115942028985508E-2</v>
      </c>
      <c r="H161" s="68" t="s">
        <v>10</v>
      </c>
      <c r="I161" s="68">
        <v>2</v>
      </c>
      <c r="J161" s="68">
        <v>3.626110331930809E-2</v>
      </c>
      <c r="K161" s="68">
        <v>1.8130551659654045E-2</v>
      </c>
      <c r="L161" s="68">
        <v>4.2688261654211307E-10</v>
      </c>
      <c r="M161" s="82"/>
      <c r="N161" s="82"/>
      <c r="U161" s="24"/>
      <c r="W161" s="24"/>
      <c r="AP161" s="24"/>
      <c r="AR161" s="24"/>
      <c r="BO161" s="24"/>
      <c r="BQ161" s="24"/>
    </row>
    <row r="162" spans="1:69" ht="30" x14ac:dyDescent="0.45">
      <c r="A162" s="24"/>
      <c r="B162" s="24"/>
      <c r="C162" s="24"/>
      <c r="D162" s="23"/>
      <c r="E162" s="83" t="s">
        <v>13</v>
      </c>
      <c r="F162" s="14">
        <v>2.620967741935484E-2</v>
      </c>
      <c r="G162" s="15">
        <v>1.8115942028985508E-2</v>
      </c>
      <c r="H162" s="68" t="s">
        <v>11</v>
      </c>
      <c r="I162" s="68">
        <v>2</v>
      </c>
      <c r="J162" s="68">
        <v>9.5459326788218793E-2</v>
      </c>
      <c r="K162" s="68">
        <v>4.7729663394109396E-2</v>
      </c>
      <c r="L162" s="68">
        <v>6.1164125492506414E-4</v>
      </c>
      <c r="M162" s="82"/>
      <c r="N162" s="82"/>
      <c r="U162" s="24"/>
      <c r="W162" s="24"/>
      <c r="AP162" s="24"/>
      <c r="AR162" s="24"/>
      <c r="BO162" s="24"/>
      <c r="BQ162" s="24"/>
    </row>
    <row r="163" spans="1:69" x14ac:dyDescent="0.45">
      <c r="A163" s="24"/>
      <c r="B163" s="24"/>
      <c r="C163" s="24"/>
      <c r="D163" s="23"/>
      <c r="E163" s="83" t="s">
        <v>14</v>
      </c>
      <c r="F163" s="14">
        <v>0.12903225806451613</v>
      </c>
      <c r="G163" s="15">
        <v>0.13768115942028986</v>
      </c>
      <c r="H163" s="68" t="s">
        <v>12</v>
      </c>
      <c r="I163" s="68">
        <v>2</v>
      </c>
      <c r="J163" s="68">
        <v>3.424497428705002E-2</v>
      </c>
      <c r="K163" s="68">
        <v>1.712248714352501E-2</v>
      </c>
      <c r="L163" s="68">
        <v>1.9739052188906551E-6</v>
      </c>
      <c r="M163" s="82"/>
      <c r="N163" s="82"/>
      <c r="U163" s="24"/>
      <c r="W163" s="24"/>
      <c r="AP163" s="24"/>
      <c r="AR163" s="24"/>
      <c r="BO163" s="24"/>
      <c r="BQ163" s="24"/>
    </row>
    <row r="164" spans="1:69" x14ac:dyDescent="0.45">
      <c r="A164" s="24"/>
      <c r="B164" s="24"/>
      <c r="C164" s="24"/>
      <c r="D164" s="23"/>
      <c r="E164" s="83" t="s">
        <v>15</v>
      </c>
      <c r="F164" s="14">
        <v>1.4112903225806451E-2</v>
      </c>
      <c r="G164" s="15">
        <v>1.4492753623188406E-2</v>
      </c>
      <c r="H164" s="68" t="s">
        <v>13</v>
      </c>
      <c r="I164" s="68">
        <v>2</v>
      </c>
      <c r="J164" s="68">
        <v>4.4325619448340348E-2</v>
      </c>
      <c r="K164" s="68">
        <v>2.2162809724170174E-2</v>
      </c>
      <c r="L164" s="68">
        <v>3.2754276284658636E-5</v>
      </c>
      <c r="M164" s="82"/>
      <c r="N164" s="82"/>
      <c r="U164" s="24"/>
      <c r="W164" s="24"/>
      <c r="AP164" s="24"/>
      <c r="AR164" s="24"/>
      <c r="BO164" s="24"/>
      <c r="BQ164" s="24"/>
    </row>
    <row r="165" spans="1:69" x14ac:dyDescent="0.45">
      <c r="A165" s="24"/>
      <c r="B165" s="24"/>
      <c r="C165" s="24"/>
      <c r="D165" s="23"/>
      <c r="E165" s="83" t="s">
        <v>16</v>
      </c>
      <c r="F165" s="14">
        <v>0.10080645161290322</v>
      </c>
      <c r="G165" s="15">
        <v>0.10144927536231885</v>
      </c>
      <c r="H165" s="68" t="s">
        <v>14</v>
      </c>
      <c r="I165" s="68">
        <v>2</v>
      </c>
      <c r="J165" s="68">
        <v>0.26671341748480598</v>
      </c>
      <c r="K165" s="68">
        <v>0.13335670874240299</v>
      </c>
      <c r="L165" s="68">
        <v>3.7401747330952334E-5</v>
      </c>
      <c r="M165" s="82"/>
      <c r="N165" s="82"/>
      <c r="U165" s="24"/>
      <c r="W165" s="24"/>
      <c r="AP165" s="24"/>
      <c r="AR165" s="24"/>
      <c r="BO165" s="24"/>
      <c r="BQ165" s="24"/>
    </row>
    <row r="166" spans="1:69" ht="30" x14ac:dyDescent="0.45">
      <c r="A166" s="24"/>
      <c r="B166" s="24"/>
      <c r="C166" s="24"/>
      <c r="D166" s="23"/>
      <c r="E166" s="83" t="s">
        <v>17</v>
      </c>
      <c r="F166" s="14">
        <v>0.17943548387096775</v>
      </c>
      <c r="G166" s="15">
        <v>0.14492753623188406</v>
      </c>
      <c r="H166" s="68" t="s">
        <v>15</v>
      </c>
      <c r="I166" s="68">
        <v>2</v>
      </c>
      <c r="J166" s="68">
        <v>2.8605656848994857E-2</v>
      </c>
      <c r="K166" s="68">
        <v>1.4302828424497429E-2</v>
      </c>
      <c r="L166" s="68">
        <v>7.2143162195614469E-8</v>
      </c>
      <c r="M166" s="82"/>
      <c r="N166" s="82"/>
      <c r="U166" s="24"/>
      <c r="W166" s="24"/>
      <c r="AP166" s="24"/>
      <c r="AR166" s="24"/>
      <c r="BO166" s="24"/>
      <c r="BQ166" s="24"/>
    </row>
    <row r="167" spans="1:69" x14ac:dyDescent="0.45">
      <c r="A167" s="24"/>
      <c r="B167" s="24"/>
      <c r="C167" s="24"/>
      <c r="D167" s="23"/>
      <c r="E167" s="83" t="s">
        <v>18</v>
      </c>
      <c r="F167" s="14">
        <v>1.8145161290322582E-2</v>
      </c>
      <c r="G167" s="15">
        <v>2.1739130434782608E-2</v>
      </c>
      <c r="H167" s="68" t="s">
        <v>16</v>
      </c>
      <c r="I167" s="68">
        <v>2</v>
      </c>
      <c r="J167" s="68">
        <v>0.20225572697522207</v>
      </c>
      <c r="K167" s="68">
        <v>0.10112786348761103</v>
      </c>
      <c r="L167" s="68">
        <v>2.066111864063827E-7</v>
      </c>
      <c r="M167" s="82"/>
      <c r="N167" s="82"/>
      <c r="U167" s="24"/>
      <c r="W167" s="24"/>
      <c r="AP167" s="24"/>
      <c r="AR167" s="24"/>
      <c r="BO167" s="24"/>
      <c r="BQ167" s="24"/>
    </row>
    <row r="168" spans="1:69" x14ac:dyDescent="0.45">
      <c r="A168" s="24"/>
      <c r="B168" s="24"/>
      <c r="C168" s="24"/>
      <c r="D168" s="23"/>
      <c r="E168" s="83" t="s">
        <v>19</v>
      </c>
      <c r="F168" s="14">
        <v>8.2661290322580641E-2</v>
      </c>
      <c r="G168" s="15">
        <v>0.11594202898550725</v>
      </c>
      <c r="H168" s="68" t="s">
        <v>17</v>
      </c>
      <c r="I168" s="68">
        <v>2</v>
      </c>
      <c r="J168" s="68">
        <v>0.32436302010285178</v>
      </c>
      <c r="K168" s="68">
        <v>0.16218151005142589</v>
      </c>
      <c r="L168" s="68">
        <v>5.9539922513088955E-4</v>
      </c>
      <c r="M168" s="82"/>
      <c r="N168" s="82"/>
      <c r="U168" s="24"/>
      <c r="W168" s="24"/>
      <c r="AP168" s="24"/>
      <c r="AR168" s="24"/>
      <c r="BO168" s="24"/>
      <c r="BQ168" s="24"/>
    </row>
    <row r="169" spans="1:69" ht="30" x14ac:dyDescent="0.45">
      <c r="A169" s="24"/>
      <c r="B169" s="24"/>
      <c r="C169" s="24"/>
      <c r="D169" s="23"/>
      <c r="E169" s="83" t="s">
        <v>20</v>
      </c>
      <c r="F169" s="14">
        <v>4.6370967741935484E-2</v>
      </c>
      <c r="G169" s="15">
        <v>5.0724637681159424E-2</v>
      </c>
      <c r="H169" s="68" t="s">
        <v>18</v>
      </c>
      <c r="I169" s="68">
        <v>2</v>
      </c>
      <c r="J169" s="68">
        <v>3.9884291725105186E-2</v>
      </c>
      <c r="K169" s="68">
        <v>1.9942145862552593E-2</v>
      </c>
      <c r="L169" s="68">
        <v>6.4583071056653659E-6</v>
      </c>
      <c r="M169" s="82"/>
      <c r="N169" s="82"/>
      <c r="U169" s="24"/>
      <c r="W169" s="24"/>
      <c r="AP169" s="24"/>
      <c r="AR169" s="24"/>
      <c r="BO169" s="24"/>
      <c r="BQ169" s="24"/>
    </row>
    <row r="170" spans="1:69" x14ac:dyDescent="0.45">
      <c r="A170" s="16"/>
      <c r="B170" s="16"/>
      <c r="C170" s="16"/>
      <c r="D170" s="34"/>
      <c r="H170" s="68" t="s">
        <v>19</v>
      </c>
      <c r="I170" s="68">
        <v>2</v>
      </c>
      <c r="J170" s="68">
        <v>0.19860331930808789</v>
      </c>
      <c r="K170" s="68">
        <v>9.9301659654043944E-2</v>
      </c>
      <c r="L170" s="68">
        <v>5.5380378297500976E-4</v>
      </c>
      <c r="M170" s="82"/>
      <c r="N170" s="82"/>
      <c r="U170" s="16"/>
      <c r="W170" s="16"/>
      <c r="AP170" s="16"/>
      <c r="AR170" s="16"/>
      <c r="BO170" s="16"/>
      <c r="BQ170" s="16"/>
    </row>
    <row r="171" spans="1:69" ht="15.75" thickBot="1" x14ac:dyDescent="0.5">
      <c r="A171" s="16"/>
      <c r="B171" s="16"/>
      <c r="C171" s="16"/>
      <c r="D171" s="34"/>
      <c r="H171" s="71" t="s">
        <v>20</v>
      </c>
      <c r="I171" s="71">
        <v>2</v>
      </c>
      <c r="J171" s="71">
        <v>9.7095605423094908E-2</v>
      </c>
      <c r="K171" s="71">
        <v>4.8547802711547454E-2</v>
      </c>
      <c r="L171" s="71">
        <v>9.4772209698510892E-6</v>
      </c>
      <c r="M171" s="82"/>
      <c r="N171" s="82"/>
      <c r="U171" s="16"/>
      <c r="W171" s="16"/>
      <c r="AP171" s="16"/>
      <c r="AR171" s="16"/>
      <c r="BO171" s="16"/>
      <c r="BQ171" s="16"/>
    </row>
    <row r="172" spans="1:69" x14ac:dyDescent="0.45">
      <c r="A172" s="16"/>
      <c r="B172" s="16"/>
      <c r="C172" s="16"/>
      <c r="D172" s="34"/>
      <c r="U172" s="16"/>
      <c r="W172" s="16"/>
      <c r="AP172" s="16"/>
      <c r="AR172" s="16"/>
      <c r="BO172" s="16"/>
      <c r="BQ172" s="16"/>
    </row>
    <row r="173" spans="1:69" x14ac:dyDescent="0.45">
      <c r="A173" s="16"/>
      <c r="B173" s="16"/>
      <c r="C173" s="16"/>
      <c r="D173" s="34"/>
      <c r="U173" s="16"/>
      <c r="W173" s="16"/>
      <c r="AP173" s="16"/>
      <c r="AR173" s="16"/>
      <c r="BO173" s="16"/>
      <c r="BQ173" s="16"/>
    </row>
    <row r="174" spans="1:69" x14ac:dyDescent="0.45">
      <c r="A174" s="16"/>
      <c r="B174" s="16"/>
      <c r="C174" s="16"/>
      <c r="D174" s="34"/>
      <c r="U174" s="16"/>
      <c r="W174" s="16"/>
      <c r="AP174" s="16"/>
      <c r="AR174" s="16"/>
      <c r="BO174" s="16"/>
      <c r="BQ174" s="16"/>
    </row>
    <row r="175" spans="1:69" x14ac:dyDescent="0.45">
      <c r="A175" s="16"/>
      <c r="B175" s="16"/>
      <c r="C175" s="16"/>
      <c r="D175" s="34"/>
      <c r="U175" s="16"/>
      <c r="W175" s="16"/>
      <c r="AP175" s="16"/>
      <c r="AR175" s="16"/>
      <c r="BO175" s="16"/>
      <c r="BQ175" s="16"/>
    </row>
    <row r="176" spans="1:69" x14ac:dyDescent="0.45">
      <c r="A176" s="16"/>
      <c r="B176" s="16"/>
      <c r="C176" s="16"/>
      <c r="D176" s="34"/>
      <c r="U176" s="16"/>
      <c r="W176" s="16"/>
      <c r="AP176" s="16"/>
      <c r="AR176" s="16"/>
      <c r="BO176" s="16"/>
      <c r="BQ176" s="16"/>
    </row>
    <row r="177" spans="1:69" x14ac:dyDescent="0.45">
      <c r="A177" s="16"/>
      <c r="B177" s="16"/>
      <c r="C177" s="16"/>
      <c r="D177" s="34"/>
      <c r="U177" s="16"/>
      <c r="W177" s="16"/>
      <c r="AP177" s="16"/>
      <c r="AR177" s="16"/>
      <c r="BO177" s="16"/>
      <c r="BQ177" s="16"/>
    </row>
    <row r="178" spans="1:69" x14ac:dyDescent="0.45">
      <c r="A178" s="16"/>
      <c r="B178" s="16"/>
      <c r="C178" s="16"/>
      <c r="D178" s="34"/>
      <c r="U178" s="16"/>
      <c r="W178" s="16"/>
      <c r="AP178" s="16"/>
      <c r="AR178" s="16"/>
      <c r="BO178" s="16"/>
      <c r="BQ178" s="16"/>
    </row>
    <row r="179" spans="1:69" x14ac:dyDescent="0.45">
      <c r="A179" s="16"/>
      <c r="B179" s="16"/>
      <c r="C179" s="16"/>
      <c r="D179" s="34"/>
      <c r="U179" s="16"/>
      <c r="W179" s="16"/>
      <c r="AP179" s="16"/>
      <c r="AR179" s="16"/>
      <c r="BO179" s="16"/>
      <c r="BQ179" s="16"/>
    </row>
    <row r="180" spans="1:69" x14ac:dyDescent="0.45">
      <c r="A180" s="16"/>
      <c r="B180" s="16"/>
      <c r="C180" s="16"/>
      <c r="D180" s="34"/>
      <c r="U180" s="16"/>
      <c r="W180" s="16"/>
      <c r="AP180" s="16"/>
      <c r="AR180" s="16"/>
      <c r="BO180" s="16"/>
      <c r="BQ180" s="16"/>
    </row>
    <row r="181" spans="1:69" x14ac:dyDescent="0.45">
      <c r="A181" s="16"/>
      <c r="B181" s="16"/>
      <c r="C181" s="16"/>
      <c r="D181" s="34"/>
      <c r="U181" s="16"/>
      <c r="W181" s="16"/>
      <c r="AP181" s="16"/>
      <c r="AR181" s="16"/>
      <c r="BO181" s="16"/>
      <c r="BQ181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229C-F9FC-442E-BE0B-E4E9C0B94375}">
  <dimension ref="A1"/>
  <sheetViews>
    <sheetView workbookViewId="0">
      <selection activeCell="E14" sqref="E14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73A9-98FF-4C37-A82E-585420222F6A}">
  <dimension ref="A1:C37"/>
  <sheetViews>
    <sheetView tabSelected="1" topLeftCell="A19" zoomScale="70" zoomScaleNormal="70" workbookViewId="0">
      <selection activeCell="S44" sqref="S44"/>
    </sheetView>
  </sheetViews>
  <sheetFormatPr defaultRowHeight="14.25" x14ac:dyDescent="0.45"/>
  <cols>
    <col min="1" max="1" width="29.265625" bestFit="1" customWidth="1"/>
    <col min="2" max="2" width="9.59765625" bestFit="1" customWidth="1"/>
  </cols>
  <sheetData>
    <row r="1" spans="1:3" x14ac:dyDescent="0.45">
      <c r="A1" s="109" t="s">
        <v>71</v>
      </c>
    </row>
    <row r="2" spans="1:3" x14ac:dyDescent="0.45">
      <c r="A2" t="s">
        <v>62</v>
      </c>
      <c r="B2" s="110">
        <v>0.30059999999999998</v>
      </c>
    </row>
    <row r="3" spans="1:3" x14ac:dyDescent="0.45">
      <c r="A3" t="s">
        <v>63</v>
      </c>
      <c r="B3" s="110">
        <v>0.31159999999999999</v>
      </c>
    </row>
    <row r="4" spans="1:3" x14ac:dyDescent="0.45">
      <c r="A4" t="s">
        <v>64</v>
      </c>
      <c r="B4" s="110">
        <v>0.66669999999999996</v>
      </c>
    </row>
    <row r="5" spans="1:3" x14ac:dyDescent="0.45">
      <c r="A5" t="s">
        <v>65</v>
      </c>
      <c r="B5" s="110">
        <v>0.8</v>
      </c>
    </row>
    <row r="6" spans="1:3" x14ac:dyDescent="0.45">
      <c r="A6" t="s">
        <v>66</v>
      </c>
      <c r="B6" s="110">
        <v>0.86670000000000003</v>
      </c>
    </row>
    <row r="7" spans="1:3" x14ac:dyDescent="0.45">
      <c r="A7" t="s">
        <v>67</v>
      </c>
      <c r="B7" s="110">
        <v>0.53849999999999998</v>
      </c>
    </row>
    <row r="8" spans="1:3" x14ac:dyDescent="0.45">
      <c r="A8" t="s">
        <v>68</v>
      </c>
      <c r="B8" s="110">
        <v>0.53029999999999999</v>
      </c>
    </row>
    <row r="9" spans="1:3" x14ac:dyDescent="0.45">
      <c r="A9" t="s">
        <v>73</v>
      </c>
      <c r="B9" s="110">
        <v>0.31709999999999999</v>
      </c>
    </row>
    <row r="10" spans="1:3" x14ac:dyDescent="0.45">
      <c r="A10" t="s">
        <v>70</v>
      </c>
      <c r="B10" s="110">
        <v>0.29409999999999997</v>
      </c>
    </row>
    <row r="13" spans="1:3" x14ac:dyDescent="0.45">
      <c r="B13" s="111"/>
    </row>
    <row r="14" spans="1:3" x14ac:dyDescent="0.45">
      <c r="A14" s="109" t="s">
        <v>72</v>
      </c>
      <c r="B14" s="111">
        <v>464</v>
      </c>
    </row>
    <row r="15" spans="1:3" x14ac:dyDescent="0.45">
      <c r="A15" t="s">
        <v>62</v>
      </c>
      <c r="B15" s="111">
        <v>55</v>
      </c>
      <c r="C15" s="110">
        <f>(B15/464)</f>
        <v>0.11853448275862069</v>
      </c>
    </row>
    <row r="16" spans="1:3" x14ac:dyDescent="0.45">
      <c r="A16" t="s">
        <v>63</v>
      </c>
      <c r="B16" s="111">
        <v>49</v>
      </c>
      <c r="C16" s="110">
        <f t="shared" ref="C16:C23" si="0">(B16/464)</f>
        <v>0.10560344827586207</v>
      </c>
    </row>
    <row r="17" spans="1:3" x14ac:dyDescent="0.45">
      <c r="A17" t="s">
        <v>64</v>
      </c>
      <c r="B17" s="111">
        <v>91</v>
      </c>
      <c r="C17" s="110">
        <f t="shared" si="0"/>
        <v>0.1961206896551724</v>
      </c>
    </row>
    <row r="18" spans="1:3" x14ac:dyDescent="0.45">
      <c r="A18" t="s">
        <v>65</v>
      </c>
      <c r="B18" s="111">
        <v>30</v>
      </c>
      <c r="C18" s="110">
        <f t="shared" si="0"/>
        <v>6.4655172413793108E-2</v>
      </c>
    </row>
    <row r="19" spans="1:3" x14ac:dyDescent="0.45">
      <c r="A19" t="s">
        <v>66</v>
      </c>
      <c r="B19" s="111">
        <v>76</v>
      </c>
      <c r="C19" s="110">
        <f t="shared" si="0"/>
        <v>0.16379310344827586</v>
      </c>
    </row>
    <row r="20" spans="1:3" x14ac:dyDescent="0.45">
      <c r="A20" t="s">
        <v>67</v>
      </c>
      <c r="B20" s="111">
        <v>52</v>
      </c>
      <c r="C20" s="110">
        <f t="shared" si="0"/>
        <v>0.11206896551724138</v>
      </c>
    </row>
    <row r="21" spans="1:3" x14ac:dyDescent="0.45">
      <c r="A21" t="s">
        <v>68</v>
      </c>
      <c r="B21" s="111">
        <v>63</v>
      </c>
      <c r="C21" s="110">
        <f t="shared" si="0"/>
        <v>0.13577586206896552</v>
      </c>
    </row>
    <row r="22" spans="1:3" x14ac:dyDescent="0.45">
      <c r="A22" t="s">
        <v>69</v>
      </c>
      <c r="B22" s="111">
        <v>35</v>
      </c>
      <c r="C22" s="110">
        <f t="shared" si="0"/>
        <v>7.5431034482758619E-2</v>
      </c>
    </row>
    <row r="23" spans="1:3" x14ac:dyDescent="0.45">
      <c r="A23" t="s">
        <v>70</v>
      </c>
      <c r="B23" s="111">
        <v>13</v>
      </c>
      <c r="C23" s="110">
        <f t="shared" si="0"/>
        <v>2.8017241379310345E-2</v>
      </c>
    </row>
    <row r="29" spans="1:3" x14ac:dyDescent="0.45">
      <c r="A29" t="s">
        <v>62</v>
      </c>
      <c r="B29" s="110">
        <v>0.11853448275862069</v>
      </c>
    </row>
    <row r="30" spans="1:3" x14ac:dyDescent="0.45">
      <c r="A30" t="s">
        <v>63</v>
      </c>
      <c r="B30" s="110">
        <v>0.10560344827586207</v>
      </c>
    </row>
    <row r="31" spans="1:3" x14ac:dyDescent="0.45">
      <c r="A31" t="s">
        <v>64</v>
      </c>
      <c r="B31" s="110">
        <v>0.1961206896551724</v>
      </c>
    </row>
    <row r="32" spans="1:3" x14ac:dyDescent="0.45">
      <c r="A32" t="s">
        <v>65</v>
      </c>
      <c r="B32" s="110">
        <v>6.4655172413793108E-2</v>
      </c>
    </row>
    <row r="33" spans="1:2" x14ac:dyDescent="0.45">
      <c r="A33" t="s">
        <v>66</v>
      </c>
      <c r="B33" s="110">
        <v>0.16379310344827586</v>
      </c>
    </row>
    <row r="34" spans="1:2" x14ac:dyDescent="0.45">
      <c r="A34" t="s">
        <v>67</v>
      </c>
      <c r="B34" s="110">
        <v>0.11206896551724138</v>
      </c>
    </row>
    <row r="35" spans="1:2" x14ac:dyDescent="0.45">
      <c r="A35" t="s">
        <v>68</v>
      </c>
      <c r="B35" s="110">
        <v>0.13577586206896552</v>
      </c>
    </row>
    <row r="36" spans="1:2" x14ac:dyDescent="0.45">
      <c r="A36" t="s">
        <v>69</v>
      </c>
      <c r="B36" s="110">
        <v>7.5431034482758619E-2</v>
      </c>
    </row>
    <row r="37" spans="1:2" x14ac:dyDescent="0.45">
      <c r="A37" t="s">
        <v>70</v>
      </c>
      <c r="B37" s="110">
        <v>2.8017241379310345E-2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Complexes vs. Protein Compared</vt:lpstr>
      <vt:lpstr>Reduction Changes Complex Dist.</vt:lpstr>
      <vt:lpstr>Vissa 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Thomas</dc:creator>
  <cp:lastModifiedBy>August Thomas</cp:lastModifiedBy>
  <dcterms:created xsi:type="dcterms:W3CDTF">2019-05-03T20:14:13Z</dcterms:created>
  <dcterms:modified xsi:type="dcterms:W3CDTF">2019-05-08T14:58:41Z</dcterms:modified>
</cp:coreProperties>
</file>